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Administrator\Desktop\38.ㄩ\1.預告發布時間-統計發布時間表預告(關山鎮)-每年10月發布並發函縣府備查\1.預告統計發布時間表單-個年度\114年\"/>
    </mc:Choice>
  </mc:AlternateContent>
  <xr:revisionPtr revIDLastSave="0" documentId="13_ncr:1_{A5BB0722-2E1B-49A4-807A-0583944D932A}" xr6:coauthVersionLast="47" xr6:coauthVersionMax="47" xr10:uidLastSave="{00000000-0000-0000-0000-000000000000}"/>
  <bookViews>
    <workbookView xWindow="-108" yWindow="-108" windowWidth="30936" windowHeight="16896" xr2:uid="{00000000-000D-0000-FFFF-FFFF00000000}"/>
  </bookViews>
  <sheets>
    <sheet name="預告統計資料發布時間表" sheetId="1" r:id="rId1"/>
    <sheet name="統計資料背景(公庫收支月報)" sheetId="25" r:id="rId2"/>
    <sheet name="統計資料背景(資源回收成果統計)" sheetId="26" r:id="rId3"/>
    <sheet name="統計資料背景(垃圾及廚餘清理狀況)" sheetId="27" r:id="rId4"/>
    <sheet name="統計資料背景(環境保護預算)" sheetId="38" r:id="rId5"/>
    <sheet name="統計資料背景(環境保護決算)" sheetId="39" r:id="rId6"/>
    <sheet name="統計資料背景(推行社區發展工作概況)" sheetId="36" r:id="rId7"/>
    <sheet name="統計資料背景(辦理調解業務概況)" sheetId="40" r:id="rId8"/>
    <sheet name="統計資料背景(調解委員組織概況)" sheetId="41" r:id="rId9"/>
    <sheet name="統計資料背景(辦理調解方式概況)" sheetId="42" r:id="rId10"/>
    <sheet name="統計資料背景(公墓設施概況)" sheetId="43" r:id="rId11"/>
    <sheet name="統計資料背景(骨灰(骸)存放設施概況)" sheetId="44" r:id="rId12"/>
    <sheet name="統計資料背景(殯葬管理業務概況)" sheetId="45" r:id="rId13"/>
    <sheet name="統計資料背景(殯儀館設施概況)" sheetId="46" r:id="rId14"/>
    <sheet name="統計資料背景(火化場設施概況)" sheetId="47" r:id="rId15"/>
    <sheet name="統計資料背景(宗教財團法人概況)" sheetId="48" r:id="rId16"/>
    <sheet name="統計資料背景(教會堂概況)" sheetId="53" r:id="rId17"/>
    <sheet name="統計資料背景(寺廟登記概況)" sheetId="51" r:id="rId18"/>
    <sheet name="統計資料背景(宗教團體興辦公益慈善及社會教化事業概況)" sheetId="54" r:id="rId19"/>
    <sheet name="統計資料背景(農耕土地面積)" sheetId="34" r:id="rId20"/>
    <sheet name="統計資料背景(有效農機使用證之農機數量)" sheetId="35" r:id="rId21"/>
    <sheet name="統計資料背景(治山防災整體治理工程)" sheetId="37" r:id="rId22"/>
    <sheet name="統計資料背景(農路改善及維護工程)" sheetId="69" r:id="rId23"/>
    <sheet name="統計資料背景(都市計畫區域內公共工程實施數量)" sheetId="73" r:id="rId24"/>
    <sheet name="統計資料背景(都市計畫公設用地已取得面積)" sheetId="65" r:id="rId25"/>
    <sheet name="統計資料背景(都市計畫公設用地已闢建面積)" sheetId="66" r:id="rId26"/>
    <sheet name="統計資料背景(都市計畫區內現有已開闢道路與自行車長度及橋梁數" sheetId="71" r:id="rId27"/>
    <sheet name="統計資料背景(垃圾處理場(廠)及垃圾回收清除車輛統計)-半年報" sheetId="32" r:id="rId28"/>
    <sheet name="統計資料背景(環保人員概況)-半年報" sheetId="33" r:id="rId29"/>
    <sheet name="統計資料背景(獨居老人人數及服務概況)-季" sheetId="28" r:id="rId30"/>
    <sheet name="統計資料背景(停車位概況-路邊停車位)" sheetId="29" r:id="rId31"/>
    <sheet name="統計資料背景(停車位概況-區內陸外身心障礙專用停車位)" sheetId="30" r:id="rId32"/>
    <sheet name="統計資料背景(停車位概況-路邊身心障礙者專用停車位)" sheetId="31" r:id="rId33"/>
    <sheet name="統計資料背景(區外路外身障停車位)" sheetId="55" r:id="rId34"/>
    <sheet name="統計資料背景(路邊電動車專用停車位)" sheetId="56" r:id="rId35"/>
    <sheet name="統計資料背景(區內路外電動車專用停車位)" sheetId="58" r:id="rId36"/>
    <sheet name="統計資料背景(區外路外電動車專用停車位)" sheetId="57" r:id="rId37"/>
    <sheet name="統計資料背景(都市計畫區內路外停車位)" sheetId="59" r:id="rId38"/>
    <sheet name="統計資料背景(都市計畫區外路外停車位)" sheetId="61" r:id="rId39"/>
    <sheet name="公庫收支月報-113.11" sheetId="78" r:id="rId40"/>
    <sheet name="公庫收支月報-113.12" sheetId="91" r:id="rId41"/>
    <sheet name="公庫收支月報-114.1" sheetId="96" r:id="rId42"/>
    <sheet name="一般垃圾廚餘-113.11" sheetId="76" r:id="rId43"/>
    <sheet name="資源回收月報-113.11" sheetId="77" r:id="rId44"/>
    <sheet name="一般垃圾廚餘-113.12" sheetId="74" r:id="rId45"/>
    <sheet name="資源回收月報-113.12" sheetId="75" r:id="rId46"/>
    <sheet name="一般垃圾廚餘-114.01" sheetId="92" r:id="rId47"/>
    <sheet name="資源回收月報-114.01" sheetId="93" r:id="rId48"/>
    <sheet name="辦理調解業務概況-113" sheetId="97" r:id="rId49"/>
    <sheet name="調解委員會組織概況-113" sheetId="98" r:id="rId50"/>
    <sheet name="辦理調解方式概況-113" sheetId="99" r:id="rId51"/>
    <sheet name="垃圾處理場及垃圾回收車輛統計-113下半年度" sheetId="79" r:id="rId52"/>
    <sheet name="環保人員概況-113下半年度" sheetId="80" r:id="rId53"/>
    <sheet name="環境保護預算概況-114" sheetId="95" r:id="rId54"/>
    <sheet name="獨居老人概況-113年第四季" sheetId="81" r:id="rId55"/>
    <sheet name="路邊停車位-113年第四季" sheetId="84" r:id="rId56"/>
    <sheet name="路邊身心障礙專用停車位-113年第四季" sheetId="87" r:id="rId57"/>
    <sheet name="區內路外身心障礙專用停車位-113年第四季" sheetId="85" r:id="rId58"/>
    <sheet name="區外路外身心障礙專用停車位-113年第四季" sheetId="86" r:id="rId59"/>
    <sheet name="路邊電動車專用停車位-113年第四季" sheetId="90" r:id="rId60"/>
    <sheet name="區內路外電動車專用停車位-113年第四季" sheetId="88" r:id="rId61"/>
    <sheet name="區外路外電動車專用停車位-113年第四季" sheetId="89" r:id="rId62"/>
    <sheet name="都市計畫區內路外停車位-113年第四季" sheetId="82" r:id="rId63"/>
    <sheet name="都市計畫區外路外停車位-113年第四季" sheetId="83" r:id="rId64"/>
  </sheets>
  <externalReferences>
    <externalReference r:id="rId6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93" l="1"/>
  <c r="D33" i="93"/>
  <c r="D32" i="93"/>
  <c r="D30" i="93"/>
  <c r="D29" i="93"/>
  <c r="D28" i="93"/>
  <c r="D27" i="93"/>
  <c r="D26" i="93"/>
  <c r="D25" i="93"/>
  <c r="D24" i="93"/>
  <c r="D23" i="93"/>
  <c r="D22" i="93"/>
  <c r="D21" i="93"/>
  <c r="D20" i="93"/>
  <c r="D19" i="93"/>
  <c r="D18" i="93"/>
  <c r="D17" i="93"/>
  <c r="D16" i="93"/>
  <c r="D15" i="93"/>
  <c r="D14" i="93"/>
  <c r="D13" i="93"/>
  <c r="D12" i="93"/>
  <c r="J11" i="93"/>
  <c r="H11" i="93"/>
  <c r="F11" i="93"/>
  <c r="H76" i="80"/>
  <c r="B76" i="80" s="1"/>
  <c r="C76" i="80"/>
  <c r="H75" i="80"/>
  <c r="C75" i="80"/>
  <c r="B75" i="80" s="1"/>
  <c r="H74" i="80"/>
  <c r="B74" i="80" s="1"/>
  <c r="C74" i="80"/>
  <c r="H73" i="80"/>
  <c r="C73" i="80"/>
  <c r="B73" i="80" s="1"/>
  <c r="H72" i="80"/>
  <c r="B72" i="80" s="1"/>
  <c r="C72" i="80"/>
  <c r="H71" i="80"/>
  <c r="C71" i="80"/>
  <c r="B71" i="80" s="1"/>
  <c r="J70" i="80"/>
  <c r="H70" i="80" s="1"/>
  <c r="I70" i="80"/>
  <c r="G70" i="80"/>
  <c r="F70" i="80"/>
  <c r="E70" i="80"/>
  <c r="D70" i="80"/>
  <c r="C70" i="80" s="1"/>
  <c r="H69" i="80"/>
  <c r="C69" i="80"/>
  <c r="B69" i="80" s="1"/>
  <c r="H68" i="80"/>
  <c r="B68" i="80" s="1"/>
  <c r="C68" i="80"/>
  <c r="J67" i="80"/>
  <c r="I67" i="80"/>
  <c r="H67" i="80" s="1"/>
  <c r="G67" i="80"/>
  <c r="F67" i="80"/>
  <c r="E67" i="80"/>
  <c r="C67" i="80" s="1"/>
  <c r="B67" i="80" s="1"/>
  <c r="D67" i="80"/>
  <c r="H66" i="80"/>
  <c r="B66" i="80" s="1"/>
  <c r="C66" i="80"/>
  <c r="H65" i="80"/>
  <c r="C65" i="80"/>
  <c r="B65" i="80" s="1"/>
  <c r="H64" i="80"/>
  <c r="B64" i="80" s="1"/>
  <c r="C64" i="80"/>
  <c r="H63" i="80"/>
  <c r="C63" i="80"/>
  <c r="B63" i="80" s="1"/>
  <c r="H62" i="80"/>
  <c r="B62" i="80" s="1"/>
  <c r="C62" i="80"/>
  <c r="H61" i="80"/>
  <c r="C61" i="80"/>
  <c r="B61" i="80" s="1"/>
  <c r="J60" i="80"/>
  <c r="H60" i="80" s="1"/>
  <c r="I60" i="80"/>
  <c r="G60" i="80"/>
  <c r="F60" i="80"/>
  <c r="F52" i="80" s="1"/>
  <c r="F51" i="80" s="1"/>
  <c r="E60" i="80"/>
  <c r="D60" i="80"/>
  <c r="C60" i="80" s="1"/>
  <c r="H59" i="80"/>
  <c r="C59" i="80"/>
  <c r="B59" i="80" s="1"/>
  <c r="H58" i="80"/>
  <c r="B58" i="80" s="1"/>
  <c r="C58" i="80"/>
  <c r="H57" i="80"/>
  <c r="C57" i="80"/>
  <c r="B57" i="80" s="1"/>
  <c r="H56" i="80"/>
  <c r="B56" i="80" s="1"/>
  <c r="C56" i="80"/>
  <c r="H55" i="80"/>
  <c r="C55" i="80"/>
  <c r="B55" i="80" s="1"/>
  <c r="H54" i="80"/>
  <c r="B54" i="80" s="1"/>
  <c r="C54" i="80"/>
  <c r="J53" i="80"/>
  <c r="I53" i="80"/>
  <c r="H53" i="80" s="1"/>
  <c r="H51" i="80" s="1"/>
  <c r="F53" i="80"/>
  <c r="E53" i="80"/>
  <c r="D53" i="80"/>
  <c r="C53" i="80" s="1"/>
  <c r="B53" i="80" s="1"/>
  <c r="I52" i="80"/>
  <c r="G52" i="80"/>
  <c r="G51" i="80" s="1"/>
  <c r="E52" i="80"/>
  <c r="E51" i="80" s="1"/>
  <c r="B43" i="80"/>
  <c r="B42" i="80"/>
  <c r="B41" i="80"/>
  <c r="B40" i="80"/>
  <c r="B39" i="80"/>
  <c r="B38" i="80"/>
  <c r="O37" i="80"/>
  <c r="M37" i="80"/>
  <c r="L37" i="80"/>
  <c r="K37" i="80"/>
  <c r="J37" i="80"/>
  <c r="I37" i="80"/>
  <c r="H37" i="80"/>
  <c r="G37" i="80"/>
  <c r="F37" i="80"/>
  <c r="E37" i="80"/>
  <c r="C37" i="80"/>
  <c r="B37" i="80"/>
  <c r="B36" i="80"/>
  <c r="B35" i="80"/>
  <c r="O34" i="80"/>
  <c r="M34" i="80"/>
  <c r="L34" i="80"/>
  <c r="K34" i="80"/>
  <c r="J34" i="80"/>
  <c r="I34" i="80"/>
  <c r="H34" i="80"/>
  <c r="G34" i="80"/>
  <c r="F34" i="80"/>
  <c r="E34" i="80"/>
  <c r="B34" i="80" s="1"/>
  <c r="C34" i="80"/>
  <c r="B33" i="80"/>
  <c r="B32" i="80"/>
  <c r="B31" i="80"/>
  <c r="B30" i="80"/>
  <c r="B29" i="80"/>
  <c r="B28" i="80"/>
  <c r="B27" i="80"/>
  <c r="B26" i="80"/>
  <c r="B25" i="80" s="1"/>
  <c r="B24" i="80" s="1"/>
  <c r="B23" i="80" s="1"/>
  <c r="O25" i="80"/>
  <c r="N25" i="80"/>
  <c r="N24" i="80" s="1"/>
  <c r="N23" i="80" s="1"/>
  <c r="M25" i="80"/>
  <c r="L25" i="80"/>
  <c r="K25" i="80"/>
  <c r="K24" i="80" s="1"/>
  <c r="K23" i="80" s="1"/>
  <c r="J25" i="80"/>
  <c r="J24" i="80" s="1"/>
  <c r="J23" i="80" s="1"/>
  <c r="I25" i="80"/>
  <c r="H25" i="80"/>
  <c r="H24" i="80" s="1"/>
  <c r="H23" i="80" s="1"/>
  <c r="G25" i="80"/>
  <c r="F25" i="80"/>
  <c r="E25" i="80"/>
  <c r="E24" i="80" s="1"/>
  <c r="E23" i="80" s="1"/>
  <c r="D25" i="80"/>
  <c r="D24" i="80" s="1"/>
  <c r="D23" i="80" s="1"/>
  <c r="C25" i="80"/>
  <c r="O24" i="80"/>
  <c r="M24" i="80"/>
  <c r="M23" i="80" s="1"/>
  <c r="L24" i="80"/>
  <c r="L23" i="80" s="1"/>
  <c r="I24" i="80"/>
  <c r="G24" i="80"/>
  <c r="G23" i="80" s="1"/>
  <c r="F24" i="80"/>
  <c r="F23" i="80" s="1"/>
  <c r="C24" i="80"/>
  <c r="O23" i="80"/>
  <c r="I23" i="80"/>
  <c r="C23" i="80"/>
  <c r="H16" i="80"/>
  <c r="E16" i="80"/>
  <c r="D16" i="80"/>
  <c r="C16" i="80"/>
  <c r="B16" i="80" s="1"/>
  <c r="H15" i="80"/>
  <c r="E15" i="80"/>
  <c r="D15" i="80"/>
  <c r="C15" i="80"/>
  <c r="B15" i="80"/>
  <c r="H14" i="80"/>
  <c r="E14" i="80"/>
  <c r="D14" i="80"/>
  <c r="C14" i="80"/>
  <c r="B14" i="80"/>
  <c r="H13" i="80"/>
  <c r="E13" i="80"/>
  <c r="D13" i="80"/>
  <c r="C13" i="80"/>
  <c r="B13" i="80"/>
  <c r="H12" i="80"/>
  <c r="E12" i="80"/>
  <c r="D12" i="80"/>
  <c r="C12" i="80"/>
  <c r="B12" i="80" s="1"/>
  <c r="H11" i="80"/>
  <c r="E11" i="80"/>
  <c r="D11" i="80"/>
  <c r="B11" i="80" s="1"/>
  <c r="C11" i="80"/>
  <c r="H10" i="80"/>
  <c r="E10" i="80"/>
  <c r="D10" i="80"/>
  <c r="D7" i="80" s="1"/>
  <c r="C10" i="80"/>
  <c r="B10" i="80" s="1"/>
  <c r="H9" i="80"/>
  <c r="E9" i="80"/>
  <c r="D9" i="80"/>
  <c r="D8" i="80" s="1"/>
  <c r="C9" i="80"/>
  <c r="B9" i="80" s="1"/>
  <c r="J8" i="80"/>
  <c r="I8" i="80"/>
  <c r="H8" i="80" s="1"/>
  <c r="G8" i="80"/>
  <c r="F8" i="80"/>
  <c r="E8" i="80"/>
  <c r="J7" i="80"/>
  <c r="I7" i="80"/>
  <c r="H7" i="80"/>
  <c r="G7" i="80"/>
  <c r="F7" i="80"/>
  <c r="E7" i="80" s="1"/>
  <c r="BF22" i="77"/>
  <c r="BE22" i="77"/>
  <c r="AW22" i="77" s="1"/>
  <c r="BD22" i="77"/>
  <c r="BC22" i="77"/>
  <c r="BB22" i="77"/>
  <c r="BA22" i="77"/>
  <c r="AZ22" i="77"/>
  <c r="AY22" i="77"/>
  <c r="AV22" i="77" s="1"/>
  <c r="AX22" i="77"/>
  <c r="AF22" i="77"/>
  <c r="J22" i="77"/>
  <c r="C22" i="77"/>
  <c r="BF21" i="77"/>
  <c r="BE21" i="77"/>
  <c r="BD21" i="77"/>
  <c r="BC21" i="77"/>
  <c r="BB21" i="77"/>
  <c r="BB19" i="77" s="1"/>
  <c r="BA21" i="77"/>
  <c r="AV21" i="77" s="1"/>
  <c r="AZ21" i="77"/>
  <c r="AY21" i="77"/>
  <c r="AX21" i="77"/>
  <c r="AW21" i="77"/>
  <c r="AF21" i="77"/>
  <c r="J21" i="77" s="1"/>
  <c r="C21" i="77" s="1"/>
  <c r="BF20" i="77"/>
  <c r="BE20" i="77"/>
  <c r="BD20" i="77"/>
  <c r="BD19" i="77" s="1"/>
  <c r="BC20" i="77"/>
  <c r="BC19" i="77" s="1"/>
  <c r="AW19" i="77" s="1"/>
  <c r="BB20" i="77"/>
  <c r="BA20" i="77"/>
  <c r="AZ20" i="77"/>
  <c r="AY20" i="77"/>
  <c r="AX20" i="77"/>
  <c r="AV20" i="77" s="1"/>
  <c r="AW20" i="77"/>
  <c r="AF20" i="77"/>
  <c r="J20" i="77"/>
  <c r="C20" i="77"/>
  <c r="BF19" i="77"/>
  <c r="BE19" i="77"/>
  <c r="AZ19" i="77"/>
  <c r="AY19" i="77"/>
  <c r="AT19" i="77"/>
  <c r="AS19" i="77"/>
  <c r="AR19" i="77"/>
  <c r="AQ19" i="77"/>
  <c r="AP19" i="77"/>
  <c r="AO19" i="77"/>
  <c r="AN19" i="77"/>
  <c r="AM19" i="77"/>
  <c r="AL19" i="77"/>
  <c r="AJ19" i="77"/>
  <c r="AI19" i="77"/>
  <c r="AH19" i="77"/>
  <c r="AG19" i="77"/>
  <c r="AD19" i="77"/>
  <c r="AC19" i="77"/>
  <c r="AB19" i="77"/>
  <c r="AA19" i="77"/>
  <c r="Z19" i="77"/>
  <c r="Y19" i="77"/>
  <c r="X19" i="77"/>
  <c r="W19" i="77"/>
  <c r="V19" i="77"/>
  <c r="U19" i="77"/>
  <c r="T19" i="77"/>
  <c r="S19" i="77"/>
  <c r="R19" i="77"/>
  <c r="Q19" i="77"/>
  <c r="P19" i="77"/>
  <c r="O19" i="77"/>
  <c r="N19" i="77"/>
  <c r="M19" i="77"/>
  <c r="L19" i="77"/>
  <c r="K19" i="77"/>
  <c r="I19" i="77"/>
  <c r="H19" i="77"/>
  <c r="G19" i="77"/>
  <c r="F19" i="77"/>
  <c r="E19" i="77"/>
  <c r="D19" i="77"/>
  <c r="BF18" i="77"/>
  <c r="BE18" i="77"/>
  <c r="BD18" i="77"/>
  <c r="AW18" i="77" s="1"/>
  <c r="BC18" i="77"/>
  <c r="BB18" i="77"/>
  <c r="BA18" i="77"/>
  <c r="AZ18" i="77"/>
  <c r="AY18" i="77"/>
  <c r="AX18" i="77"/>
  <c r="AV18" i="77" s="1"/>
  <c r="AF18" i="77"/>
  <c r="J18" i="77"/>
  <c r="C18" i="77"/>
  <c r="BF17" i="77"/>
  <c r="AW17" i="77" s="1"/>
  <c r="BE17" i="77"/>
  <c r="BD17" i="77"/>
  <c r="BC17" i="77"/>
  <c r="BB17" i="77"/>
  <c r="BA17" i="77"/>
  <c r="AZ17" i="77"/>
  <c r="AV17" i="77" s="1"/>
  <c r="AY17" i="77"/>
  <c r="AX17" i="77"/>
  <c r="AF17" i="77"/>
  <c r="J17" i="77"/>
  <c r="C17" i="77" s="1"/>
  <c r="BF16" i="77"/>
  <c r="BE16" i="77"/>
  <c r="BD16" i="77"/>
  <c r="BC16" i="77"/>
  <c r="BC14" i="77" s="1"/>
  <c r="BB16" i="77"/>
  <c r="AV16" i="77" s="1"/>
  <c r="BA16" i="77"/>
  <c r="AZ16" i="77"/>
  <c r="AY16" i="77"/>
  <c r="AX16" i="77"/>
  <c r="AW16" i="77"/>
  <c r="AF16" i="77"/>
  <c r="J16" i="77" s="1"/>
  <c r="C16" i="77" s="1"/>
  <c r="BF15" i="77"/>
  <c r="BE15" i="77"/>
  <c r="BE14" i="77" s="1"/>
  <c r="BD15" i="77"/>
  <c r="AW15" i="77" s="1"/>
  <c r="BC15" i="77"/>
  <c r="BB15" i="77"/>
  <c r="BA15" i="77"/>
  <c r="AZ15" i="77"/>
  <c r="AY15" i="77"/>
  <c r="AY14" i="77" s="1"/>
  <c r="AX15" i="77"/>
  <c r="AV15" i="77" s="1"/>
  <c r="AF15" i="77"/>
  <c r="J15" i="77"/>
  <c r="C15" i="77"/>
  <c r="BF14" i="77"/>
  <c r="BA14" i="77"/>
  <c r="AZ14" i="77"/>
  <c r="AT14" i="77"/>
  <c r="AS14" i="77"/>
  <c r="AR14" i="77"/>
  <c r="AQ14" i="77"/>
  <c r="AP14" i="77"/>
  <c r="AO14" i="77"/>
  <c r="AN14" i="77"/>
  <c r="AM14" i="77"/>
  <c r="AL14" i="77"/>
  <c r="AJ14" i="77"/>
  <c r="AI14" i="77"/>
  <c r="AH14" i="77"/>
  <c r="AG14" i="77"/>
  <c r="AF14" i="77"/>
  <c r="J14" i="77" s="1"/>
  <c r="AD14" i="77"/>
  <c r="AC14" i="77"/>
  <c r="AB14" i="77"/>
  <c r="AA14" i="77"/>
  <c r="Z14" i="77"/>
  <c r="Y14" i="77"/>
  <c r="X14" i="77"/>
  <c r="W14" i="77"/>
  <c r="V14" i="77"/>
  <c r="U14" i="77"/>
  <c r="T14" i="77"/>
  <c r="S14" i="77"/>
  <c r="R14" i="77"/>
  <c r="Q14" i="77"/>
  <c r="P14" i="77"/>
  <c r="O14" i="77"/>
  <c r="N14" i="77"/>
  <c r="M14" i="77"/>
  <c r="L14" i="77"/>
  <c r="K14" i="77"/>
  <c r="I14" i="77"/>
  <c r="H14" i="77"/>
  <c r="G14" i="77"/>
  <c r="C14" i="77" s="1"/>
  <c r="F14" i="77"/>
  <c r="E14" i="77"/>
  <c r="D14" i="77"/>
  <c r="BF13" i="77"/>
  <c r="BE13" i="77"/>
  <c r="AW13" i="77" s="1"/>
  <c r="BD13" i="77"/>
  <c r="BC13" i="77"/>
  <c r="BB13" i="77"/>
  <c r="BA13" i="77"/>
  <c r="AZ13" i="77"/>
  <c r="AY13" i="77"/>
  <c r="AV13" i="77" s="1"/>
  <c r="AX13" i="77"/>
  <c r="AF13" i="77"/>
  <c r="J13" i="77"/>
  <c r="C13" i="77"/>
  <c r="BF12" i="77"/>
  <c r="BE12" i="77"/>
  <c r="BD12" i="77"/>
  <c r="BC12" i="77"/>
  <c r="BB12" i="77"/>
  <c r="BA12" i="77"/>
  <c r="AV12" i="77" s="1"/>
  <c r="AZ12" i="77"/>
  <c r="AY12" i="77"/>
  <c r="AX12" i="77"/>
  <c r="AW12" i="77"/>
  <c r="AF12" i="77"/>
  <c r="J12" i="77" s="1"/>
  <c r="C12" i="77" s="1"/>
  <c r="BF11" i="77"/>
  <c r="BE11" i="77"/>
  <c r="BD11" i="77"/>
  <c r="BC11" i="77"/>
  <c r="AW11" i="77" s="1"/>
  <c r="BB11" i="77"/>
  <c r="BA11" i="77"/>
  <c r="AZ11" i="77"/>
  <c r="AY11" i="77"/>
  <c r="AX11" i="77"/>
  <c r="AV11" i="77" s="1"/>
  <c r="AF11" i="77"/>
  <c r="J11" i="77" s="1"/>
  <c r="C11" i="77" s="1"/>
  <c r="BF10" i="77"/>
  <c r="BF8" i="77" s="1"/>
  <c r="BE10" i="77"/>
  <c r="AW10" i="77" s="1"/>
  <c r="BD10" i="77"/>
  <c r="BC10" i="77"/>
  <c r="BB10" i="77"/>
  <c r="BA10" i="77"/>
  <c r="AZ10" i="77"/>
  <c r="AZ8" i="77" s="1"/>
  <c r="AY10" i="77"/>
  <c r="AV10" i="77" s="1"/>
  <c r="AX10" i="77"/>
  <c r="AF10" i="77"/>
  <c r="J10" i="77"/>
  <c r="C10" i="77"/>
  <c r="BF9" i="77"/>
  <c r="BE9" i="77"/>
  <c r="BD9" i="77"/>
  <c r="BC9" i="77"/>
  <c r="AW9" i="77" s="1"/>
  <c r="BB9" i="77"/>
  <c r="BB8" i="77" s="1"/>
  <c r="BA9" i="77"/>
  <c r="AV9" i="77" s="1"/>
  <c r="AZ9" i="77"/>
  <c r="AY9" i="77"/>
  <c r="AX9" i="77"/>
  <c r="AF9" i="77"/>
  <c r="J9" i="77" s="1"/>
  <c r="C9" i="77" s="1"/>
  <c r="BD8" i="77"/>
  <c r="BC8" i="77"/>
  <c r="AX8" i="77"/>
  <c r="AT8" i="77"/>
  <c r="AS8" i="77"/>
  <c r="AR8" i="77"/>
  <c r="AQ8" i="77"/>
  <c r="AQ4" i="77" s="1"/>
  <c r="AP8" i="77"/>
  <c r="AP4" i="77" s="1"/>
  <c r="AO8" i="77"/>
  <c r="AN8" i="77"/>
  <c r="AM8" i="77"/>
  <c r="AL8" i="77"/>
  <c r="AJ8" i="77"/>
  <c r="AJ4" i="77" s="1"/>
  <c r="AI8" i="77"/>
  <c r="AI4" i="77" s="1"/>
  <c r="AH8" i="77"/>
  <c r="AG8" i="77"/>
  <c r="AD8" i="77"/>
  <c r="AC8" i="77"/>
  <c r="AC4" i="77" s="1"/>
  <c r="AB8" i="77"/>
  <c r="AB4" i="77" s="1"/>
  <c r="AA8" i="77"/>
  <c r="Z8" i="77"/>
  <c r="Y8" i="77"/>
  <c r="X8" i="77"/>
  <c r="W8" i="77"/>
  <c r="W4" i="77" s="1"/>
  <c r="V8" i="77"/>
  <c r="V4" i="77" s="1"/>
  <c r="U8" i="77"/>
  <c r="T8" i="77"/>
  <c r="S8" i="77"/>
  <c r="R8" i="77"/>
  <c r="Q8" i="77"/>
  <c r="Q4" i="77" s="1"/>
  <c r="P8" i="77"/>
  <c r="P4" i="77" s="1"/>
  <c r="O8" i="77"/>
  <c r="N8" i="77"/>
  <c r="M8" i="77"/>
  <c r="L8" i="77"/>
  <c r="K8" i="77"/>
  <c r="K4" i="77" s="1"/>
  <c r="I8" i="77"/>
  <c r="H8" i="77"/>
  <c r="G8" i="77"/>
  <c r="F8" i="77"/>
  <c r="E8" i="77"/>
  <c r="E4" i="77" s="1"/>
  <c r="D8" i="77"/>
  <c r="BF7" i="77"/>
  <c r="BE7" i="77"/>
  <c r="BD7" i="77"/>
  <c r="BC7" i="77"/>
  <c r="BC5" i="77" s="1"/>
  <c r="BB7" i="77"/>
  <c r="BB5" i="77" s="1"/>
  <c r="BA7" i="77"/>
  <c r="AZ7" i="77"/>
  <c r="AY7" i="77"/>
  <c r="AX7" i="77"/>
  <c r="AW7" i="77"/>
  <c r="AV7" i="77"/>
  <c r="AF7" i="77"/>
  <c r="J7" i="77" s="1"/>
  <c r="C7" i="77" s="1"/>
  <c r="BF6" i="77"/>
  <c r="BE6" i="77"/>
  <c r="BE5" i="77" s="1"/>
  <c r="BD6" i="77"/>
  <c r="AW6" i="77" s="1"/>
  <c r="BC6" i="77"/>
  <c r="BB6" i="77"/>
  <c r="BA6" i="77"/>
  <c r="AZ6" i="77"/>
  <c r="AY6" i="77"/>
  <c r="AY5" i="77" s="1"/>
  <c r="AX6" i="77"/>
  <c r="AV6" i="77" s="1"/>
  <c r="AF6" i="77"/>
  <c r="J6" i="77"/>
  <c r="C6" i="77"/>
  <c r="BF5" i="77"/>
  <c r="BF4" i="77" s="1"/>
  <c r="BA5" i="77"/>
  <c r="AZ5" i="77"/>
  <c r="AZ4" i="77" s="1"/>
  <c r="AT5" i="77"/>
  <c r="AT4" i="77" s="1"/>
  <c r="AS5" i="77"/>
  <c r="AS4" i="77" s="1"/>
  <c r="AR5" i="77"/>
  <c r="AQ5" i="77"/>
  <c r="AP5" i="77"/>
  <c r="AO5" i="77"/>
  <c r="AO4" i="77" s="1"/>
  <c r="AN5" i="77"/>
  <c r="AN4" i="77" s="1"/>
  <c r="AM5" i="77"/>
  <c r="AM4" i="77" s="1"/>
  <c r="AL5" i="77"/>
  <c r="AJ5" i="77"/>
  <c r="AI5" i="77"/>
  <c r="AH5" i="77"/>
  <c r="AH4" i="77" s="1"/>
  <c r="AG5" i="77"/>
  <c r="AG4" i="77" s="1"/>
  <c r="AF5" i="77"/>
  <c r="AD5" i="77"/>
  <c r="AC5" i="77"/>
  <c r="AB5" i="77"/>
  <c r="AA5" i="77"/>
  <c r="AA4" i="77" s="1"/>
  <c r="Z5" i="77"/>
  <c r="Z4" i="77" s="1"/>
  <c r="Y5" i="77"/>
  <c r="Y4" i="77" s="1"/>
  <c r="X5" i="77"/>
  <c r="W5" i="77"/>
  <c r="V5" i="77"/>
  <c r="U5" i="77"/>
  <c r="U4" i="77" s="1"/>
  <c r="T5" i="77"/>
  <c r="T4" i="77" s="1"/>
  <c r="S5" i="77"/>
  <c r="S4" i="77" s="1"/>
  <c r="R5" i="77"/>
  <c r="Q5" i="77"/>
  <c r="P5" i="77"/>
  <c r="O5" i="77"/>
  <c r="O4" i="77" s="1"/>
  <c r="N5" i="77"/>
  <c r="N4" i="77" s="1"/>
  <c r="M5" i="77"/>
  <c r="M4" i="77" s="1"/>
  <c r="L5" i="77"/>
  <c r="K5" i="77"/>
  <c r="I5" i="77"/>
  <c r="I4" i="77" s="1"/>
  <c r="H5" i="77"/>
  <c r="H4" i="77" s="1"/>
  <c r="G5" i="77"/>
  <c r="G4" i="77" s="1"/>
  <c r="F5" i="77"/>
  <c r="E5" i="77"/>
  <c r="D5" i="77"/>
  <c r="AR4" i="77"/>
  <c r="AL4" i="77"/>
  <c r="AD4" i="77"/>
  <c r="X4" i="77"/>
  <c r="R4" i="77"/>
  <c r="L4" i="77"/>
  <c r="F4" i="77"/>
  <c r="D11" i="93" l="1"/>
  <c r="B52" i="80"/>
  <c r="B70" i="80"/>
  <c r="H52" i="80"/>
  <c r="B60" i="80"/>
  <c r="D52" i="80"/>
  <c r="J52" i="80"/>
  <c r="J51" i="80" s="1"/>
  <c r="I51" i="80"/>
  <c r="C7" i="80"/>
  <c r="B7" i="80" s="1"/>
  <c r="C8" i="80"/>
  <c r="B8" i="80" s="1"/>
  <c r="AY4" i="77"/>
  <c r="AW8" i="77"/>
  <c r="BB4" i="77"/>
  <c r="BC4" i="77"/>
  <c r="AW5" i="77"/>
  <c r="C19" i="77"/>
  <c r="BE4" i="77"/>
  <c r="AY8" i="77"/>
  <c r="AV8" i="77" s="1"/>
  <c r="BA19" i="77"/>
  <c r="BA4" i="77" s="1"/>
  <c r="C5" i="77"/>
  <c r="BE8" i="77"/>
  <c r="BB14" i="77"/>
  <c r="J5" i="77"/>
  <c r="AF8" i="77"/>
  <c r="J8" i="77" s="1"/>
  <c r="C8" i="77" s="1"/>
  <c r="AF19" i="77"/>
  <c r="J19" i="77" s="1"/>
  <c r="D4" i="77"/>
  <c r="AX5" i="77"/>
  <c r="BD5" i="77"/>
  <c r="BA8" i="77"/>
  <c r="AX14" i="77"/>
  <c r="AV14" i="77" s="1"/>
  <c r="BD14" i="77"/>
  <c r="AW14" i="77" s="1"/>
  <c r="AX19" i="77"/>
  <c r="AV19" i="77" s="1"/>
  <c r="B51" i="80" l="1"/>
  <c r="D51" i="80"/>
  <c r="C51" i="80" s="1"/>
  <c r="C52" i="80"/>
  <c r="C4" i="77"/>
  <c r="BD4" i="77"/>
  <c r="AW4" i="77" s="1"/>
  <c r="AF4" i="77"/>
  <c r="J4" i="77" s="1"/>
  <c r="AX4" i="77"/>
  <c r="AV4" i="77" s="1"/>
  <c r="AV5" i="77"/>
  <c r="BF22" i="75" l="1"/>
  <c r="BE22" i="75"/>
  <c r="BD22" i="75"/>
  <c r="AW22" i="75" s="1"/>
  <c r="BC22" i="75"/>
  <c r="BB22" i="75"/>
  <c r="BA22" i="75"/>
  <c r="AZ22" i="75"/>
  <c r="AY22" i="75"/>
  <c r="AX22" i="75"/>
  <c r="AF22" i="75"/>
  <c r="J22" i="75" s="1"/>
  <c r="C22" i="75" s="1"/>
  <c r="BF21" i="75"/>
  <c r="BE21" i="75"/>
  <c r="BD21" i="75"/>
  <c r="BC21" i="75"/>
  <c r="BB21" i="75"/>
  <c r="BB19" i="75" s="1"/>
  <c r="BA21" i="75"/>
  <c r="AZ21" i="75"/>
  <c r="AY21" i="75"/>
  <c r="AX21" i="75"/>
  <c r="AF21" i="75"/>
  <c r="J21" i="75" s="1"/>
  <c r="C21" i="75" s="1"/>
  <c r="BF20" i="75"/>
  <c r="BF19" i="75" s="1"/>
  <c r="BE20" i="75"/>
  <c r="BE19" i="75" s="1"/>
  <c r="BD20" i="75"/>
  <c r="BC20" i="75"/>
  <c r="AW20" i="75" s="1"/>
  <c r="BB20" i="75"/>
  <c r="BA20" i="75"/>
  <c r="AZ20" i="75"/>
  <c r="AZ19" i="75" s="1"/>
  <c r="AY20" i="75"/>
  <c r="AY19" i="75" s="1"/>
  <c r="AX20" i="75"/>
  <c r="AF20" i="75"/>
  <c r="AF19" i="75" s="1"/>
  <c r="J19" i="75" s="1"/>
  <c r="AX19" i="75"/>
  <c r="AT19" i="75"/>
  <c r="AS19" i="75"/>
  <c r="AR19" i="75"/>
  <c r="AQ19" i="75"/>
  <c r="AP19" i="75"/>
  <c r="AO19" i="75"/>
  <c r="AN19" i="75"/>
  <c r="AM19" i="75"/>
  <c r="AL19" i="75"/>
  <c r="AJ19" i="75"/>
  <c r="AI19" i="75"/>
  <c r="AH19" i="75"/>
  <c r="AH4" i="75" s="1"/>
  <c r="AG19" i="75"/>
  <c r="AD19" i="75"/>
  <c r="AC19" i="75"/>
  <c r="AB19" i="75"/>
  <c r="AA19" i="75"/>
  <c r="Z19" i="75"/>
  <c r="Y19" i="75"/>
  <c r="X19" i="75"/>
  <c r="W19" i="75"/>
  <c r="V19" i="75"/>
  <c r="U19" i="75"/>
  <c r="T19" i="75"/>
  <c r="S19" i="75"/>
  <c r="R19" i="75"/>
  <c r="Q19" i="75"/>
  <c r="P19" i="75"/>
  <c r="O19" i="75"/>
  <c r="N19" i="75"/>
  <c r="M19" i="75"/>
  <c r="L19" i="75"/>
  <c r="K19" i="75"/>
  <c r="I19" i="75"/>
  <c r="H19" i="75"/>
  <c r="G19" i="75"/>
  <c r="F19" i="75"/>
  <c r="E19" i="75"/>
  <c r="D19" i="75"/>
  <c r="BF18" i="75"/>
  <c r="BE18" i="75"/>
  <c r="BD18" i="75"/>
  <c r="AW18" i="75" s="1"/>
  <c r="BC18" i="75"/>
  <c r="BB18" i="75"/>
  <c r="BA18" i="75"/>
  <c r="AZ18" i="75"/>
  <c r="AY18" i="75"/>
  <c r="AX18" i="75"/>
  <c r="AV18" i="75" s="1"/>
  <c r="AF18" i="75"/>
  <c r="J18" i="75" s="1"/>
  <c r="C18" i="75" s="1"/>
  <c r="BF17" i="75"/>
  <c r="BE17" i="75"/>
  <c r="BD17" i="75"/>
  <c r="BC17" i="75"/>
  <c r="BC14" i="75" s="1"/>
  <c r="BB17" i="75"/>
  <c r="BA17" i="75"/>
  <c r="AZ17" i="75"/>
  <c r="AY17" i="75"/>
  <c r="AX17" i="75"/>
  <c r="AF17" i="75"/>
  <c r="J17" i="75" s="1"/>
  <c r="C17" i="75" s="1"/>
  <c r="BF16" i="75"/>
  <c r="BE16" i="75"/>
  <c r="BD16" i="75"/>
  <c r="BC16" i="75"/>
  <c r="BB16" i="75"/>
  <c r="BA16" i="75"/>
  <c r="AZ16" i="75"/>
  <c r="AY16" i="75"/>
  <c r="AY14" i="75" s="1"/>
  <c r="AX16" i="75"/>
  <c r="AF16" i="75"/>
  <c r="J16" i="75"/>
  <c r="C16" i="75" s="1"/>
  <c r="BF15" i="75"/>
  <c r="BE15" i="75"/>
  <c r="BD15" i="75"/>
  <c r="AW15" i="75" s="1"/>
  <c r="BC15" i="75"/>
  <c r="BB15" i="75"/>
  <c r="BA15" i="75"/>
  <c r="BA14" i="75" s="1"/>
  <c r="AZ15" i="75"/>
  <c r="AY15" i="75"/>
  <c r="AX15" i="75"/>
  <c r="AV15" i="75" s="1"/>
  <c r="AF15" i="75"/>
  <c r="J15" i="75" s="1"/>
  <c r="C15" i="75" s="1"/>
  <c r="BE14" i="75"/>
  <c r="AT14" i="75"/>
  <c r="AS14" i="75"/>
  <c r="AR14" i="75"/>
  <c r="AQ14" i="75"/>
  <c r="AP14" i="75"/>
  <c r="AO14" i="75"/>
  <c r="AN14" i="75"/>
  <c r="AM14" i="75"/>
  <c r="AL14" i="75"/>
  <c r="AJ14" i="75"/>
  <c r="AI14" i="75"/>
  <c r="AH14" i="75"/>
  <c r="AG14" i="75"/>
  <c r="AD14" i="75"/>
  <c r="AC14" i="75"/>
  <c r="AB14" i="75"/>
  <c r="AA14" i="75"/>
  <c r="Z14" i="75"/>
  <c r="Y14" i="75"/>
  <c r="X14" i="75"/>
  <c r="W14" i="75"/>
  <c r="V14" i="75"/>
  <c r="U14" i="75"/>
  <c r="T14" i="75"/>
  <c r="S14" i="75"/>
  <c r="R14" i="75"/>
  <c r="Q14" i="75"/>
  <c r="P14" i="75"/>
  <c r="O14" i="75"/>
  <c r="N14" i="75"/>
  <c r="M14" i="75"/>
  <c r="L14" i="75"/>
  <c r="K14" i="75"/>
  <c r="I14" i="75"/>
  <c r="H14" i="75"/>
  <c r="G14" i="75"/>
  <c r="F14" i="75"/>
  <c r="E14" i="75"/>
  <c r="D14" i="75"/>
  <c r="BF13" i="75"/>
  <c r="BE13" i="75"/>
  <c r="BD13" i="75"/>
  <c r="AW13" i="75" s="1"/>
  <c r="BC13" i="75"/>
  <c r="BB13" i="75"/>
  <c r="BA13" i="75"/>
  <c r="AZ13" i="75"/>
  <c r="AY13" i="75"/>
  <c r="AX13" i="75"/>
  <c r="AV13" i="75" s="1"/>
  <c r="AF13" i="75"/>
  <c r="J13" i="75" s="1"/>
  <c r="C13" i="75" s="1"/>
  <c r="BF12" i="75"/>
  <c r="BE12" i="75"/>
  <c r="BD12" i="75"/>
  <c r="BC12" i="75"/>
  <c r="BB12" i="75"/>
  <c r="BA12" i="75"/>
  <c r="AZ12" i="75"/>
  <c r="AY12" i="75"/>
  <c r="AX12" i="75"/>
  <c r="AF12" i="75"/>
  <c r="J12" i="75" s="1"/>
  <c r="C12" i="75" s="1"/>
  <c r="BF11" i="75"/>
  <c r="BE11" i="75"/>
  <c r="BD11" i="75"/>
  <c r="AW11" i="75" s="1"/>
  <c r="BC11" i="75"/>
  <c r="BB11" i="75"/>
  <c r="BA11" i="75"/>
  <c r="AV11" i="75" s="1"/>
  <c r="AZ11" i="75"/>
  <c r="AY11" i="75"/>
  <c r="AX11" i="75"/>
  <c r="AX8" i="75" s="1"/>
  <c r="AF11" i="75"/>
  <c r="J11" i="75" s="1"/>
  <c r="C11" i="75" s="1"/>
  <c r="BF10" i="75"/>
  <c r="AW10" i="75" s="1"/>
  <c r="BE10" i="75"/>
  <c r="BD10" i="75"/>
  <c r="BC10" i="75"/>
  <c r="BB10" i="75"/>
  <c r="BA10" i="75"/>
  <c r="AZ10" i="75"/>
  <c r="AZ8" i="75" s="1"/>
  <c r="AY10" i="75"/>
  <c r="AX10" i="75"/>
  <c r="AF10" i="75"/>
  <c r="J10" i="75" s="1"/>
  <c r="C10" i="75" s="1"/>
  <c r="BF9" i="75"/>
  <c r="BE9" i="75"/>
  <c r="AW9" i="75" s="1"/>
  <c r="BD9" i="75"/>
  <c r="BC9" i="75"/>
  <c r="BB9" i="75"/>
  <c r="BB8" i="75" s="1"/>
  <c r="BA9" i="75"/>
  <c r="AZ9" i="75"/>
  <c r="AY9" i="75"/>
  <c r="AY8" i="75" s="1"/>
  <c r="AX9" i="75"/>
  <c r="AF9" i="75"/>
  <c r="J9" i="75" s="1"/>
  <c r="C9" i="75" s="1"/>
  <c r="BA8" i="75"/>
  <c r="AT8" i="75"/>
  <c r="AS8" i="75"/>
  <c r="AR8" i="75"/>
  <c r="AQ8" i="75"/>
  <c r="AP8" i="75"/>
  <c r="AO8" i="75"/>
  <c r="AN8" i="75"/>
  <c r="AM8" i="75"/>
  <c r="AL8" i="75"/>
  <c r="AJ8" i="75"/>
  <c r="AI8" i="75"/>
  <c r="AH8" i="75"/>
  <c r="AG8" i="75"/>
  <c r="AD8" i="75"/>
  <c r="AC8" i="75"/>
  <c r="AB8" i="75"/>
  <c r="AA8" i="75"/>
  <c r="Z8" i="75"/>
  <c r="Y8" i="75"/>
  <c r="X8" i="75"/>
  <c r="W8" i="75"/>
  <c r="V8" i="75"/>
  <c r="U8" i="75"/>
  <c r="T8" i="75"/>
  <c r="S8" i="75"/>
  <c r="R8" i="75"/>
  <c r="Q8" i="75"/>
  <c r="P8" i="75"/>
  <c r="O8" i="75"/>
  <c r="N8" i="75"/>
  <c r="M8" i="75"/>
  <c r="L8" i="75"/>
  <c r="K8" i="75"/>
  <c r="I8" i="75"/>
  <c r="H8" i="75"/>
  <c r="G8" i="75"/>
  <c r="F8" i="75"/>
  <c r="E8" i="75"/>
  <c r="D8" i="75"/>
  <c r="BF7" i="75"/>
  <c r="AW7" i="75" s="1"/>
  <c r="BE7" i="75"/>
  <c r="BD7" i="75"/>
  <c r="BC7" i="75"/>
  <c r="BB7" i="75"/>
  <c r="BA7" i="75"/>
  <c r="AZ7" i="75"/>
  <c r="AV7" i="75" s="1"/>
  <c r="AY7" i="75"/>
  <c r="AX7" i="75"/>
  <c r="AX5" i="75" s="1"/>
  <c r="AF7" i="75"/>
  <c r="J7" i="75" s="1"/>
  <c r="C7" i="75" s="1"/>
  <c r="BF6" i="75"/>
  <c r="BE6" i="75"/>
  <c r="BE5" i="75" s="1"/>
  <c r="BD6" i="75"/>
  <c r="BC6" i="75"/>
  <c r="BC5" i="75" s="1"/>
  <c r="BB6" i="75"/>
  <c r="BB5" i="75" s="1"/>
  <c r="BA6" i="75"/>
  <c r="AZ6" i="75"/>
  <c r="AY6" i="75"/>
  <c r="AV6" i="75" s="1"/>
  <c r="AX6" i="75"/>
  <c r="AF6" i="75"/>
  <c r="J6" i="75" s="1"/>
  <c r="C6" i="75" s="1"/>
  <c r="BD5" i="75"/>
  <c r="BA5" i="75"/>
  <c r="AT5" i="75"/>
  <c r="AS5" i="75"/>
  <c r="AS4" i="75" s="1"/>
  <c r="AR5" i="75"/>
  <c r="AQ5" i="75"/>
  <c r="AP5" i="75"/>
  <c r="AP4" i="75" s="1"/>
  <c r="AO5" i="75"/>
  <c r="AO4" i="75" s="1"/>
  <c r="AN5" i="75"/>
  <c r="AM5" i="75"/>
  <c r="AM4" i="75" s="1"/>
  <c r="AL5" i="75"/>
  <c r="AJ5" i="75"/>
  <c r="AI5" i="75"/>
  <c r="AI4" i="75" s="1"/>
  <c r="AH5" i="75"/>
  <c r="AG5" i="75"/>
  <c r="AF5" i="75"/>
  <c r="AD5" i="75"/>
  <c r="AC5" i="75"/>
  <c r="AB5" i="75"/>
  <c r="AB4" i="75" s="1"/>
  <c r="AA5" i="75"/>
  <c r="AA4" i="75" s="1"/>
  <c r="Z5" i="75"/>
  <c r="Y5" i="75"/>
  <c r="Y4" i="75" s="1"/>
  <c r="X5" i="75"/>
  <c r="W5" i="75"/>
  <c r="V5" i="75"/>
  <c r="V4" i="75" s="1"/>
  <c r="U5" i="75"/>
  <c r="T5" i="75"/>
  <c r="S5" i="75"/>
  <c r="S4" i="75" s="1"/>
  <c r="R5" i="75"/>
  <c r="Q5" i="75"/>
  <c r="P5" i="75"/>
  <c r="P4" i="75" s="1"/>
  <c r="O5" i="75"/>
  <c r="O4" i="75" s="1"/>
  <c r="N5" i="75"/>
  <c r="M5" i="75"/>
  <c r="M4" i="75" s="1"/>
  <c r="L5" i="75"/>
  <c r="K5" i="75"/>
  <c r="I5" i="75"/>
  <c r="I4" i="75" s="1"/>
  <c r="H5" i="75"/>
  <c r="G5" i="75"/>
  <c r="F5" i="75"/>
  <c r="F4" i="75" s="1"/>
  <c r="E5" i="75"/>
  <c r="D5" i="75"/>
  <c r="AR4" i="75"/>
  <c r="AL4" i="75"/>
  <c r="AD4" i="75"/>
  <c r="X4" i="75"/>
  <c r="U4" i="75"/>
  <c r="R4" i="75"/>
  <c r="L4" i="75"/>
  <c r="D4" i="75"/>
  <c r="AX4" i="75" l="1"/>
  <c r="AV4" i="75" s="1"/>
  <c r="G4" i="75"/>
  <c r="AV12" i="75"/>
  <c r="AX14" i="75"/>
  <c r="BB14" i="75"/>
  <c r="AV17" i="75"/>
  <c r="AW17" i="75"/>
  <c r="BD8" i="75"/>
  <c r="BD4" i="75" s="1"/>
  <c r="AW12" i="75"/>
  <c r="BA4" i="75"/>
  <c r="AY5" i="75"/>
  <c r="AG4" i="75"/>
  <c r="AN4" i="75"/>
  <c r="AT4" i="75"/>
  <c r="BF8" i="75"/>
  <c r="BC8" i="75"/>
  <c r="BC19" i="75"/>
  <c r="K4" i="75"/>
  <c r="Q4" i="75"/>
  <c r="W4" i="75"/>
  <c r="AC4" i="75"/>
  <c r="AJ4" i="75"/>
  <c r="AQ4" i="75"/>
  <c r="N4" i="75"/>
  <c r="T4" i="75"/>
  <c r="Z4" i="75"/>
  <c r="AV10" i="75"/>
  <c r="AZ14" i="75"/>
  <c r="AW16" i="75"/>
  <c r="BD19" i="75"/>
  <c r="AW19" i="75" s="1"/>
  <c r="BA19" i="75"/>
  <c r="AV19" i="75" s="1"/>
  <c r="AV22" i="75"/>
  <c r="BB4" i="75"/>
  <c r="E4" i="75"/>
  <c r="AW6" i="75"/>
  <c r="H4" i="75"/>
  <c r="AV9" i="75"/>
  <c r="AF14" i="75"/>
  <c r="J14" i="75" s="1"/>
  <c r="C14" i="75" s="1"/>
  <c r="BD14" i="75"/>
  <c r="AV21" i="75"/>
  <c r="AW21" i="75"/>
  <c r="AV14" i="75"/>
  <c r="AV8" i="75"/>
  <c r="AY4" i="75"/>
  <c r="BC4" i="75"/>
  <c r="C19" i="75"/>
  <c r="AW14" i="75"/>
  <c r="AZ5" i="75"/>
  <c r="AZ4" i="75" s="1"/>
  <c r="BE8" i="75"/>
  <c r="BE4" i="75" s="1"/>
  <c r="AV16" i="75"/>
  <c r="J5" i="75"/>
  <c r="C5" i="75" s="1"/>
  <c r="AW5" i="75"/>
  <c r="AF8" i="75"/>
  <c r="J8" i="75" s="1"/>
  <c r="C8" i="75" s="1"/>
  <c r="J20" i="75"/>
  <c r="C20" i="75" s="1"/>
  <c r="AV20" i="75"/>
  <c r="BF14" i="75"/>
  <c r="BF5" i="75"/>
  <c r="BF4" i="75" s="1"/>
  <c r="AF4" i="75" l="1"/>
  <c r="J4" i="75" s="1"/>
  <c r="C4" i="75" s="1"/>
  <c r="AV5" i="75"/>
  <c r="AW4" i="75"/>
  <c r="AW8" i="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6" authorId="0" shapeId="0" xr:uid="{EBB12C49-5F36-4BDF-A9F0-F1D90DC7364E}">
      <text>
        <r>
          <rPr>
            <sz val="9"/>
            <color indexed="81"/>
            <rFont val="新細明體"/>
            <family val="1"/>
            <charset val="136"/>
          </rPr>
          <t xml:space="preserve">新增
</t>
        </r>
      </text>
    </comment>
  </commentList>
</comments>
</file>

<file path=xl/sharedStrings.xml><?xml version="1.0" encoding="utf-8"?>
<sst xmlns="http://schemas.openxmlformats.org/spreadsheetml/2006/main" count="5003" uniqueCount="1491">
  <si>
    <t>聯絡人：隋耀德</t>
  </si>
  <si>
    <t>服務單位：關山鎮公所主計室</t>
  </si>
  <si>
    <t>電話：089-810245</t>
  </si>
  <si>
    <t>傳真：089-810129</t>
  </si>
  <si>
    <t>電子信箱：guan097@gs.taitung.gov.tw</t>
  </si>
  <si>
    <t>資料
種類</t>
  </si>
  <si>
    <t>資料項目</t>
  </si>
  <si>
    <t>發布形式</t>
  </si>
  <si>
    <t>預          定          發          布          時          間</t>
  </si>
  <si>
    <t>備註</t>
  </si>
  <si>
    <t>關山鎮公庫收支月報</t>
  </si>
  <si>
    <t>報表網路-報表</t>
  </si>
  <si>
    <t>#8月份月報</t>
  </si>
  <si>
    <t>#9月份月報</t>
  </si>
  <si>
    <t>#10月份月報</t>
  </si>
  <si>
    <t>#11月份月報</t>
  </si>
  <si>
    <t>關山鎮資源回收成果統計</t>
  </si>
  <si>
    <t>20日</t>
  </si>
  <si>
    <t>關山鎮一般垃圾及廚餘清理狀況</t>
  </si>
  <si>
    <t>垃圾處理場(廠)及垃圾回收清除車輛統計</t>
  </si>
  <si>
    <t>環保人員概況</t>
  </si>
  <si>
    <t>環境保護預算概況</t>
  </si>
  <si>
    <t>3月20日</t>
  </si>
  <si>
    <t>環境保護決算概況</t>
  </si>
  <si>
    <t>5月20日</t>
  </si>
  <si>
    <t>2月5日</t>
  </si>
  <si>
    <t>5月5日</t>
  </si>
  <si>
    <t>8月5日</t>
  </si>
  <si>
    <t>11月5日</t>
  </si>
  <si>
    <t>第一季</t>
  </si>
  <si>
    <t>第二季</t>
  </si>
  <si>
    <t>第三季</t>
  </si>
  <si>
    <t>關山鎮停車位概況-路邊停車位季報</t>
  </si>
  <si>
    <t>1月25日</t>
  </si>
  <si>
    <t>4月25日</t>
  </si>
  <si>
    <t>7月25日</t>
  </si>
  <si>
    <t>關山鎮停車位概況-區內路外身心障礙專用停車位季報</t>
  </si>
  <si>
    <t>關山鎮停車位概況-路邊身心障礙專用停車位季報</t>
  </si>
  <si>
    <t>農業統計</t>
  </si>
  <si>
    <t>農耕土地面積</t>
  </si>
  <si>
    <t>有效農機使用證之農機數量</t>
  </si>
  <si>
    <t>3月5日</t>
  </si>
  <si>
    <t>關山鎮推行社區發展工作概況年報</t>
  </si>
  <si>
    <t>辦理調解業務概況</t>
  </si>
  <si>
    <t>調解委員組織概況</t>
  </si>
  <si>
    <t>辦理調解方式概況</t>
  </si>
  <si>
    <t>公墓設施概況</t>
  </si>
  <si>
    <t>骨灰(骸)存放設施概況</t>
  </si>
  <si>
    <t>殯葬管理業務概況</t>
  </si>
  <si>
    <t>殯儀館設施概況</t>
  </si>
  <si>
    <t>火化場設施概況</t>
  </si>
  <si>
    <t>回發布時間表</t>
  </si>
  <si>
    <t>資料種類：財政統計</t>
  </si>
  <si>
    <t>一、發布及編製機關單位</t>
  </si>
  <si>
    <t>＊傳真：089-810129</t>
  </si>
  <si>
    <t>二、發布形式</t>
  </si>
  <si>
    <t>三、資料範圍、週期及時效</t>
  </si>
  <si>
    <t>＊統計項目定義：</t>
  </si>
  <si>
    <t>＊統計單位：新台幣千元。</t>
  </si>
  <si>
    <t>＊資料變革：無。</t>
  </si>
  <si>
    <t>四、公開資料發布訊息</t>
  </si>
  <si>
    <t>五、資料品質</t>
  </si>
  <si>
    <t>六、須注意及預定改變之事項（說明預定修正之資料、定義、統計方法等及其修正原因）：無。</t>
  </si>
  <si>
    <t>七、其他事項：無。</t>
  </si>
  <si>
    <t>＊編製單位：臺東縣關山鎮公所清潔隊</t>
  </si>
  <si>
    <t>＊聯絡電話：089-810562</t>
  </si>
  <si>
    <t>＊傳真：089-811847</t>
  </si>
  <si>
    <t>＊電子信箱：guan036@gs.taitung.gov.tw</t>
  </si>
  <si>
    <t>＊統計資料交叉查核及確保資料合理性之機制（說明各項資料之相互關係及不同資料來源之相關統計差異性）：為確保資料品質，運用電腦程式進行檢誤，對於異常資料再請各相關機關補正。</t>
  </si>
  <si>
    <t>＊編製單位：臺東縣關山鎮公所社財課</t>
  </si>
  <si>
    <t>＊聯絡電話：089-813427</t>
  </si>
  <si>
    <t>＊編製單位：臺東縣關山鎮公所建設課</t>
  </si>
  <si>
    <t>＊聯絡電話：089-811353</t>
  </si>
  <si>
    <t>＊電子信箱：guan099@gs.taitung.gov.tw</t>
  </si>
  <si>
    <t>＊編製單位：臺東縣關山鎮公所農觀課</t>
  </si>
  <si>
    <t>＊聯絡電話：089-815035</t>
  </si>
  <si>
    <t>＊電子信箱：guan0014@gs.taitung.gov.tw</t>
  </si>
  <si>
    <t>＊時效（指統計標準時間至資料發布時間之間隔時間）：2個月又5日。</t>
  </si>
  <si>
    <t>＊編製單位：臺東縣關山鎮公所民政課</t>
  </si>
  <si>
    <t>＊聯絡電話：089-811249</t>
  </si>
  <si>
    <t>＊電子信箱：guan098@gs.taitung.gov.tw</t>
  </si>
  <si>
    <t>＊電子信箱：guan004@gs.taitung.gov.tw</t>
    <phoneticPr fontId="16" type="noConversion"/>
  </si>
  <si>
    <t>「公庫收支月報」統計資料背景說明</t>
    <phoneticPr fontId="16" type="noConversion"/>
  </si>
  <si>
    <t>回發布時間表</t>
    <phoneticPr fontId="16" type="noConversion"/>
  </si>
  <si>
    <t>＊聯絡電話：089810237</t>
    <phoneticPr fontId="16" type="noConversion"/>
  </si>
  <si>
    <t>＊傳真：089811847</t>
    <phoneticPr fontId="16" type="noConversion"/>
  </si>
  <si>
    <t>＊電子媒體：
（◎）線上書刊及資料庫，網址：
關山鎮公所全球資訊網（https://www.guanshan.gov.tw/info-5.php）「首頁\資訊專區\統計資料預告發布\113年臺東縣關山鎮公所預告統計資料發布時間表」</t>
    <phoneticPr fontId="16" type="noConversion"/>
  </si>
  <si>
    <t>＊統計標準時間：本月資料為本月一日至月底之事實為準，累計資料由本年度一月至本年度結束會計整理期間結束之事實為準。</t>
    <phoneticPr fontId="16" type="noConversion"/>
  </si>
  <si>
    <r>
      <t>(一)</t>
    </r>
    <r>
      <rPr>
        <sz val="14"/>
        <rFont val="Times New Roman"/>
        <family val="1"/>
      </rPr>
      <t xml:space="preserve">  </t>
    </r>
    <r>
      <rPr>
        <sz val="14"/>
        <rFont val="標楷體"/>
        <family val="4"/>
        <charset val="136"/>
      </rPr>
      <t>收入科目</t>
    </r>
    <phoneticPr fontId="16" type="noConversion"/>
  </si>
  <si>
    <t>1.參照預算法、財政收支劃分法及其他相關法令規定之收入科目定義。</t>
    <phoneticPr fontId="16" type="noConversion"/>
  </si>
  <si>
    <r>
      <t>2.參照各年度歲入預算科目，依財政部「公庫收支網際網路報送相關科目」填列</t>
    </r>
    <r>
      <rPr>
        <sz val="14"/>
        <rFont val="新細明體"/>
        <family val="1"/>
        <charset val="136"/>
      </rPr>
      <t>。</t>
    </r>
    <phoneticPr fontId="16" type="noConversion"/>
  </si>
  <si>
    <r>
      <t>(二)</t>
    </r>
    <r>
      <rPr>
        <sz val="14"/>
        <rFont val="Times New Roman"/>
        <family val="1"/>
      </rPr>
      <t xml:space="preserve">  </t>
    </r>
    <r>
      <rPr>
        <sz val="14"/>
        <rFont val="標楷體"/>
        <family val="4"/>
        <charset val="136"/>
      </rPr>
      <t>支出科目</t>
    </r>
    <phoneticPr fontId="16" type="noConversion"/>
  </si>
  <si>
    <t xml:space="preserve">1.參照預算法、財政收支劃分法及其他相關法令規定之支出科目定義。                     </t>
    <phoneticPr fontId="16" type="noConversion"/>
  </si>
  <si>
    <t>2.參照各年度歲出預算科目，依財政部「公庫收支網際網路報送相關科目」填列。</t>
    <phoneticPr fontId="16" type="noConversion"/>
  </si>
  <si>
    <t>＊統計分類：依本年度(總預算)、以前年度(總預算)、特別預算及預算外之收入、支出，分別填列本月數、累計數。</t>
    <phoneticPr fontId="16" type="noConversion"/>
  </si>
  <si>
    <t>＊發布週期：月。</t>
    <phoneticPr fontId="16" type="noConversion"/>
  </si>
  <si>
    <t>＊同步發送單位（說明資料發布時同步發送之單位或可同步查得該資料之網址）：臺東縣政府主計處。</t>
    <phoneticPr fontId="16" type="noConversion"/>
  </si>
  <si>
    <t>＊統計指標編製方法與資料來源說明：收入以市庫每日收入為準；支出依本所主計室提供資料彙編。</t>
    <phoneticPr fontId="16" type="noConversion"/>
  </si>
  <si>
    <t>＊統計資料交叉查核及確保資料合理性之機制：各項收支數額合計應等於總計數額。</t>
    <phoneticPr fontId="16" type="noConversion"/>
  </si>
  <si>
    <t>六、須注意及預定改變之事項（說明預定修正之資料、定義、統計方法等及其修正原因）：無。</t>
    <phoneticPr fontId="16" type="noConversion"/>
  </si>
  <si>
    <r>
      <t>「</t>
    </r>
    <r>
      <rPr>
        <b/>
        <sz val="14"/>
        <color indexed="8"/>
        <rFont val="標楷體"/>
        <family val="4"/>
        <charset val="136"/>
      </rPr>
      <t>資源回收成果統計」統計資料背景說明</t>
    </r>
    <phoneticPr fontId="16" type="noConversion"/>
  </si>
  <si>
    <t>資料種類：環境統計</t>
    <phoneticPr fontId="25" type="noConversion"/>
  </si>
  <si>
    <t>資料項目：資源回收成果統計</t>
    <phoneticPr fontId="16" type="noConversion"/>
  </si>
  <si>
    <t>＊統計地區範圍及對象：本所(清潔隊)、社區、學校、機關團體回收之一般廢棄物均為統計對象。</t>
    <phoneticPr fontId="16" type="noConversion"/>
  </si>
  <si>
    <t>＊統計標準時間：以每月一日至月底之事實為準。</t>
    <phoneticPr fontId="16" type="noConversion"/>
  </si>
  <si>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phoneticPr fontId="25" type="noConversion"/>
  </si>
  <si>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phoneticPr fontId="25" type="noConversion"/>
  </si>
  <si>
    <t>(三)環保單位自行清運：為本公所(清潔隊)自行回收之資源垃圾。</t>
    <phoneticPr fontId="25" type="noConversion"/>
  </si>
  <si>
    <t>(四)環保單位委託清運：為本公所委託資源回收列冊個體業者或公民營廢棄物清除機構回收之資源垃圾。</t>
    <phoneticPr fontId="25" type="noConversion"/>
  </si>
  <si>
    <t>(五)公私處所自行或委託清運：為公私處所(社區、學校、機關團體)自行或委託公民營廢棄物清除機構回收之資源垃圾。</t>
    <phoneticPr fontId="25" type="noConversion"/>
  </si>
  <si>
    <t>(六)紙類：指紙及其製品(紙容器除外)，如電腦報表紙、報紙、宣傳單、牛皮紙袋、包裝紙、雜誌、書籍、影印紙、傳真紙等。</t>
    <phoneticPr fontId="25" type="noConversion"/>
  </si>
  <si>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phoneticPr fontId="25" type="noConversion"/>
  </si>
  <si>
    <t>(八)鋁箔包：指以含紙、鋁箔及塑膠之複合材質製成供裝填用之鋁箔包容器。</t>
    <phoneticPr fontId="25" type="noConversion"/>
  </si>
  <si>
    <t>(九)鋁容器：指以鋁為主要材質製成供裝填用之鋁容器，如鋁罐。</t>
    <phoneticPr fontId="25" type="noConversion"/>
  </si>
  <si>
    <t>(十)鐵容器：指以鐵為主要材質製成供裝填用之鐵容器，如鐵罐。</t>
    <phoneticPr fontId="25" type="noConversion"/>
  </si>
  <si>
    <t>(十一)其他金屬製品：指公告應回收廢棄物鋁容器及鐵容器項目以外之其他金屬製品，如一般鐵、鋁、銅...等金屬製品。</t>
    <phoneticPr fontId="25" type="noConversion"/>
  </si>
  <si>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phoneticPr fontId="25" type="noConversion"/>
  </si>
  <si>
    <t>(十三)包裝用發泡塑膠：指以發泡聚苯乙烯（EPS）、發泡聚乙烯（EPE）、發泡聚丙烯（EPP）、發泡乙烯聚合物（EPO）等材質作為緩衝材、保溫絕熱材之包裝(即保麗龍)。</t>
    <phoneticPr fontId="25" type="noConversion"/>
  </si>
  <si>
    <t>(十四)其他塑膠製品：指公告應回收廢棄物塑膠容器項目及包裝用發泡塑膠以外之其他塑膠製品，如水管、水桶、保鮮盒、臉盆、雨衣雨鞋等，但不含塑膠袋。</t>
    <phoneticPr fontId="25" type="noConversion"/>
  </si>
  <si>
    <t>(十五)輪胎：指使用於機動車輛及腳踏車之橡膠材質外胎，但不包括實心胎。</t>
    <phoneticPr fontId="25" type="noConversion"/>
  </si>
  <si>
    <t>(十六)玻璃容器：指以玻璃材質製成供裝填用之容器，如玻璃瓶罐等。</t>
    <phoneticPr fontId="25" type="noConversion"/>
  </si>
  <si>
    <t>(十七)其他玻璃製品：指公告應回收廢棄物玻璃容器項目以外之其他玻璃製品，如玻璃杯、玻璃盤、玻璃碗、玻璃燭臺及碎玻璃等，但不含強化玻璃、隔熱玻璃及裝潢修繕產生的大型玻璃。</t>
    <phoneticPr fontId="25" type="noConversion"/>
  </si>
  <si>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phoneticPr fontId="25" type="noConversion"/>
  </si>
  <si>
    <t>(十九)乾電池：指以化學能直接轉換成電能，組裝前單只重量小於一公斤，密閉式之小型電池，包括一次電池及二次電池，如圓筒、方筒、鈕釦型及組裝型之鹼性電池、鋰電池、鎳鎘電池、鎳氫電池及水銀電池等。</t>
    <phoneticPr fontId="25" type="noConversion"/>
  </si>
  <si>
    <t>(二十)鉛蓄電池：包括發動活塞引擎用及其他鉛酸蓄電池，如電瓶。</t>
    <phoneticPr fontId="25" type="noConversion"/>
  </si>
  <si>
    <t>(二十一)家電：指公告應回收之電子電器物品，包括電視機、電冰箱、洗衣機、冷暖氣機、電風扇等，及其他大小型家電，如電熱水瓶、電磁爐、電鍋、飲水機、微波爐、烤箱、咖啡機、吹風機、吸塵器、電暖器、錄放影機等。</t>
    <phoneticPr fontId="25" type="noConversion"/>
  </si>
  <si>
    <t>(二十二)資訊物品：指公告應回收之資訊物品，包括筆記型電腦、平板電腦及用於個人電腦之主機板、硬式磁碟機、電源器、機殼、顯示器、印表機、鍵盤等。</t>
    <phoneticPr fontId="25" type="noConversion"/>
  </si>
  <si>
    <t>(二十三)行動電話(含充電器)：指行動電話及其充電器(包括座充及旅充)。</t>
    <phoneticPr fontId="25" type="noConversion"/>
  </si>
  <si>
    <t>(二十四)農藥容器及特殊環境用藥容器：指以塑膠、玻璃、金屬、紙、鋁箔或其他經行政院環境保護署公告之單一或複合材質製成，用以直接裝填成品農藥或特殊環境用藥之容器。</t>
    <phoneticPr fontId="25" type="noConversion"/>
  </si>
  <si>
    <t>(二十五)食用油：指可供食用之動植物油脂。</t>
    <phoneticPr fontId="25" type="noConversion"/>
  </si>
  <si>
    <t>(二十六)其他：指無法直接歸類之回收項目，如巨大垃圾等，或直轄市、縣（市）主管機關增訂並報請中央主管機關備查之其他一般廢棄物回收項目，如潤滑油、塑膠袋等。</t>
    <phoneticPr fontId="25" type="noConversion"/>
  </si>
  <si>
    <t>(二十七)本表皆以公斤為單位，若無法得其實際重量，請至「生活廢棄物質管理資訊系統」主管機關頁面&gt;點選「常見問題區」中「資源回收項目重量折算標準」可供參考，網址：http://hwms.epa.gov.tw/。</t>
    <phoneticPr fontId="25" type="noConversion"/>
  </si>
  <si>
    <t>＊統計單位：公斤。</t>
    <phoneticPr fontId="25" type="noConversion"/>
  </si>
  <si>
    <t>＊統計分類：縱行科目按回收項目別分，橫列科目按回收單位別分。</t>
    <phoneticPr fontId="16" type="noConversion"/>
  </si>
  <si>
    <t>＊發布週期：月。</t>
    <phoneticPr fontId="25" type="noConversion"/>
  </si>
  <si>
    <t>＊預告發布日期（含預告方式及週期）：期間終了後20日內以公務統計報表發布(預定發布時間如遇例假日則順延至次一工作日)。</t>
    <phoneticPr fontId="16" type="noConversion"/>
  </si>
  <si>
    <t>＊同步發送單位（說明資料發布時同步發送之單位或可同步查得該資料之網址）：臺東縣環保局。</t>
    <phoneticPr fontId="16" type="noConversion"/>
  </si>
  <si>
    <t>＊統計指標編製方法與資料來源說明：依據本公所提報之資源回收資料編製。</t>
    <phoneticPr fontId="16" type="noConversion"/>
  </si>
  <si>
    <t>＊統計資料交叉查核及確保資料合理性之機制：無。</t>
    <phoneticPr fontId="16" type="noConversion"/>
  </si>
  <si>
    <r>
      <t>「</t>
    </r>
    <r>
      <rPr>
        <b/>
        <sz val="14"/>
        <color indexed="8"/>
        <rFont val="標楷體"/>
        <family val="4"/>
        <charset val="136"/>
      </rPr>
      <t>一般垃圾及廚餘清理狀況」統計資料背景說明</t>
    </r>
    <phoneticPr fontId="16" type="noConversion"/>
  </si>
  <si>
    <t>資料項目：一般垃圾及廚餘清理狀況</t>
    <phoneticPr fontId="16" type="noConversion"/>
  </si>
  <si>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phoneticPr fontId="16" type="noConversion"/>
  </si>
  <si>
    <t>(二) 非例行性排出垃圾：包括集中燃燒之紙錢、非例行性大型活動垃圾、工程美化垃圾、天然災害垃圾及小型農事垃圾。</t>
    <phoneticPr fontId="16" type="noConversion"/>
  </si>
  <si>
    <t>(三) 廚餘：係指家戶、公共場所、其他產生源所拋棄之生、熟食物及其殘渣，或經主管機關公告之有機性一般廢棄物。</t>
    <phoneticPr fontId="16" type="noConversion"/>
  </si>
  <si>
    <t>(四) 環保單位自行清運：為縣(市)政府環境保護局及各鄉鎮市區公所自行清運之垃圾量。</t>
    <phoneticPr fontId="16" type="noConversion"/>
  </si>
  <si>
    <t>(五) 環保單位委託清運：為縣(市)政府環境保護局及各鄉鎮市區公所委託公民營廢棄物清除機構清運之垃圾量。</t>
    <phoneticPr fontId="16" type="noConversion"/>
  </si>
  <si>
    <t>(六) 公私處所自行或委託清運：為公私處所自行或委託公民營廢棄物清除機構清運至處理場(廠)之垃圾量，公私處所指社區、學校、機關團體、一般住宅大樓、辦公大樓及其他非公告事業之營業場所等。</t>
    <phoneticPr fontId="16" type="noConversion"/>
  </si>
  <si>
    <t>(七) 焚化:利用焚化爐高溫燃燒，將垃圾轉變為安定之氣體或物質。</t>
    <phoneticPr fontId="16" type="noConversion"/>
  </si>
  <si>
    <t>(八) 衛生掩埋：將垃圾掩埋於衛生掩埋場，該掩埋場須以不透水材質或低滲水性土壤所構築，並設有滲出水、廢氣收集處理設施及地下水監測裝置等，以符合衛生掩埋相關規定。</t>
    <phoneticPr fontId="16" type="noConversion"/>
  </si>
  <si>
    <t>(九) 回收再利用：係指將廚餘資源化變為產品或再生物料之後續使用行為。凡經由清潔隊或公民營機構收集之廚餘，以下列方法處理再利用者均應計入，包括：</t>
    <phoneticPr fontId="16" type="noConversion"/>
  </si>
  <si>
    <t>1.堆肥：將廚餘回收後，經生物醱酵作用，轉化成安定之腐植質或土壤改良劑。</t>
    <phoneticPr fontId="16" type="noConversion"/>
  </si>
  <si>
    <t>2.養豬：將廚餘回收後，送至養豬場或標售，經高溫蒸煮後作為養豬飼料。</t>
    <phoneticPr fontId="16" type="noConversion"/>
  </si>
  <si>
    <t>3.其他廚餘再利用：製成家禽飼料、厭氧發酵及黑水虻幼蟲食用等。</t>
    <phoneticPr fontId="16" type="noConversion"/>
  </si>
  <si>
    <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rPr>
      <t>Solid Recovered Fuel</t>
    </r>
    <r>
      <rPr>
        <sz val="14"/>
        <rFont val="標楷體"/>
        <family val="4"/>
        <charset val="136"/>
      </rPr>
      <t>，</t>
    </r>
    <r>
      <rPr>
        <sz val="14"/>
        <rFont val="Times New Roman"/>
        <family val="1"/>
      </rPr>
      <t>SRF</t>
    </r>
    <r>
      <rPr>
        <sz val="14"/>
        <rFont val="標楷體"/>
        <family val="4"/>
        <charset val="136"/>
      </rPr>
      <t>）等。</t>
    </r>
    <phoneticPr fontId="16" type="noConversion"/>
  </si>
  <si>
    <t>(十一) 本月新增暫存量：係指本月新增暫時堆置或貯存之一般垃圾量。</t>
    <phoneticPr fontId="16" type="noConversion"/>
  </si>
  <si>
    <t>＊統計單位：公噸。</t>
    <phoneticPr fontId="25" type="noConversion"/>
  </si>
  <si>
    <t>＊統計分類：
(一)縱項目：按一般垃圾及廚餘分。
(二)橫項目：按產生量、處理量及本月新增暫存量分，其中產生量按清運單位別分，處理量按處理方式別分。</t>
    <phoneticPr fontId="16" type="noConversion"/>
  </si>
  <si>
    <t>＊時效：20日。</t>
    <phoneticPr fontId="16" type="noConversion"/>
  </si>
  <si>
    <t>五、資料品質</t>
    <phoneticPr fontId="25" type="noConversion"/>
  </si>
  <si>
    <t>＊統計指標編製方法與資料來源說明：依據本所提報之一般垃圾及廚餘清理資料彙編。</t>
    <phoneticPr fontId="16" type="noConversion"/>
  </si>
  <si>
    <t>資料種類：社會保障統計</t>
    <phoneticPr fontId="25" type="noConversion"/>
  </si>
  <si>
    <t>＊發布週期：季。</t>
    <phoneticPr fontId="25" type="noConversion"/>
  </si>
  <si>
    <t>＊時效：1個月又5日。</t>
    <phoneticPr fontId="16" type="noConversion"/>
  </si>
  <si>
    <t>＊統計指標編製方法與資料來源說明：依據本所資料編製。</t>
    <phoneticPr fontId="16" type="noConversion"/>
  </si>
  <si>
    <r>
      <t>「</t>
    </r>
    <r>
      <rPr>
        <b/>
        <sz val="14"/>
        <color indexed="8"/>
        <rFont val="標楷體"/>
        <family val="4"/>
        <charset val="136"/>
      </rPr>
      <t>停車位概況-路邊停車位」統計資料背景說明</t>
    </r>
    <phoneticPr fontId="16" type="noConversion"/>
  </si>
  <si>
    <t>資料種類：運輸統計</t>
    <phoneticPr fontId="25" type="noConversion"/>
  </si>
  <si>
    <t>資料項目：停車位概況-路邊停車位</t>
    <phoneticPr fontId="16" type="noConversion"/>
  </si>
  <si>
    <t>三、資料範圍、週期及時效</t>
    <phoneticPr fontId="25" type="noConversion"/>
  </si>
  <si>
    <t>＊統計地區範圍及對象：包括本所轄區內路邊停車位，以供民眾停放車輛之場所為統計對象，但不包括所轄之建築物附設停車位(由縣市另報送營建署彙送)及風景遊樂區停車位（由縣市另報送觀光局彙送）。</t>
    <phoneticPr fontId="16" type="noConversion"/>
  </si>
  <si>
    <t>＊統計標準時間：以每季底之事實為準。</t>
    <phoneticPr fontId="16" type="noConversion"/>
  </si>
  <si>
    <t>(一) 路邊停車位：指以道路部分路面劃設，供公眾停放車輛之車位，但不包括其範圍內之風景遊樂區停車位。</t>
    <phoneticPr fontId="28" type="noConversion"/>
  </si>
  <si>
    <t>(二) 都市計畫區內：依都市計畫法規定之都市計畫範圍內(不包括其範圍內之風景遊樂區)。</t>
    <phoneticPr fontId="28" type="noConversion"/>
  </si>
  <si>
    <t>(三) 都市計畫區外：依都市計畫法規定之都市計畫範圍外(不包括其範圍內之風景遊樂區)。</t>
    <phoneticPr fontId="28" type="noConversion"/>
  </si>
  <si>
    <t>(四) 收費：指依收費方式含計時收費及計次收費在內。</t>
    <phoneticPr fontId="28" type="noConversion"/>
  </si>
  <si>
    <t>(五) 不收費：指停車格位免費供民眾停放。</t>
    <phoneticPr fontId="28" type="noConversion"/>
  </si>
  <si>
    <t>＊統計單位：格。</t>
    <phoneticPr fontId="25" type="noConversion"/>
  </si>
  <si>
    <t>＊統計分類：路邊停車位依計費方式分為收費、不收費，收費再分計時及計次。</t>
    <phoneticPr fontId="16" type="noConversion"/>
  </si>
  <si>
    <t>＊時效：25日。</t>
    <phoneticPr fontId="16" type="noConversion"/>
  </si>
  <si>
    <t>＊預告發布日期（含預告方式及週期）：每季終了後25日內以公務統計報表發布(預定發布時間如遇例假日則順延至次一工作日)。</t>
    <phoneticPr fontId="16" type="noConversion"/>
  </si>
  <si>
    <t>＊同步發送單位（說明資料發布時同步發送之單位或可同步查得該資料之網址）：臺東縣政府建設處。</t>
    <phoneticPr fontId="16" type="noConversion"/>
  </si>
  <si>
    <t>＊統計指標編製方法與資料來源說明：由縣(市)辦理路邊停車位統計之單位，依據原始資料分別統計彙編。</t>
    <phoneticPr fontId="16" type="noConversion"/>
  </si>
  <si>
    <r>
      <t>「</t>
    </r>
    <r>
      <rPr>
        <b/>
        <sz val="14"/>
        <color indexed="8"/>
        <rFont val="標楷體"/>
        <family val="4"/>
        <charset val="136"/>
      </rPr>
      <t>停車位概況-區內路外身心障礙者專用停車位」統計資料背景說明</t>
    </r>
    <phoneticPr fontId="16" type="noConversion"/>
  </si>
  <si>
    <t>資料項目：停車位概況-區內路外身心障礙者專用停車位</t>
    <phoneticPr fontId="16" type="noConversion"/>
  </si>
  <si>
    <t>＊統計地區範圍及對象：包括本所轄區內之計畫區內路外身心障礙專用停車位，含平面或立體式(包括匝道式、機械式或塔台式)等設置，以供領有身心障礙證明之民眾停放車輛之場所為統計對象，但不包括所轄之建築物附設停車位(由縣市另報送營建署彙送)及風景遊樂區停車位（由縣市另報送觀光局彙送）。</t>
    <phoneticPr fontId="16" type="noConversion"/>
  </si>
  <si>
    <t>(一)都市計畫區內：依都市計畫法規定之都市計畫範圍內(不包括其範圍內之風景遊樂區)。</t>
    <phoneticPr fontId="16" type="noConversion"/>
  </si>
  <si>
    <t>(二)路外停車位：指道路之路面外，以平面或立體式(包括匝道式、機械式或塔台式)等所設，停放車輛之車位，</t>
    <phoneticPr fontId="16" type="noConversion"/>
  </si>
  <si>
    <t>但不包含其範圍內之風景遊樂區停車位。</t>
    <phoneticPr fontId="16" type="noConversion"/>
  </si>
  <si>
    <t>(三)公有：指停車場之經營管理權屬於政府。</t>
    <phoneticPr fontId="16" type="noConversion"/>
  </si>
  <si>
    <t>(四)私有：指停車場之所有權屬於民間。</t>
    <phoneticPr fontId="16" type="noConversion"/>
  </si>
  <si>
    <t>(五)收費：指依收費方式含計時收費及計次收費在內。</t>
    <phoneticPr fontId="16" type="noConversion"/>
  </si>
  <si>
    <t>(六)不收費：指停車格位免費供民眾停放。</t>
    <phoneticPr fontId="16" type="noConversion"/>
  </si>
  <si>
    <t>＊統計分類：路外停車位依設置方式分公有及私有，再分收費、不收費。</t>
    <phoneticPr fontId="16" type="noConversion"/>
  </si>
  <si>
    <t>＊統計指標編製方法與資料來源說明：由本所辦理都市計畫區內路外停車位統計之單位，依據原始資料分別統計彙編。</t>
    <phoneticPr fontId="16" type="noConversion"/>
  </si>
  <si>
    <r>
      <t>「</t>
    </r>
    <r>
      <rPr>
        <b/>
        <sz val="14"/>
        <color indexed="8"/>
        <rFont val="標楷體"/>
        <family val="4"/>
        <charset val="136"/>
      </rPr>
      <t>停車位概況-路邊身心障礙者專用停車位」統計資料背景說明</t>
    </r>
    <phoneticPr fontId="16" type="noConversion"/>
  </si>
  <si>
    <t>資料項目：停車位概況-路邊身心障礙者專用停車位</t>
    <phoneticPr fontId="16" type="noConversion"/>
  </si>
  <si>
    <t>＊統計地區範圍及對象：包括本所轄區內之路邊身心障礙專用停車位，以供領有身心障礙證明之民眾停放車輛之場所為統計對象，但不包括所轄之建築物附設停車位(由縣市另報送營建署彙送)及風景遊樂區停車位（由縣市另報送觀光局彙送）。</t>
    <phoneticPr fontId="16" type="noConversion"/>
  </si>
  <si>
    <r>
      <t>(一)</t>
    </r>
    <r>
      <rPr>
        <sz val="7"/>
        <color theme="1"/>
        <rFont val="Times New Roman"/>
        <family val="1"/>
      </rPr>
      <t xml:space="preserve">  </t>
    </r>
    <r>
      <rPr>
        <sz val="14"/>
        <color theme="1"/>
        <rFont val="標楷體"/>
        <family val="4"/>
        <charset val="136"/>
      </rPr>
      <t>路邊停車位：指以道路部分路面劃設，供公眾停放車輛之車位，但不包括其範圍內之風景遊樂區停車位。</t>
    </r>
  </si>
  <si>
    <r>
      <t>(二)</t>
    </r>
    <r>
      <rPr>
        <sz val="7"/>
        <color theme="1"/>
        <rFont val="Times New Roman"/>
        <family val="1"/>
      </rPr>
      <t xml:space="preserve">  </t>
    </r>
    <r>
      <rPr>
        <sz val="14"/>
        <color theme="1"/>
        <rFont val="標楷體"/>
        <family val="4"/>
        <charset val="136"/>
      </rPr>
      <t>都市計畫區內：依都市計畫法規定之都市計畫範圍內(不包括其範圍內之風景遊樂區)。</t>
    </r>
  </si>
  <si>
    <r>
      <t>(三)</t>
    </r>
    <r>
      <rPr>
        <sz val="7"/>
        <color theme="1"/>
        <rFont val="Times New Roman"/>
        <family val="1"/>
      </rPr>
      <t xml:space="preserve">  </t>
    </r>
    <r>
      <rPr>
        <sz val="14"/>
        <color theme="1"/>
        <rFont val="標楷體"/>
        <family val="4"/>
        <charset val="136"/>
      </rPr>
      <t>都市計畫區外：依都市計畫法規定之都市計畫範圍外(不包括其範圍內之風景遊樂區)。</t>
    </r>
  </si>
  <si>
    <r>
      <t>(四)</t>
    </r>
    <r>
      <rPr>
        <sz val="7"/>
        <color theme="1"/>
        <rFont val="Times New Roman"/>
        <family val="1"/>
      </rPr>
      <t xml:space="preserve">  </t>
    </r>
    <r>
      <rPr>
        <sz val="14"/>
        <color theme="1"/>
        <rFont val="標楷體"/>
        <family val="4"/>
        <charset val="136"/>
      </rPr>
      <t>收費：指依收費方式含計時收費及計次收費在內。</t>
    </r>
  </si>
  <si>
    <r>
      <t>(五)</t>
    </r>
    <r>
      <rPr>
        <sz val="7"/>
        <color theme="1"/>
        <rFont val="Times New Roman"/>
        <family val="1"/>
      </rPr>
      <t xml:space="preserve">  </t>
    </r>
    <r>
      <rPr>
        <sz val="14"/>
        <color theme="1"/>
        <rFont val="標楷體"/>
        <family val="4"/>
        <charset val="136"/>
      </rPr>
      <t>不收費：指停車格位免費供民眾停放。</t>
    </r>
  </si>
  <si>
    <t>＊統計分類：路邊停車位依都市計畫法劃分計畫區內及計畫區外，再依計費方式分為收費及不收費。</t>
    <phoneticPr fontId="16" type="noConversion"/>
  </si>
  <si>
    <t>＊統計指標編製方法與資料來源說明：由本所辦理路邊停車位統計之單位，依據原始資料分別統計彙編。</t>
    <phoneticPr fontId="16" type="noConversion"/>
  </si>
  <si>
    <r>
      <t>「</t>
    </r>
    <r>
      <rPr>
        <b/>
        <sz val="14"/>
        <color indexed="8"/>
        <rFont val="標楷體"/>
        <family val="4"/>
        <charset val="136"/>
      </rPr>
      <t>垃圾處理場(廠)及垃圾回收清除車輛統計」統計資料背景說明</t>
    </r>
    <phoneticPr fontId="16" type="noConversion"/>
  </si>
  <si>
    <t>資料項目：垃圾處理場(廠)及垃圾回收清除車輛統計</t>
    <phoneticPr fontId="16" type="noConversion"/>
  </si>
  <si>
    <t>＊統計地區範圍及對象：本所營運中之公有垃圾處理場(廠)及垃圾回收清除車輛均為統計對象。</t>
    <phoneticPr fontId="16" type="noConversion"/>
  </si>
  <si>
    <t>＊統計標準時間：以每年6月底、12月底之事實為準。</t>
    <phoneticPr fontId="16" type="noConversion"/>
  </si>
  <si>
    <t>＊統計項目定義：</t>
    <phoneticPr fontId="25" type="noConversion"/>
  </si>
  <si>
    <t>(一)焚化廠: 依據「垃圾焚化處理設施設置規範」建置之垃圾焚化處理設施。</t>
  </si>
  <si>
    <r>
      <t>(二)衛生掩埋場：依據「一般廢棄物衛生掩埋場設計規範」建</t>
    </r>
    <r>
      <rPr>
        <sz val="14"/>
        <rFont val="標楷體"/>
        <family val="4"/>
        <charset val="136"/>
      </rPr>
      <t>置，以衛生掩埋法處理垃圾之最終處置場所；不含封閉、復育、停用或未啟用等非營運狀態。另分期建置之營運中同名衛生掩埋場，若其地點、地號相同或鄰近，則以1座計算。</t>
    </r>
    <phoneticPr fontId="25" type="noConversion"/>
  </si>
  <si>
    <t>(三)堆肥場：指具有堆肥處理設施且從事廚餘堆肥化處理之場所。</t>
  </si>
  <si>
    <t>(四)堆置場：指一般廢棄物於處理前暫時放置之特定地點。</t>
  </si>
  <si>
    <t>(五)垃圾回收清除車輛：指執行機關執行一般廢棄物回收、清除作業之車輛。</t>
  </si>
  <si>
    <t>(六)子母式垃圾車：子車與母車可分離，以垃圾子車放置執行機關指定地點，供垃圾投棄、收集，再由母車將子車運往垃圾處理場。</t>
  </si>
  <si>
    <t>(七)密封式垃圾車：車體為密封空間，車身應具備投棄口或壓縮裝置，如密封車、密封壓縮車、密封轉運車等。</t>
  </si>
  <si>
    <t>(八)框式垃圾車：無車頂且車身平台為可裝載空間、車身周圍設有邊欄板，具備附加吊桿、升降尾門、升降或傾卸設備，用以執行巨大垃圾、資源垃圾、廚餘、拆除之違規廣告等一般廢棄物回收、清除，如卡車、高空垃圾車、廣告拆除車、資源回收車、撿拾車、抓斗車等。</t>
  </si>
  <si>
    <t>(九)資源(含廚餘)回收垃圾車：框式垃圾車用以執行資源垃圾或廚餘之回收、清除作業，車身應具備舉伸或傾卸設備。</t>
  </si>
  <si>
    <t>(十)其他框式垃圾車：資源(含廚餘)回收垃圾車以外之框式垃圾車。</t>
  </si>
  <si>
    <t>(十一)水肥車：執行水肥回收、清除作業之車輛，車體至少具備以下設備其中一項：(1)抽吸設備、(2)貯存桶槽。</t>
  </si>
  <si>
    <t>(十二)清溝(溝泥)車：執行溝泥清除或載運作業之車輛，車體至少具備以下設備其中一項：(1)抽吸設備、(2)沖洗設備、(3)貯存桶槽。</t>
  </si>
  <si>
    <t>(十三)掃(洗)街車：執行道路路面洗掃任務之車輛，車體至少具備以下設備其中一項：(1) 旋轉刷毛/水洗/真空吸引設備、(2)貯存桶槽。</t>
  </si>
  <si>
    <t>＊統計單位：廠(座)、輛。</t>
    <phoneticPr fontId="25" type="noConversion"/>
  </si>
  <si>
    <t>＊發布週期：半年。</t>
    <phoneticPr fontId="25" type="noConversion"/>
  </si>
  <si>
    <t>＊統計指標編製方法與資料來源說明：依據本公所之垃圾處理場(廠)及垃圾回收清除車輛資料編製。</t>
    <phoneticPr fontId="16" type="noConversion"/>
  </si>
  <si>
    <t>＊統計資料交叉查核及確保資料合理性之機制：無</t>
    <phoneticPr fontId="16" type="noConversion"/>
  </si>
  <si>
    <t xml:space="preserve">＊統計分類：(一)垃圾處理場(廠)：按焚化廠、衛生掩埋場、堆肥場、堆置場分。(二)垃圾回收清除車輛：按子母式垃圾車、密封式垃圾車、框式垃圾車、水肥車、清溝(溝泥)車、掃(洗)街車分。
                   </t>
    <phoneticPr fontId="16" type="noConversion"/>
  </si>
  <si>
    <r>
      <t>「</t>
    </r>
    <r>
      <rPr>
        <b/>
        <sz val="14"/>
        <color indexed="8"/>
        <rFont val="標楷體"/>
        <family val="4"/>
        <charset val="136"/>
      </rPr>
      <t>環保人員概況」統計資料背景說明</t>
    </r>
    <phoneticPr fontId="16" type="noConversion"/>
  </si>
  <si>
    <t>資料項目：環保人員概況</t>
    <phoneticPr fontId="16" type="noConversion"/>
  </si>
  <si>
    <t>＊統計地區範圍及對象：本所環保單位僱用人員均為統計對象。</t>
    <phoneticPr fontId="16" type="noConversion"/>
  </si>
  <si>
    <t>＊統計標準時間：以每年6月底及12月底之事實為準。</t>
    <phoneticPr fontId="16" type="noConversion"/>
  </si>
  <si>
    <t>＊統計項目定義：</t>
    <phoneticPr fontId="16" type="noConversion"/>
  </si>
  <si>
    <t>(一)各項資料均為現有實際僱用人數，包括編制內、非編制內，不包括環保警察、派遣人員、派駐人員及環保志/義工。一人從事多種業務者，列入主要業務項目，不可重複計列。</t>
    <phoneticPr fontId="16" type="noConversion"/>
  </si>
  <si>
    <t>(二)縣（市）環保單位：包括環境保護局及廢棄物清運處理單位。</t>
    <phoneticPr fontId="16" type="noConversion"/>
  </si>
  <si>
    <t>(三)環境保護局：係指各縣（市）政府環境保護（資源）局及所屬，含稽查督察大隊、衛生稽查大隊及修車廠等，但不包含廢棄物清運處理單位。</t>
    <phoneticPr fontId="16" type="noConversion"/>
  </si>
  <si>
    <t>(四)廢棄物清運處理單位：係指本縣鄉鎮市公所清潔隊(含溝渠隊、水肥隊、資源回收隊等)、廢棄物處理廠/場（如焚化廠、資源回收廠、掩埋場、堆肥場、堆置場、水肥處理廠、滲出水處理廠等）。</t>
    <phoneticPr fontId="16" type="noConversion"/>
  </si>
  <si>
    <t>(五)職員：係指機關單位內，定有職稱、官等、職等之法定編制人員及政務人員，包括特任、比照簡任、簡任、薦任、委任及雇員等。</t>
    <phoneticPr fontId="16" type="noConversion"/>
  </si>
  <si>
    <t>(六)約聘(僱)：係指機關單位依法進用之聘僱人員，包括聘用人員、約僱人員、特約人員、約用人員等。</t>
    <phoneticPr fontId="16" type="noConversion"/>
  </si>
  <si>
    <t>(七)工員：係指機關單位依法進用之工友及臨時人員，包括隊員、駕駛、技工、工友、臨時工及代賑工等。</t>
    <phoneticPr fontId="16" type="noConversion"/>
  </si>
  <si>
    <t>(八)類別之其他：無法歸屬上述第(五)〜(七)類之人員，如駐衛警察等。</t>
    <phoneticPr fontId="16" type="noConversion"/>
  </si>
  <si>
    <t>(九)行政輔助：係指行政單位人員，包括一般行政、總務、秘書、人事、主計、法務、政風、資訊等人員。</t>
    <phoneticPr fontId="16" type="noConversion"/>
  </si>
  <si>
    <t>(十)綜合規劃：從事綜合計畫、綜合企劃、綜合管理、環境影響評估、環境教育、管制考核、績效管理、人員訓練、環保國際事務等業務者。</t>
    <phoneticPr fontId="16" type="noConversion"/>
  </si>
  <si>
    <t>(十一)空氣品質保護：從事固定、移動、逸散污染源空氣污染防制及空氣品質管理等業務者。</t>
    <phoneticPr fontId="16" type="noConversion"/>
  </si>
  <si>
    <t>(十二)氣候變遷因應：從事氣候變遷減緩與調適等業務者，包括溫室氣體盤查、查驗、登錄、減量與管理、碳定價與交易、節能減碳、淨零排放、低碳生活及家園等。</t>
    <phoneticPr fontId="16" type="noConversion"/>
  </si>
  <si>
    <t>(十三)噪音及振動防制：從事噪音、振動、非屬原子能游離輻射污染及與光害管理等業務者。</t>
    <phoneticPr fontId="16" type="noConversion"/>
  </si>
  <si>
    <t>(十四)水質保護：從事水體品質保護、廢（污）水排放管制、地面水、海洋污染防治及飲用水管理等業務者。</t>
    <phoneticPr fontId="16" type="noConversion"/>
  </si>
  <si>
    <t>(十五)土壤及地下水污染整治：從事土壤及地下水污染之調查、防治、清理、整治、復育、監督、管理等業務者。</t>
    <phoneticPr fontId="16" type="noConversion"/>
  </si>
  <si>
    <t>(十六)廢棄物管理：從事垃圾/水肥清理、資源（含廚餘）回收及循環再利用、源頭減量、一般廢棄物處理設施管理，以及事業廢棄物清除、處理、再利用等業務者。</t>
    <phoneticPr fontId="16" type="noConversion"/>
  </si>
  <si>
    <t>(十七)環境衛生、毒化物管理：從事環境衛生、病媒防治、毒性及關注化學物質管理、環境用藥施作管理及公廁管理等業務者。</t>
    <phoneticPr fontId="16" type="noConversion"/>
  </si>
  <si>
    <t>(十八)陳情、稽查、糾紛處理：從事公害陳情處理、環境污染源稽查、環境執法、公害糾紛事件處理及相關法律扶助等業務者。</t>
    <phoneticPr fontId="16" type="noConversion"/>
  </si>
  <si>
    <t>(十九)監測及檢驗：從事環境品質監測、環境污染檢驗及測定等業務者。</t>
    <phoneticPr fontId="16" type="noConversion"/>
  </si>
  <si>
    <t>(二十)研究發展：從事科技發展、環境政策發展、環境污染流布、風險分析、污染治理、檢驗測定技術與標準方法等相關研究者。</t>
    <phoneticPr fontId="16" type="noConversion"/>
  </si>
  <si>
    <t>(二十一)其他業務：無法歸屬於前述第(十)〜(二十)類之業務單位人員，例如駐衛警察等。</t>
    <phoneticPr fontId="16" type="noConversion"/>
  </si>
  <si>
    <t>(二十二)垃圾清運人員：係指廢棄物收集、清溝及掃街人員。</t>
    <phoneticPr fontId="16" type="noConversion"/>
  </si>
  <si>
    <t>(二十三)水肥清運人員：係指糞尿之收集、清運人員。</t>
    <phoneticPr fontId="16" type="noConversion"/>
  </si>
  <si>
    <t>(二十四)清運單位之其他：無法歸屬於垃圾清運、水肥清運、資源回收之清運單位人員，如消毒、割草、拆除違規廣告、拖吊廢機動車輛等人員。</t>
    <phoneticPr fontId="16" type="noConversion"/>
  </si>
  <si>
    <t>＊統計單位：人數。</t>
    <phoneticPr fontId="25" type="noConversion"/>
  </si>
  <si>
    <t>＊統計分類：
(一)縱行項目按單位別、性別及業務別分。
(二)橫列項目按類別、性別及年齡別分。</t>
    <phoneticPr fontId="16" type="noConversion"/>
  </si>
  <si>
    <t>＊統計指標編製方法與資料來源說明：依據本所環保單位實際環保人員(含編制內、非編制內)概況資料編製。</t>
    <phoneticPr fontId="16" type="noConversion"/>
  </si>
  <si>
    <r>
      <t>「</t>
    </r>
    <r>
      <rPr>
        <b/>
        <sz val="14"/>
        <color indexed="8"/>
        <rFont val="標楷體"/>
        <family val="4"/>
        <charset val="136"/>
      </rPr>
      <t>農耕土地面積」統計資料背景說明</t>
    </r>
    <phoneticPr fontId="16" type="noConversion"/>
  </si>
  <si>
    <t>資料種類：土地統計</t>
    <phoneticPr fontId="25" type="noConversion"/>
  </si>
  <si>
    <t>資料項目：農耕土地面積</t>
    <phoneticPr fontId="16" type="noConversion"/>
  </si>
  <si>
    <t>＊統計地區範圍及對象：凡本所所轄可供種植經濟生產農作物之土地，無論是否適宜耕作或合法作為農業使用與否，均為統計對象。</t>
    <phoneticPr fontId="16" type="noConversion"/>
  </si>
  <si>
    <t>＊統計標準時間：以每年一期作之耕作事實為準。</t>
    <phoneticPr fontId="16" type="noConversion"/>
  </si>
  <si>
    <r>
      <t>(一)農耕土地指不論現況種植與否，可供栽培作物之土地，包括短期耕作地</t>
    </r>
    <r>
      <rPr>
        <sz val="14"/>
        <rFont val="微軟正黑體"/>
        <family val="2"/>
        <charset val="136"/>
      </rPr>
      <t>、</t>
    </r>
    <r>
      <rPr>
        <sz val="14"/>
        <rFont val="標楷體"/>
        <family val="4"/>
        <charset val="136"/>
      </rPr>
      <t>長期耕作地及長期休閒地。</t>
    </r>
  </si>
  <si>
    <t>(二)耕作地：</t>
    <phoneticPr fontId="25" type="noConversion"/>
  </si>
  <si>
    <r>
      <t>1.短期耕作地</t>
    </r>
    <r>
      <rPr>
        <sz val="14"/>
        <rFont val="新細明體"/>
        <family val="1"/>
        <charset val="136"/>
      </rPr>
      <t>：</t>
    </r>
    <r>
      <rPr>
        <sz val="14"/>
        <rFont val="標楷體"/>
        <family val="4"/>
        <charset val="136"/>
      </rPr>
      <t>含能蓄水，經常可以栽培水稻之耕地、水稻以外之短期作耕地</t>
    </r>
    <r>
      <rPr>
        <sz val="14"/>
        <rFont val="Times New Roman"/>
        <family val="1"/>
      </rPr>
      <t>(</t>
    </r>
    <r>
      <rPr>
        <sz val="14"/>
        <rFont val="標楷體"/>
        <family val="4"/>
        <charset val="136"/>
      </rPr>
      <t>蔬菜等</t>
    </r>
    <r>
      <rPr>
        <sz val="14"/>
        <rFont val="Times New Roman"/>
        <family val="1"/>
      </rPr>
      <t>)</t>
    </r>
    <r>
      <rPr>
        <sz val="14"/>
        <rFont val="標楷體"/>
        <family val="4"/>
        <charset val="136"/>
      </rPr>
      <t>及短期休閒地。</t>
    </r>
  </si>
  <si>
    <t>2.長期耕作地：指土壤不容易貯水或水量不足只能栽培陸稻、雜糧及果樹類等之耕地。</t>
  </si>
  <si>
    <t>(三)長期休閒地：係指耕地長期荒蕪，未種植作物之土地。</t>
  </si>
  <si>
    <t>＊統計單位：公頃。</t>
    <phoneticPr fontId="25" type="noConversion"/>
  </si>
  <si>
    <t>＊統計分類：分耕作地、長期休閒地兩大類。耕作地分為短期耕作地、長期耕作地；短期耕作地再分為水稻、水稻以外之短期作、短期休閒。</t>
    <phoneticPr fontId="16" type="noConversion"/>
  </si>
  <si>
    <t>＊發布週期：年。</t>
    <phoneticPr fontId="25" type="noConversion"/>
  </si>
  <si>
    <t>＊時效：3個月又5日。</t>
    <phoneticPr fontId="16" type="noConversion"/>
  </si>
  <si>
    <t>＊資料變革：無。</t>
    <phoneticPr fontId="25" type="noConversion"/>
  </si>
  <si>
    <r>
      <t>＊同步發送單位（說明資料發布時同步發送之單位或可同步查得該資料之網址）：</t>
    </r>
    <r>
      <rPr>
        <sz val="14"/>
        <color theme="1"/>
        <rFont val="標楷體"/>
        <family val="4"/>
        <charset val="136"/>
      </rPr>
      <t>臺東縣政府農業處</t>
    </r>
    <r>
      <rPr>
        <sz val="14"/>
        <color indexed="8"/>
        <rFont val="標楷體"/>
        <family val="4"/>
        <charset val="136"/>
      </rPr>
      <t>。</t>
    </r>
    <phoneticPr fontId="16" type="noConversion"/>
  </si>
  <si>
    <r>
      <t xml:space="preserve">＊統計指標編製方法與資料來源說明：
(一) </t>
    </r>
    <r>
      <rPr>
        <sz val="14"/>
        <color theme="1"/>
        <rFont val="標楷體"/>
        <family val="4"/>
        <charset val="136"/>
      </rPr>
      <t>本</t>
    </r>
    <r>
      <rPr>
        <sz val="14"/>
        <color indexed="8"/>
        <rFont val="標楷體"/>
        <family val="4"/>
        <charset val="136"/>
      </rPr>
      <t>公所農情調查員運用繪妥之航測基本圖，經田間實地踏勘，紀錄各項農作物及長短期休閒地面積，以統計農耕土地各項面積。
(二) 各鄉（鎮、市）公所按基本圖地區別編製表冊，陳報縣政府彙編。</t>
    </r>
    <phoneticPr fontId="16" type="noConversion"/>
  </si>
  <si>
    <r>
      <t>「</t>
    </r>
    <r>
      <rPr>
        <b/>
        <sz val="14"/>
        <color indexed="8"/>
        <rFont val="標楷體"/>
        <family val="4"/>
        <charset val="136"/>
      </rPr>
      <t>有效農機使用證之農機數量」統計資料背景說明</t>
    </r>
    <phoneticPr fontId="16" type="noConversion"/>
  </si>
  <si>
    <t>資料種類：農業統計</t>
    <phoneticPr fontId="25" type="noConversion"/>
  </si>
  <si>
    <t>資料項目：有效農機使用證之農機數量</t>
    <phoneticPr fontId="16" type="noConversion"/>
  </si>
  <si>
    <r>
      <t>＊統計地區範圍及對象：以本</t>
    </r>
    <r>
      <rPr>
        <sz val="13.5"/>
        <color theme="1"/>
        <rFont val="標楷體"/>
        <family val="4"/>
        <charset val="136"/>
      </rPr>
      <t>所</t>
    </r>
    <r>
      <rPr>
        <sz val="13.5"/>
        <rFont val="標楷體"/>
        <family val="4"/>
        <charset val="136"/>
      </rPr>
      <t>所轄地區農機證照及農機用油管理資訊系統登載之各式農機資料為統計對象。</t>
    </r>
    <phoneticPr fontId="16" type="noConversion"/>
  </si>
  <si>
    <r>
      <t>＊統計標準時間：</t>
    </r>
    <r>
      <rPr>
        <sz val="14"/>
        <color theme="1"/>
        <rFont val="標楷體"/>
        <family val="4"/>
        <charset val="136"/>
      </rPr>
      <t>以每年十二月三十一日之事實為準。</t>
    </r>
    <phoneticPr fontId="16" type="noConversion"/>
  </si>
  <si>
    <t>(一)耕耘機：俗稱「鐵牛」，係藉動力碎土、鬆土、平土等耕耘農地之機器，其馬力較曳引機小許多。</t>
    <phoneticPr fontId="25" type="noConversion"/>
  </si>
  <si>
    <t>(二)曳引機：有動力引擎，可拖拉機件，附掛犁、耙、中耕器等用以犁田整地、播種、施肥等之機器。</t>
    <phoneticPr fontId="25" type="noConversion"/>
  </si>
  <si>
    <t>(三)插秧機：有動力裝備，可自動將培育好之秧苗，按一定距離插植於田間之機器。</t>
    <phoneticPr fontId="25" type="noConversion"/>
  </si>
  <si>
    <t>(四)動力中耕管理機：有動力裝備，用於作物成長階段之除草、施肥、培土作畦等，且把手可上下及迴旋移動之綜合性管理機器。</t>
    <phoneticPr fontId="25" type="noConversion"/>
  </si>
  <si>
    <t>(五)動力割草機：有動力裝備，專用於割除雜草之機器。</t>
    <phoneticPr fontId="25" type="noConversion"/>
  </si>
  <si>
    <t>(六)背負式（動力噴霧機、施肥機）：有動力裝備，可噴灑霧（粉）狀農藥、肥料，以防治病蟲害、除雜草及施肥之機器，其機種為背負式。</t>
    <phoneticPr fontId="25" type="noConversion"/>
  </si>
  <si>
    <t>(七)定置式動力噴霧機：有動力裝備，可噴灑霧狀農藥，以防治病蟲害及除雜草之機器，其機種為定置式及廣距式。</t>
    <phoneticPr fontId="25" type="noConversion"/>
  </si>
  <si>
    <t>(八)自走式噴霧車：有動力裝備，可噴灑霧狀農藥，以防治病蟲害及除雜草之車輛，其機種為行走式。</t>
    <phoneticPr fontId="25" type="noConversion"/>
  </si>
  <si>
    <t>(九)抽水機：為經營農業之目的，所設置之抽水馬達及相關設備。</t>
    <phoneticPr fontId="25" type="noConversion"/>
  </si>
  <si>
    <t>(十)水稻聯合收穫機：有動力裝備，可作稻穀之收割、脫穀、篩選及裝袋等一貫作業之機器。</t>
    <phoneticPr fontId="25" type="noConversion"/>
  </si>
  <si>
    <t>(十一)脫殼（粒）機：有動力裝備，用於榖類作物收割後脫殼（粒）之機器，如稻穀脫殼機、玉米脫粒機、高粱脫粒機、花生脫莢機等。</t>
    <phoneticPr fontId="25" type="noConversion"/>
  </si>
  <si>
    <t>(十二)農地動力搬運車：有動力引擎裝置，可搬運農畜產品之農業用車輛。</t>
    <phoneticPr fontId="25" type="noConversion"/>
  </si>
  <si>
    <t>(十三)動力採茶機：有動力裝備，專用於採收茶葉之機器。</t>
    <phoneticPr fontId="25" type="noConversion"/>
  </si>
  <si>
    <t>(十四)雜糧聯合收穫機：有動力裝備，用於雜糧收穫之機器，包括玉米聯合收穫機、高粱聯合收穫機、甘藷收穫機、落花生收穫機、豆類收穫機等。</t>
    <phoneticPr fontId="25" type="noConversion"/>
  </si>
  <si>
    <t>(十五)甘蔗採收機：有動力裝備，專用於採收甘蔗之機器。</t>
    <phoneticPr fontId="25" type="noConversion"/>
  </si>
  <si>
    <t>(十六)動力剪枝機：有動力裝備，專用於修剪枝條之機器。</t>
    <phoneticPr fontId="25" type="noConversion"/>
  </si>
  <si>
    <t>(十七)乾燥機：將收穫之穀類或其他作物，加速脫水以便儲存之機器，如稻穀乾燥機、玉米乾燥機、菸葉乾燥設備（一套機件算一台）等。</t>
    <phoneticPr fontId="25" type="noConversion"/>
  </si>
  <si>
    <t>(十八)茶葉調製機（組）：有動力裝備，為茶菁製成粗製茶過程中使用之機器，包括殺菁機、揉捻機、烘培乾燥機等。</t>
    <phoneticPr fontId="25" type="noConversion"/>
  </si>
  <si>
    <t>(十九)蔬果分級機：將蔬菜、水果或其他農產品，依大小或重量予以分類選別之機器。</t>
    <phoneticPr fontId="25" type="noConversion"/>
  </si>
  <si>
    <t>＊統計單位：臺。</t>
    <phoneticPr fontId="25" type="noConversion"/>
  </si>
  <si>
    <t>＊統計分類：依農機種類及主要用途、機型等分為耕耘機、曳引機、插秧機、動力中耕管理機、動力割草機、背負式（動力噴霧機、施肥機）、定置式動力噴霧機、自走式噴霧車、抽水機、水稻聯合收穫機、脫殼（粒）機、農地動力搬運車、動力採茶機、雜糧聯合收穫機、甘蔗採收機、動力剪枝機、乾燥機、茶葉調製機（組）、蔬果分級機等。</t>
    <phoneticPr fontId="16" type="noConversion"/>
  </si>
  <si>
    <t>＊同步發送單位（說明資料發布時同步發送之單位或可同步查得該資料之網址）：臺東縣政府農業處。</t>
    <phoneticPr fontId="16" type="noConversion"/>
  </si>
  <si>
    <t>＊統計指標編製方法與資料來源說明：由臺東縣政府農業處農機證照及農機用油管理資訊系統登載之有效農機量統計結果。</t>
    <phoneticPr fontId="25" type="noConversion"/>
  </si>
  <si>
    <t>＊時效：2個月又5日。</t>
    <phoneticPr fontId="16" type="noConversion"/>
  </si>
  <si>
    <r>
      <t>「</t>
    </r>
    <r>
      <rPr>
        <b/>
        <sz val="14"/>
        <color indexed="8"/>
        <rFont val="標楷體"/>
        <family val="4"/>
        <charset val="136"/>
      </rPr>
      <t>推行社區發展工作概況」統計資料背景說明</t>
    </r>
    <phoneticPr fontId="16" type="noConversion"/>
  </si>
  <si>
    <t>資料項目：推行社區發展工作概況</t>
    <phoneticPr fontId="16" type="noConversion"/>
  </si>
  <si>
    <t>＊統計地區範圍及對象：凡在本所轄內已成立社區發展協會之社區，均為統計對象。</t>
    <phoneticPr fontId="16" type="noConversion"/>
  </si>
  <si>
    <t>＊統計標準時間：動態資料以1至12月事實為準；靜態資料以12月底之事實為準。</t>
    <phoneticPr fontId="16" type="noConversion"/>
  </si>
  <si>
    <t>(一)社區：依「社區發展工作綱要」第2條規定，係指「經鄉(鎮、市、區)社區發展主管機關劃定，供為依法設立社區發展協會，推動社區發展工作之組織與活動區域」。</t>
    <phoneticPr fontId="25" type="noConversion"/>
  </si>
  <si>
    <t>(二)社區發展協會：係指經主管機關劃定，依法成立之社區發展協會。</t>
    <phoneticPr fontId="25" type="noConversion"/>
  </si>
  <si>
    <t>(三)社區戶數：係指社區劃定範圍內所有戶數。</t>
    <phoneticPr fontId="25" type="noConversion"/>
  </si>
  <si>
    <t>(四)社區人口數：係指社區劃定範圍內所有人口數。</t>
    <phoneticPr fontId="25" type="noConversion"/>
  </si>
  <si>
    <t>(五)社區發展協會會員：由社區居民自動申請加入社區發展協會為之會員人數。</t>
    <phoneticPr fontId="25" type="noConversion"/>
  </si>
  <si>
    <t>(六)社區生產建設基金：為充裕社區經濟來源，健全社區發展組織，期能負起社區成果維護，推行社會教育、社區文化活動及福利服務工作，以提昇社區居民生活品質而籌措之基金。</t>
    <phoneticPr fontId="25" type="noConversion"/>
  </si>
  <si>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phoneticPr fontId="25" type="noConversion"/>
  </si>
  <si>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phoneticPr fontId="25" type="noConversion"/>
  </si>
  <si>
    <t>＊統計單位：戶數、人數、新台幣元。</t>
    <phoneticPr fontId="25" type="noConversion"/>
  </si>
  <si>
    <t>＊統計分類：橫項依「鄉鎮市區別」分；縱項依「社區戶數」、「社區人口數」、「理監事人數」、「社區發展協會會員數」、「設置社區生產建設基金」、「實際使用經費」、「社區活動中心(幢)」及「社區發展工作項目」分。</t>
    <phoneticPr fontId="16" type="noConversion"/>
  </si>
  <si>
    <t>＊同步發送單位（說明資料發布時同步發送之單位或可同步查得該資料之網址）：臺東縣政府社會處。</t>
    <phoneticPr fontId="16" type="noConversion"/>
  </si>
  <si>
    <r>
      <t>「</t>
    </r>
    <r>
      <rPr>
        <b/>
        <sz val="14"/>
        <color indexed="8"/>
        <rFont val="標楷體"/>
        <family val="4"/>
        <charset val="136"/>
      </rPr>
      <t>治山防災整體治理工程」統計資料背景說明</t>
    </r>
    <phoneticPr fontId="16" type="noConversion"/>
  </si>
  <si>
    <t>資料項目：治山防災整體治理工程</t>
    <phoneticPr fontId="16" type="noConversion"/>
  </si>
  <si>
    <t>＊統計地區範圍及對象：凡在本所所轄境內辦理治山防災工程者均為統計對象。</t>
    <phoneticPr fontId="25" type="noConversion"/>
  </si>
  <si>
    <t>＊統計標準時間：以會計年度期間之事實為準。</t>
  </si>
  <si>
    <t>總工程費係指本年度已完工者以決算金額，未完工者以發包後實際需要工程費填報，惟不含管理費在內。</t>
  </si>
  <si>
    <t>＊統計單位：座、塊、公尺、公頃、平方公尺。</t>
  </si>
  <si>
    <t xml:space="preserve">＊統計分類：按工程名稱、地點、總工程費(按經費來源分)及工作數量。 </t>
  </si>
  <si>
    <t>＊發布週期（指資料編製或產生之頻率，如月、季、年等）：年。</t>
  </si>
  <si>
    <t>＊同步發送單位（說明資料發布時同步發送之單位或可同步查得該資料之網址）：臺東縣政府農業處。</t>
  </si>
  <si>
    <t>＊統計指標編製方法與資料來源說明：本所依相關工程資料編製。</t>
    <phoneticPr fontId="25" type="noConversion"/>
  </si>
  <si>
    <r>
      <t>「</t>
    </r>
    <r>
      <rPr>
        <b/>
        <sz val="14"/>
        <color indexed="8"/>
        <rFont val="標楷體"/>
        <family val="4"/>
        <charset val="136"/>
      </rPr>
      <t>環境保護預算概況」統計資料背景說明</t>
    </r>
    <phoneticPr fontId="16" type="noConversion"/>
  </si>
  <si>
    <t>資料項目：環境保護預算概況</t>
    <phoneticPr fontId="16" type="noConversion"/>
  </si>
  <si>
    <t>＊統計地區範圍及對象：本所清潔隊之單位預算為統計對象。</t>
    <phoneticPr fontId="16" type="noConversion"/>
  </si>
  <si>
    <t>＊統計標準時間：以每年2月底之當年度預算數資料為準。</t>
    <phoneticPr fontId="16" type="noConversion"/>
  </si>
  <si>
    <t>(一)單位預算</t>
  </si>
  <si>
    <r>
      <rPr>
        <sz val="12"/>
        <rFont val="Times New Roman"/>
        <family val="1"/>
      </rPr>
      <t>1.</t>
    </r>
    <r>
      <rPr>
        <sz val="12"/>
        <rFont val="標楷體"/>
        <family val="4"/>
        <charset val="136"/>
      </rPr>
      <t>環保局及所屬單位預算：係指環境保護（資源）局及所屬機關主管之單位歲出（歲入）預算，包含「對下級機關補助款及對其他機關配合款」及「上級機關補助款</t>
    </r>
    <r>
      <rPr>
        <sz val="12"/>
        <rFont val="Times New Roman"/>
        <family val="1"/>
      </rPr>
      <t>(</t>
    </r>
    <r>
      <rPr>
        <sz val="12"/>
        <rFont val="標楷體"/>
        <family val="4"/>
        <charset val="136"/>
      </rPr>
      <t>含自用及轉撥</t>
    </r>
    <r>
      <rPr>
        <sz val="12"/>
        <rFont val="Times New Roman"/>
        <family val="1"/>
      </rPr>
      <t>)</t>
    </r>
    <r>
      <rPr>
        <sz val="12"/>
        <rFont val="標楷體"/>
        <family val="4"/>
        <charset val="136"/>
      </rPr>
      <t>及其他機關配合款」。</t>
    </r>
    <phoneticPr fontId="25" type="noConversion"/>
  </si>
  <si>
    <r>
      <t>2.鄉鎮市公所清潔隊預算：係指各鄉鎮市公所清潔隊歲出（歲入）預算</t>
    </r>
    <r>
      <rPr>
        <sz val="12"/>
        <rFont val="新細明體"/>
        <family val="1"/>
        <charset val="136"/>
      </rPr>
      <t>，</t>
    </r>
    <r>
      <rPr>
        <sz val="12"/>
        <rFont val="標楷體"/>
        <family val="4"/>
        <charset val="136"/>
      </rPr>
      <t>包含預算書歲出政事別及歲入來源別中環境保護相關之經常門與資本門等經費（僅縣政府環保局需填）。</t>
    </r>
    <phoneticPr fontId="25" type="noConversion"/>
  </si>
  <si>
    <t>3.人事費：係指機關內政務人員、法定編制人員、依法令約聘僱人員與技工、工友等現職人員之相關待遇經費，包含薪俸、加給、酬金、加班值班費、獎金、退休退職離職給付及儲金、保險、各項補助費等，依人員實際所在處室區分。</t>
  </si>
  <si>
    <t>4.委辦費：係指委託其他政府、機關、學校、團體及個人等進行學術研究、辦理機關職掌業務（含媒體政策及業務宣導）等經費。</t>
  </si>
  <si>
    <t>5.土地：係指公務所需房屋基地、地上物拆遷補償及其他土地購置經費。</t>
  </si>
  <si>
    <t>6.對國內團體之捐助：包含對企業捐助及對團體捐助，但不包括對團體辦理媒體政策及業務宣導之捐助。</t>
  </si>
  <si>
    <t>7.環保署補助款：係指由行政院環境保護署補助之經費，並納入該年決算者，包含實現數、應收數及保留數。</t>
  </si>
  <si>
    <r>
      <t>8</t>
    </r>
    <r>
      <rPr>
        <sz val="12"/>
        <rFont val="Times New Roman"/>
        <family val="1"/>
      </rPr>
      <t>.</t>
    </r>
    <r>
      <rPr>
        <sz val="12"/>
        <rFont val="標楷體"/>
        <family val="4"/>
        <charset val="136"/>
      </rPr>
      <t>污染防治附帶收入：係指為進行污染防治所產生之相關附帶收入</t>
    </r>
    <r>
      <rPr>
        <sz val="12"/>
        <rFont val="新細明體"/>
        <family val="1"/>
        <charset val="136"/>
      </rPr>
      <t>，</t>
    </r>
    <r>
      <rPr>
        <sz val="12"/>
        <rFont val="標楷體"/>
        <family val="4"/>
        <charset val="136"/>
      </rPr>
      <t>包括處理廢氣、廢水及回收清除處理廢棄物等而產生之附帶收入</t>
    </r>
    <r>
      <rPr>
        <sz val="12"/>
        <rFont val="新細明體"/>
        <family val="1"/>
        <charset val="136"/>
      </rPr>
      <t>，</t>
    </r>
    <r>
      <rPr>
        <sz val="12"/>
        <rFont val="標楷體"/>
        <family val="4"/>
        <charset val="136"/>
      </rPr>
      <t>可以本縣（市）環境保護（資源）局及所屬、鄉鎮市公所預算書中「廢舊物資售價」科目為準，另包含售電收入。</t>
    </r>
  </si>
  <si>
    <t>9.一般行政：包括預算員額（含機關正、副首長）所需人事費、內部行政支援單位所需工作經費、其他無法歸入特定業務計畫科目項下之一般共同性費用等經費。</t>
  </si>
  <si>
    <t>10.綜合規劃：包含綜合計畫（企劃）、環境保護業務考核、環境影響評估、教育宣導及環境保護人員培訓等經費。</t>
  </si>
  <si>
    <t>11.空氣品質保護：包含空氣品質管理、固定污染源與移動污染源空氣污染防制等經費。</t>
  </si>
  <si>
    <t>12.氣候變遷因應：係指氣候變遷減緩與調適，包含溫室氣體盤查、查驗、登錄、減量、管理、節能減碳、淨零排放、低碳生活及家園等經費。</t>
  </si>
  <si>
    <t>13.噪音及振動防制：包含噪音、振動及非屬原子能游離輻射之防制等經費。</t>
  </si>
  <si>
    <t>14.水質保護：包含廢（污）水排放管制、地面水、飲用水管理、海洋污染防治等經費。</t>
  </si>
  <si>
    <t>15.土壤及地下水污染整治：包含土壤及地下水污染之預防、監測、調查及整治等經費。</t>
  </si>
  <si>
    <t>16.廢棄物管理：包含一般廢棄物（含水肥）清理、源頭減量、資源回收再利用、事業廢棄物管理等經費。</t>
  </si>
  <si>
    <t>17.環境衛生、毒化物管理：包含環境衛生管理、病媒防治、毒性及關注化學物質管理、環境用藥管理等經費。</t>
  </si>
  <si>
    <t>18.陳情、稽查、糾紛處理：包含公害污染陳情、環境污染源稽查處分、公害糾紛處理等經費。</t>
  </si>
  <si>
    <t>19.監測及檢驗：包含環境品質監測、環境污染檢驗及測定等經費。</t>
  </si>
  <si>
    <t>20.研究發展：包含研究、科技發展等經費。</t>
  </si>
  <si>
    <t>21.其他：預備金及其他無法歸入之科目。</t>
  </si>
  <si>
    <t>22.非屬上述業務項目（如一般建築及設備、資訊軟硬體等）之經費分別歸入對應類別，如無法明確歸於某一類別，則歸入「其他」項。</t>
    <phoneticPr fontId="25" type="noConversion"/>
  </si>
  <si>
    <t>(二)附屬單位預算：係指本縣（市）環境保護（資源）局主管之環境保護基金、環境污染防制基金或屬預算法所定之特別收入基金（僅限非營業部分）。</t>
  </si>
  <si>
    <t>1.空污基金：係指依據空氣污染防制法規定設置之空氣污染防制基金。</t>
  </si>
  <si>
    <t>2.水污基金：係指依據水污染防治法規定設置之水污染防治基金。</t>
  </si>
  <si>
    <t>3.廢棄物清除處理基金：係指依據廢棄物清理法規定設置之一般廢棄物清除處理基金。</t>
  </si>
  <si>
    <t>4.環境教育基金：係指依據環境教育法規定設置之環境教育基金。</t>
  </si>
  <si>
    <t>5.焚化廠基金：係指依據廢棄物清理法，制定區域性垃圾處理廠（場）管理自治條例，所設置之區域性垃圾處理廠或焚化廠基金。</t>
  </si>
  <si>
    <t>6.機場噪音回饋基金：係指依據預算法規定設置之桃園國際機場航空噪音防制費及回饋金基金。</t>
  </si>
  <si>
    <t>7.回收（管理）基金：係指依據廢棄物清理法規定設置之資源回收（管理）基金。</t>
  </si>
  <si>
    <t>8.綠色能源開發管理基金：係指依據屏東縣綠色能源開發管理自治條例規定設置之綠色能源開發管理基金。</t>
  </si>
  <si>
    <t>9.徵收收入：係指依據空氣污染防制法等各環保法規徵收之污染防制及防治收入、回收清除處理收入、污染整治費收入等。</t>
  </si>
  <si>
    <t>10.環保提撥收入：係指環境教育基金之收入，依據環境教育法規定，自各級環保機關設立之環境保護基金每年至少提撥百分之五支出預算金額，以補（捐）助款撥入環境教育基金。</t>
  </si>
  <si>
    <t>11.營建工程空氣污染防制費收入：係指依據空氣污染防制法規定徵收之營建工程空氣污染防制費收入。</t>
  </si>
  <si>
    <t>12.移動（固定）污染源空氣污染防制費收入：係指依據空氣污染防制法規定，由行政院環境保護署提撥60%之固定污染源及20%之移動污染源空氣污染防制費分配款收入。</t>
  </si>
  <si>
    <t>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t>
  </si>
  <si>
    <t>14.其他徵收及依法分配收入：係指非屬前述之其他徵收及依法分配收入，如違規罰款收入、再生能源發展收入等。</t>
  </si>
  <si>
    <t>15.環保署補助收入：係指由行政院環境保護署補助之收入，但不包含提撥60%之固定污染源、20%之移動污染源空氣污染防制費分配款及水污染防治費分配款。</t>
  </si>
  <si>
    <t>16.污染防治附帶收入：係指為進行污染防治所產生之相關附帶收入，包括處理廢氣、廢水及回收清除處理廢棄物等而產生之附帶收入，可以本縣（市）環境保護（資源）局附屬單位預算書中「財產處分收入」科目為準，另包含售電收入。</t>
  </si>
  <si>
    <t>17.用人費用：係指非營業特種基金依預算員額進用現職人員之相關待遇等經費，包括薪資、超時工作報酬、津貼、獎金、退休及卹償金、資遣費、福利費等。</t>
  </si>
  <si>
    <t>18.專業服務費：係指委聘專業機構或人員提供服務之費用。</t>
  </si>
  <si>
    <r>
      <t>19.提撥環境教育基金：係指各基金提撥環境教育基金之支出</t>
    </r>
    <r>
      <rPr>
        <sz val="12"/>
        <rFont val="新細明體"/>
        <family val="1"/>
        <charset val="136"/>
      </rPr>
      <t>，</t>
    </r>
    <r>
      <rPr>
        <sz val="12"/>
        <rFont val="標楷體"/>
        <family val="4"/>
        <charset val="136"/>
      </rPr>
      <t>依據環境教育法規定</t>
    </r>
    <r>
      <rPr>
        <sz val="12"/>
        <rFont val="新細明體"/>
        <family val="1"/>
        <charset val="136"/>
      </rPr>
      <t>，</t>
    </r>
    <r>
      <rPr>
        <sz val="12"/>
        <rFont val="標楷體"/>
        <family val="4"/>
        <charset val="136"/>
      </rPr>
      <t>各級環保機關設立之環境保護基金每年至少提撥百分之五支出預算金額</t>
    </r>
    <r>
      <rPr>
        <sz val="12"/>
        <rFont val="新細明體"/>
        <family val="1"/>
        <charset val="136"/>
      </rPr>
      <t>，</t>
    </r>
    <r>
      <rPr>
        <sz val="12"/>
        <rFont val="標楷體"/>
        <family val="4"/>
        <charset val="136"/>
      </rPr>
      <t>以補（捐）助款撥入環境教育基金。</t>
    </r>
  </si>
  <si>
    <t>20.捐助國內團體：係指對國內企業、行政法人、財團法人及其他民間團體（不含私校、團體辦理之媒體政策及業務宣導）之捐助。</t>
  </si>
  <si>
    <t>21.資本支出：係指購置土地、房屋建築、公共建設及設施、機械及交通運輸設備、資訊軟硬體等固定資產、無形資產及投資的費用。</t>
  </si>
  <si>
    <t>＊統計單位：千元
＊統計分類：
(一)縱項目按經資門別、科目別及基金別分。
(二)橫項目按單位別、業務別、基金來源/用途別分。</t>
    <phoneticPr fontId="16" type="noConversion"/>
  </si>
  <si>
    <t>＊統計指標編製方法與資料來源說明：依據本所清潔隊環境保護預算資料編製。</t>
    <phoneticPr fontId="16" type="noConversion"/>
  </si>
  <si>
    <r>
      <t>「</t>
    </r>
    <r>
      <rPr>
        <b/>
        <sz val="14"/>
        <color indexed="8"/>
        <rFont val="標楷體"/>
        <family val="4"/>
        <charset val="136"/>
      </rPr>
      <t>環境保護決算概況」統計資料背景說明</t>
    </r>
    <phoneticPr fontId="16" type="noConversion"/>
  </si>
  <si>
    <t>資料項目：環境保護決算概況</t>
    <phoneticPr fontId="16" type="noConversion"/>
  </si>
  <si>
    <t>＊統計地區範圍及對象：本所清潔隊之單位決算為統計對象。</t>
    <phoneticPr fontId="16" type="noConversion"/>
  </si>
  <si>
    <t>＊統計標準時間：以每年4月底之上年度決算數資料為準。</t>
    <phoneticPr fontId="16" type="noConversion"/>
  </si>
  <si>
    <t>(一)單位決算</t>
  </si>
  <si>
    <t>1.環保局及所屬單位決算：係指環境保護（資源）局及所屬機關主管之單位歲出（歲入）決算，包含「對下級機關補助款及對其他機關配合款」及「上級機關補助款(含自用及轉撥)及其他機關配合款」。</t>
  </si>
  <si>
    <t>2.鄉鎮市公所清潔隊決算：係指各鄉鎮市公所清潔隊歲出（歲入）決算，包含決算書歲出政事別及歲入來源別中環境保護相關之經常門與資本門等經費（僅縣政府環保局需填）。</t>
  </si>
  <si>
    <t>7.折舊：係依國有財產法所訂之財產範圍按使用年限提列之當年成本分攤金額，包含動產及不動產，但不含土地、有價證卷及權利。</t>
  </si>
  <si>
    <t>8.環保署補助款：係指由行政院環境保護署補助之經費，並納入該年決算者，包含實現數、應收數及保留數。</t>
  </si>
  <si>
    <t>9.污染防治附帶收入：係指為進行污染防治所產生之相關附帶收入，包括處理廢氣、廢水及回收清除處理廢棄物等而產生之附帶收入，可以本縣（市）環境保護（資源）局及所屬、鄉鎮市公所決算書中「廢舊物資售價」科目為準，另包含售電收入。</t>
  </si>
  <si>
    <t>10.一般行政：包括預算員額（含機關正、副首長）所需人事費、內部行政支援單位所需工作經費、其他無法歸入特定業務計畫科目項下之一般共同性費用等經費。</t>
  </si>
  <si>
    <t>11.綜合規劃：包含綜合計畫（企劃）、環境保護業務考核、環境影響評估、教育宣導及環境保護人員培訓等經費。</t>
  </si>
  <si>
    <t>12.空氣品質保護：包含空氣品質管理、固定污染源與移動污染源空氣污染防制等經費。</t>
  </si>
  <si>
    <t>13.氣候變遷因應：係指氣候變遷減緩與調適，包含溫室氣體盤查、查驗、登錄、減量、管理、節能減碳、淨零排放、低碳生活及家園等經費。</t>
  </si>
  <si>
    <t>14.噪音及振動防制：包含噪音、振動、非屬原子能游離輻射之防制等經費。</t>
  </si>
  <si>
    <t>15.水質保護：包含廢（污）水排放管制、地面水、飲用水管理、海洋污染防治等經費。</t>
  </si>
  <si>
    <t>16.土壤及地下水污染整治：包含土壤及地下水污染之預防、監測、調查、整治等經費。</t>
  </si>
  <si>
    <t>17.廢棄物管理：包含一般廢棄物（含水肥）清理、源頭減量、資源回收再利用、事業廢棄物管理等經費。</t>
  </si>
  <si>
    <t>18.環境衛生、毒化物管理：包含環境衛生管理、病媒防治、毒性及關注化學物質管理、環境用藥管理等經費。</t>
  </si>
  <si>
    <t>19.陳情、稽查、糾紛處理：包含公害污染陳情、環境污染源稽查處分、公害糾紛處理等經費。</t>
  </si>
  <si>
    <t>20.監測及檢驗：包含環境品質監測、環境污染檢驗及測定等經費。</t>
  </si>
  <si>
    <t>21.研究發展：包含研究、科技發展等經費。</t>
  </si>
  <si>
    <t>22.其他：預備金及其他無法歸入之科目。</t>
  </si>
  <si>
    <t>23.非屬上述業務項目（如一般建築及設備、資訊軟硬體等）之經費分別歸入對應類別，如無法明確歸於某一類別，則歸入「其他」項。</t>
  </si>
  <si>
    <t>(二)附屬單位決算：係指本縣（市）環境保護（資源）局主管之環境保護基金、環境污染防制基金或屬預算法所定之特別收入基金（僅限非營業部分）。</t>
  </si>
  <si>
    <t>16.污染防治附帶收入：係指為進行污染防治所產生之相關附帶收入，包括處理廢氣、廢水及回收清除處理廢棄物等而產生之附帶收入，可以本縣（市）環境保護（資源）局附屬單位決算書中「財產處分收入」科目為準，另包含售電收入。</t>
  </si>
  <si>
    <t>19.提撥環境教育基金：係指各基金提撥環境教育基金之支出，依據環境教育法規定，各級環保機關設立之環境保護基金每年至少提撥百分之五支出預算金額，以補（捐）助款撥入環境教育基金。</t>
  </si>
  <si>
    <t>＊統計單位：新台幣千元。</t>
    <phoneticPr fontId="25" type="noConversion"/>
  </si>
  <si>
    <t>＊統計分類：
(一)縱項目按經資門別、科目別及基金別分。
(二)橫項目按單位別、業務別、基金來源/用途別分。</t>
    <phoneticPr fontId="16" type="noConversion"/>
  </si>
  <si>
    <t>＊統計指標編製方法與資料來源說明：依據本所清潔隊環境保護決算資料編製。</t>
    <phoneticPr fontId="16" type="noConversion"/>
  </si>
  <si>
    <r>
      <t>「</t>
    </r>
    <r>
      <rPr>
        <b/>
        <sz val="14"/>
        <color indexed="8"/>
        <rFont val="標楷體"/>
        <family val="4"/>
        <charset val="136"/>
      </rPr>
      <t>辦理調解業務概況」統計資料背景說明</t>
    </r>
    <phoneticPr fontId="16" type="noConversion"/>
  </si>
  <si>
    <t>資料種類：其他行政統計</t>
    <phoneticPr fontId="25" type="noConversion"/>
  </si>
  <si>
    <t>資料項目：辦理調解業務概況</t>
    <phoneticPr fontId="16" type="noConversion"/>
  </si>
  <si>
    <t>＊統計地區範圍及對象：凡依據本所調解條例之執行案件，均為統計對象。</t>
    <phoneticPr fontId="16" type="noConversion"/>
  </si>
  <si>
    <t>＊統計標準時間：動態資料以當年1月至12月之事實為準；靜態資料以當年12月底之事實為準。</t>
    <phoneticPr fontId="16" type="noConversion"/>
  </si>
  <si>
    <t>（一）民事結案件數：按債權、債務、
物權、親屬、繼承、商事、營建工程及其他分。</t>
    <phoneticPr fontId="25" type="noConversion"/>
  </si>
  <si>
    <t>（二）刑事結案件數：按妨害風化、妨害婚姻及家庭、傷害、妨害自由名譽信用
及秘密、竊盜及侵占詐欺、毀棄損壞及其他分。</t>
    <phoneticPr fontId="25" type="noConversion"/>
  </si>
  <si>
    <t>（三）成立：指當年調解成立之件數。</t>
    <phoneticPr fontId="16" type="noConversion"/>
  </si>
  <si>
    <t>（四）不成立：指1次或多次調解未達成協議不再調解之當年結案之件數。</t>
    <phoneticPr fontId="25" type="noConversion"/>
  </si>
  <si>
    <t>（五）本表結案件數總計應與
「3311-04-03-3辦理調解方式概況」之調解方式合計欄相符。</t>
    <phoneticPr fontId="16" type="noConversion"/>
  </si>
  <si>
    <t>＊統計單位：件數。</t>
    <phoneticPr fontId="25" type="noConversion"/>
  </si>
  <si>
    <t>＊統計分類：橫項依「鄉鎮市別」分；縱項依「結案件數總計」、
「民事結案件數」、「刑事結案件數」及「年底正在調解中未結案件數」分。</t>
    <phoneticPr fontId="16" type="noConversion"/>
  </si>
  <si>
    <t>＊預告發布日期（含預告方式及週期）：年度終了後1個月又5日內以公務統計報表發布(預定發布時間如遇例假日則順延至次一工作日)。</t>
    <phoneticPr fontId="16" type="noConversion"/>
  </si>
  <si>
    <t>＊同步發送單位（說明資料發布時同步發送之單位或可同步查得該資料之網址）：臺東縣政府民政處。</t>
    <phoneticPr fontId="16" type="noConversion"/>
  </si>
  <si>
    <t>＊統計資料交叉查核及確保資料合理性之機制：本表結案件數總計應與「3311-04-03-3臺東縣臺東市公所辦理調解方式概況」之調解方式合計欄相符。</t>
    <phoneticPr fontId="16" type="noConversion"/>
  </si>
  <si>
    <r>
      <t>「</t>
    </r>
    <r>
      <rPr>
        <b/>
        <sz val="14"/>
        <color indexed="8"/>
        <rFont val="標楷體"/>
        <family val="4"/>
        <charset val="136"/>
      </rPr>
      <t>調解委員會組織概況」統計資料背景說明</t>
    </r>
    <phoneticPr fontId="16" type="noConversion"/>
  </si>
  <si>
    <t>資料項目：調解委員會組織概況</t>
    <phoneticPr fontId="16" type="noConversion"/>
  </si>
  <si>
    <t>＊統計地區範圍及對象：凡本所之調解委員會組織均為統計對象。</t>
    <phoneticPr fontId="16" type="noConversion"/>
  </si>
  <si>
    <t>＊統計標準時間：以當年12月底之事實為準。</t>
    <phoneticPr fontId="16" type="noConversion"/>
  </si>
  <si>
    <t>（一）年齡計算方式：以足歲計算。</t>
    <phoneticPr fontId="16" type="noConversion"/>
  </si>
  <si>
    <t>（二）年資係指在調解委員會任職之年資，以足年計列，但中途離職者，應將該段年資扣除。</t>
    <phoneticPr fontId="16" type="noConversion"/>
  </si>
  <si>
    <t>＊統計分類：橫項依「鄉鎮市別」分；縱項依「委員總人數」、「性別」、「年齡」、「教育程度」、「行業」、「服務公職」及「委員年資」分。</t>
    <phoneticPr fontId="16" type="noConversion"/>
  </si>
  <si>
    <r>
      <t>「</t>
    </r>
    <r>
      <rPr>
        <b/>
        <sz val="14"/>
        <color indexed="8"/>
        <rFont val="標楷體"/>
        <family val="4"/>
        <charset val="136"/>
      </rPr>
      <t>辦理調解方式概況」統計資料背景說明</t>
    </r>
    <phoneticPr fontId="16" type="noConversion"/>
  </si>
  <si>
    <t>資料項目：辦理調解方式概況</t>
    <phoneticPr fontId="16" type="noConversion"/>
  </si>
  <si>
    <t>＊統計地區範圍及對象：凡依據本所調解條例之執行案件經辦理結案者，均為統計對象。</t>
    <phoneticPr fontId="16" type="noConversion"/>
  </si>
  <si>
    <t>＊統計標準時間：以當年1月1日至年底之事實為準。</t>
    <phoneticPr fontId="16" type="noConversion"/>
  </si>
  <si>
    <t>（一）成立：指當年調解成立之件數。</t>
    <phoneticPr fontId="16" type="noConversion"/>
  </si>
  <si>
    <t>（二）不成立：指1次或多次調解未達成協議不再調解之當年結案之件數。</t>
    <phoneticPr fontId="16" type="noConversion"/>
  </si>
  <si>
    <t>（三）委員集體開會調解、委員獨任調解：委員獨任調解係指責任區1人為主體進行之調解，惟依法須有女性委員或主席參與者，仍以委員獨任調解計算之；責任區3人以上為主體之調解案件為委員集體開會調解案件。</t>
    <phoneticPr fontId="25" type="noConversion"/>
  </si>
  <si>
    <t>（四）協同調解：指調解件數中，有相關單位人士參與協同調解者。</t>
    <phoneticPr fontId="25" type="noConversion"/>
  </si>
  <si>
    <t>（五）本表調解方式合計欄應與「3311-04-01-3臺東縣臺東市公所辦理調解業務概況」之結案件數總計相符。</t>
    <phoneticPr fontId="25" type="noConversion"/>
  </si>
  <si>
    <t>＊統計單位：件、%。</t>
    <phoneticPr fontId="25" type="noConversion"/>
  </si>
  <si>
    <t>＊統計分類：橫項依「鄉鎮市別」分；縱項依「調解方式」及「協同調解」分。</t>
    <phoneticPr fontId="16" type="noConversion"/>
  </si>
  <si>
    <r>
      <t>＊同步發送單位（說明資料發布時同步發送之單位或可同步查得該資料之網址）：</t>
    </r>
    <r>
      <rPr>
        <sz val="14"/>
        <color theme="1"/>
        <rFont val="標楷體"/>
        <family val="4"/>
        <charset val="136"/>
      </rPr>
      <t>臺東縣政府民政處</t>
    </r>
    <r>
      <rPr>
        <sz val="14"/>
        <color indexed="8"/>
        <rFont val="標楷體"/>
        <family val="4"/>
        <charset val="136"/>
      </rPr>
      <t>。</t>
    </r>
    <phoneticPr fontId="16" type="noConversion"/>
  </si>
  <si>
    <r>
      <t>「</t>
    </r>
    <r>
      <rPr>
        <b/>
        <sz val="14"/>
        <color indexed="8"/>
        <rFont val="標楷體"/>
        <family val="4"/>
        <charset val="136"/>
      </rPr>
      <t>公墓設施使用概況」統計資料背景說明</t>
    </r>
    <phoneticPr fontId="16" type="noConversion"/>
  </si>
  <si>
    <t>資料項目：公墓設施使用概況</t>
    <phoneticPr fontId="16" type="noConversion"/>
  </si>
  <si>
    <t>＊統計地區範圍及對象：凡本所範圍內，依法設置及管理之公私立公墓，均為統計對象。</t>
    <phoneticPr fontId="16" type="noConversion"/>
  </si>
  <si>
    <t>＊統計標準時間：動態資料以當年1月1日至年底之事實為準；靜態資料以當年12月底之事實為準。</t>
    <phoneticPr fontId="16" type="noConversion"/>
  </si>
  <si>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</si>
  <si>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</si>
  <si>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</si>
  <si>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</si>
  <si>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</si>
  <si>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</si>
  <si>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</si>
  <si>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</si>
  <si>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</si>
  <si>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（十）本年遷出數：指撿骨或遷至其他骨灰（骸）存放設施安厝。</t>
    <phoneticPr fontId="25" type="noConversion"/>
  </si>
  <si>
    <t>（十一）開放中：係指設施營運中，受理民眾申請埋葬或骨灰（骸）存放。</t>
    <phoneticPr fontId="25" type="noConversion"/>
  </si>
  <si>
    <t>（十二）已停用：係指設施已禁葬或不再提供骨灰（骸）存放服務。</t>
    <phoneticPr fontId="25" type="noConversion"/>
  </si>
  <si>
    <t>＊統計單位：處、平方公尺、座、具、個。</t>
    <phoneticPr fontId="25" type="noConversion"/>
  </si>
  <si>
    <t>＊統計分類：橫項依「鄉鎮市別」及「公私立別」分；縱項依「經規劃並啟用者」及「未經規劃者」分。</t>
    <phoneticPr fontId="16" type="noConversion"/>
  </si>
  <si>
    <t>＊時效：4個月又5日。</t>
    <phoneticPr fontId="16" type="noConversion"/>
  </si>
  <si>
    <r>
      <t>「</t>
    </r>
    <r>
      <rPr>
        <b/>
        <sz val="14"/>
        <color indexed="8"/>
        <rFont val="標楷體"/>
        <family val="4"/>
        <charset val="136"/>
      </rPr>
      <t>骨灰(骸)存放設施使用概況」統計資料背景說明</t>
    </r>
    <phoneticPr fontId="16" type="noConversion"/>
  </si>
  <si>
    <t>資料項目：骨灰(骸)存放設施使用概況</t>
    <phoneticPr fontId="16" type="noConversion"/>
  </si>
  <si>
    <t>＊統計地區範圍及對象：凡本所範圍內，依法設置及管理之公私立骨灰(骸)存放設施，均為統計對象。</t>
    <phoneticPr fontId="16" type="noConversion"/>
  </si>
  <si>
    <t>（一）骨灰(骸)存放設施：指供存放骨灰(骸)之納骨堂(塔)、納骨牆或其他形式之存放設施，但不包括未依法設置供家族使用之靈骨堂、無主墳墓之萬善堂、宗教建築物附設之靈骨堂。</t>
    <phoneticPr fontId="16" type="noConversion"/>
  </si>
  <si>
    <t>（二）年底最大容量：當年底可供放存之最高飽和量；年底最大容量=年底已使用量(包含本年納入數量)+年底尚未使用量。</t>
    <phoneticPr fontId="16" type="noConversion"/>
  </si>
  <si>
    <t>（三）本年遷出數量：指骨灰（骸）遷出之數量（含毀損）。</t>
    <phoneticPr fontId="16" type="noConversion"/>
  </si>
  <si>
    <t>（四）年底處數
1.開放中：係指設施營運中，受理民眾申請骨灰（骸）存放。
2.已停用：係指設施不再提供骨灰（骸）存放服務。</t>
    <phoneticPr fontId="25" type="noConversion"/>
  </si>
  <si>
    <t>＊統計單位：處、位數。</t>
    <phoneticPr fontId="25" type="noConversion"/>
  </si>
  <si>
    <t>＊統計分類：橫項依「鄉鎮市別」及「公私立別」分；縱項依「年底處數」、「年底最大容量」、「年底已使用量」、「年底尚未使用量」、「本年納入數量」及「本年遷出數量」分。</t>
    <phoneticPr fontId="16" type="noConversion"/>
  </si>
  <si>
    <r>
      <t>「</t>
    </r>
    <r>
      <rPr>
        <b/>
        <sz val="14"/>
        <color indexed="8"/>
        <rFont val="標楷體"/>
        <family val="4"/>
        <charset val="136"/>
      </rPr>
      <t>殯葬管理業務概況」統計資料背景說明</t>
    </r>
    <phoneticPr fontId="16" type="noConversion"/>
  </si>
  <si>
    <t>資料項目：殯葬管理業務概況</t>
    <phoneticPr fontId="16" type="noConversion"/>
  </si>
  <si>
    <t>＊統計地區範圍及對象：凡本所依法所為殯葬管理業務，均為統計對象。</t>
  </si>
  <si>
    <t>＊統計標準時間：動態資料以當年1月1日至年底之事實為準；靜態資料以當年12月底之事實為準。</t>
  </si>
  <si>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</si>
  <si>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</si>
  <si>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</si>
  <si>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（四）本年環保葬件數：係指公、私立公墓內或非公墓內之環保葬件數。</t>
  </si>
  <si>
    <t>（五）本年殯葬設施違反殯葬法規處分件數：係指公、私立殯葬設施違反殯葬法規遭受處分之件數。</t>
  </si>
  <si>
    <t>＊統計單位：件、個、人。</t>
    <phoneticPr fontId="25" type="noConversion"/>
  </si>
  <si>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</si>
  <si>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＊發布週期：年。</t>
  </si>
  <si>
    <t>＊同步發送單位（說明資料發布時同步發送之單位或可同步查得該資料之網址）：臺東縣政府民政處。</t>
    <phoneticPr fontId="25" type="noConversion"/>
  </si>
  <si>
    <t>＊統計指標編製方法與資料來源說明：依據本所資料編製。</t>
  </si>
  <si>
    <t>＊統計資料交叉查核及確保資料合理性之機制：無。</t>
  </si>
  <si>
    <r>
      <t>「</t>
    </r>
    <r>
      <rPr>
        <b/>
        <sz val="14"/>
        <color indexed="8"/>
        <rFont val="標楷體"/>
        <family val="4"/>
        <charset val="136"/>
      </rPr>
      <t>殯儀館設施概況」統計資料背景說明</t>
    </r>
    <phoneticPr fontId="16" type="noConversion"/>
  </si>
  <si>
    <t>資料項目：殯儀館設施概況</t>
    <phoneticPr fontId="16" type="noConversion"/>
  </si>
  <si>
    <t>＊統計地區範圍及對象：凡本所範圍內，依法設置及管理之公私立殯儀館，均為統計對象。</t>
    <phoneticPr fontId="25" type="noConversion"/>
  </si>
  <si>
    <t>（一）最大容量：同一時間可供殯殮之最高飽和量。</t>
  </si>
  <si>
    <t>（二）年底總樓地板面積：指當年底房屋各樓層總樓地板面積之和。</t>
  </si>
  <si>
    <t>（三）本年殯殮數量係指當年累計殯殮屍體數。</t>
  </si>
  <si>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</si>
  <si>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</si>
  <si>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</si>
  <si>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r>
      <t>「</t>
    </r>
    <r>
      <rPr>
        <b/>
        <sz val="14"/>
        <color indexed="8"/>
        <rFont val="標楷體"/>
        <family val="4"/>
        <charset val="136"/>
      </rPr>
      <t>火化場設施概況」統計資料背景說明</t>
    </r>
    <phoneticPr fontId="16" type="noConversion"/>
  </si>
  <si>
    <t>資料項目：火化場設施概況</t>
    <phoneticPr fontId="16" type="noConversion"/>
  </si>
  <si>
    <t>＊統計地區範圍及對象：凡本所範圍內，依法設置及管理之公私立火化場，均為統計對象。</t>
    <phoneticPr fontId="16" type="noConversion"/>
  </si>
  <si>
    <t>（一）年底總樓地板面積：指當年底房屋各樓層總樓地板面積和而言。</t>
  </si>
  <si>
    <r>
      <t>（二）</t>
    </r>
    <r>
      <rPr>
        <sz val="14"/>
        <color theme="1"/>
        <rFont val="Times New Roman"/>
        <family val="1"/>
      </rPr>
      <t> </t>
    </r>
    <r>
      <rPr>
        <sz val="14"/>
        <color theme="1"/>
        <rFont val="標楷體"/>
        <family val="4"/>
        <charset val="136"/>
      </rPr>
      <t>本年火化數：指當年公私立火化場火化之數量。</t>
    </r>
  </si>
  <si>
    <t>（三）每日最大處理量：指依爐具之效能，全部火化爐每日所能處理之最大量而言。</t>
  </si>
  <si>
    <t>（四）性別不詳：指火化之骨骸、胎兒屍體或其他無法辨識性別之情形者。</t>
  </si>
  <si>
    <t>＊統計單位：處、平方公尺、具、座。</t>
  </si>
  <si>
    <t>＊統計分類：橫項依「鄉鎮市區別」及「公私立別」分；縱項依「年底火化場數」、「年底土地面積」、「年底總樓地板面積」、「年底每日最大處理量」、「年底火化爐數」及「本年火化數」分，其中「本年火化數」再依性別分。</t>
  </si>
  <si>
    <t>＊預告發布日期（含預告方式及週期）：年度終了後2個月又5日內以公務統計報表發布(預定發布時間如遇例假日則順延至次一工作日)。</t>
    <phoneticPr fontId="16" type="noConversion"/>
  </si>
  <si>
    <t>＊時效：2個月又20日。</t>
    <phoneticPr fontId="16" type="noConversion"/>
  </si>
  <si>
    <t>＊預告發布日期（含預告方式及週期）：期間開始2個月又20日內以公務統計報表發布(預定發布時間如遇例假日則順延至次一工作日)。</t>
    <phoneticPr fontId="16" type="noConversion"/>
  </si>
  <si>
    <t>＊時效：4個月又20日。</t>
    <phoneticPr fontId="16" type="noConversion"/>
  </si>
  <si>
    <t>＊預告發布日期（含預告方式及週期）：期間終了4個月又20日日內以公務統計報表發布(預定發布時間如遇例假日則順延至次一工作日)。</t>
    <phoneticPr fontId="16" type="noConversion"/>
  </si>
  <si>
    <t>＊預告發布日期（含預告方式及週期）：年度終了後4個月又5日內以公務統計報表發布(預定發布時間如遇例假日則順延至次一工作日)。</t>
    <phoneticPr fontId="25" type="noConversion"/>
  </si>
  <si>
    <t>＊預告發布日期（含預告方式及週期）：次年4月5日前以公務統計報表發布(預定發布時間如遇例假日則順延至次一工作日)。</t>
    <phoneticPr fontId="16" type="noConversion"/>
  </si>
  <si>
    <t>資料項目：臺東縣關山鎮公所公庫收支月報</t>
    <phoneticPr fontId="16" type="noConversion"/>
  </si>
  <si>
    <t>＊發布機關、單位：臺東縣關山鎮公所主計室</t>
    <phoneticPr fontId="16" type="noConversion"/>
  </si>
  <si>
    <t>＊編製單位： 臺東縣關山鎮公所社財課</t>
    <phoneticPr fontId="16" type="noConversion"/>
  </si>
  <si>
    <r>
      <t>＊</t>
    </r>
    <r>
      <rPr>
        <sz val="7"/>
        <rFont val="Times New Roman"/>
        <family val="1"/>
      </rPr>
      <t xml:space="preserve">     </t>
    </r>
    <r>
      <rPr>
        <sz val="14"/>
        <rFont val="標楷體"/>
        <family val="4"/>
        <charset val="136"/>
      </rPr>
      <t xml:space="preserve">書面：       （ ）新聞稿   （◎）報表  </t>
    </r>
  </si>
  <si>
    <t>＊統計地區範圍及對象：以本鄉(鎮、市)公庫現金收支事項為統計範圍及對象。</t>
    <phoneticPr fontId="16" type="noConversion"/>
  </si>
  <si>
    <t>＊編製單位：臺東縣關山鎮公所清潔隊</t>
    <phoneticPr fontId="16" type="noConversion"/>
  </si>
  <si>
    <t xml:space="preserve">＊書面：       （ ）新聞稿   （◎）報表  </t>
    <phoneticPr fontId="25" type="noConversion"/>
  </si>
  <si>
    <t>＊統計地區範圍及對象：本所之一般垃圾及廚餘清理狀況均為統計對象。</t>
    <phoneticPr fontId="16" type="noConversion"/>
  </si>
  <si>
    <t>＊發布機關、單位：臺東縣關山鎮公所主計室</t>
    <phoneticPr fontId="25" type="noConversion"/>
  </si>
  <si>
    <t xml:space="preserve">＊書面：       （ ）新聞稿   （◎）報表  </t>
  </si>
  <si>
    <t>＊發布機關、單位：臺東縣關山鎮</t>
    <phoneticPr fontId="16" type="noConversion"/>
  </si>
  <si>
    <t>＊編製單位：臺東縣關山鎮公所建設課</t>
    <phoneticPr fontId="25" type="noConversion"/>
  </si>
  <si>
    <t>20日</t>
    <phoneticPr fontId="16" type="noConversion"/>
  </si>
  <si>
    <t>環境統計</t>
    <phoneticPr fontId="16" type="noConversion"/>
  </si>
  <si>
    <t>＊時效：20日。</t>
    <phoneticPr fontId="16" type="noConversion"/>
  </si>
  <si>
    <t>＊預告發布日期（含預告方式及週期）：次月20日前以公務統計報表發布，其中12月之資料於次年2月5日前發布(預定發布時間如遇例假日則順延至次一工作日)。</t>
    <phoneticPr fontId="16" type="noConversion"/>
  </si>
  <si>
    <t>民政統計</t>
    <phoneticPr fontId="16" type="noConversion"/>
  </si>
  <si>
    <t>2月5日</t>
    <phoneticPr fontId="16" type="noConversion"/>
  </si>
  <si>
    <t>8月5日</t>
    <phoneticPr fontId="16" type="noConversion"/>
  </si>
  <si>
    <r>
      <t>＊</t>
    </r>
    <r>
      <rPr>
        <sz val="14"/>
        <color rgb="FF7030A0"/>
        <rFont val="標楷體"/>
        <family val="4"/>
        <charset val="136"/>
      </rPr>
      <t>時效：20日。</t>
    </r>
    <phoneticPr fontId="16" type="noConversion"/>
  </si>
  <si>
    <t>＊預告發布日期（含預告方式及週期）：期間終了後20日內以公務統計報表發布(預定發布時間如遇例假日則順延至次一工作日)。</t>
    <phoneticPr fontId="16" type="noConversion"/>
  </si>
  <si>
    <t>財政
統計</t>
    <phoneticPr fontId="16" type="noConversion"/>
  </si>
  <si>
    <t>社會統計</t>
    <phoneticPr fontId="16" type="noConversion"/>
  </si>
  <si>
    <t>交通統計</t>
    <phoneticPr fontId="16" type="noConversion"/>
  </si>
  <si>
    <t>農業統計</t>
    <phoneticPr fontId="16" type="noConversion"/>
  </si>
  <si>
    <t>台東縣關山鎮公所</t>
    <phoneticPr fontId="16" type="noConversion"/>
  </si>
  <si>
    <t>#8月份月報</t>
    <phoneticPr fontId="16" type="noConversion"/>
  </si>
  <si>
    <t>113年12月</t>
    <phoneticPr fontId="16" type="noConversion"/>
  </si>
  <si>
    <t>114年1月</t>
    <phoneticPr fontId="16" type="noConversion"/>
  </si>
  <si>
    <t>114年2月</t>
    <phoneticPr fontId="16" type="noConversion"/>
  </si>
  <si>
    <t>114年3月</t>
    <phoneticPr fontId="16" type="noConversion"/>
  </si>
  <si>
    <t>114年4月</t>
    <phoneticPr fontId="16" type="noConversion"/>
  </si>
  <si>
    <t>114年5月</t>
    <phoneticPr fontId="16" type="noConversion"/>
  </si>
  <si>
    <t>114年6月</t>
    <phoneticPr fontId="16" type="noConversion"/>
  </si>
  <si>
    <t>114年7月</t>
    <phoneticPr fontId="16" type="noConversion"/>
  </si>
  <si>
    <t>114年8月</t>
    <phoneticPr fontId="16" type="noConversion"/>
  </si>
  <si>
    <t>114年9月</t>
    <phoneticPr fontId="16" type="noConversion"/>
  </si>
  <si>
    <t>114年10月</t>
    <phoneticPr fontId="16" type="noConversion"/>
  </si>
  <si>
    <t>114年11月</t>
    <phoneticPr fontId="16" type="noConversion"/>
  </si>
  <si>
    <t>114年12月</t>
    <phoneticPr fontId="16" type="noConversion"/>
  </si>
  <si>
    <t>#113年11月份月報</t>
    <phoneticPr fontId="16" type="noConversion"/>
  </si>
  <si>
    <t>#113年12月份月報</t>
    <phoneticPr fontId="16" type="noConversion"/>
  </si>
  <si>
    <t>#114年1月份月報</t>
    <phoneticPr fontId="16" type="noConversion"/>
  </si>
  <si>
    <t>113年下半年報</t>
    <phoneticPr fontId="16" type="noConversion"/>
  </si>
  <si>
    <t>#2月份月報</t>
    <phoneticPr fontId="16" type="noConversion"/>
  </si>
  <si>
    <t>#3月份月報</t>
    <phoneticPr fontId="16" type="noConversion"/>
  </si>
  <si>
    <t>#4月份月報</t>
    <phoneticPr fontId="16" type="noConversion"/>
  </si>
  <si>
    <t>#5月份月報</t>
    <phoneticPr fontId="16" type="noConversion"/>
  </si>
  <si>
    <t>#6月份月報</t>
    <phoneticPr fontId="16" type="noConversion"/>
  </si>
  <si>
    <t>#7月份月報</t>
    <phoneticPr fontId="16" type="noConversion"/>
  </si>
  <si>
    <t>114年上半年報</t>
    <phoneticPr fontId="16" type="noConversion"/>
  </si>
  <si>
    <t>113年第四季</t>
    <phoneticPr fontId="16" type="noConversion"/>
  </si>
  <si>
    <t>113年度</t>
    <phoneticPr fontId="16" type="noConversion"/>
  </si>
  <si>
    <t>114年預告統計資料發布時間表</t>
    <phoneticPr fontId="16" type="noConversion"/>
  </si>
  <si>
    <t>宗教財團法人概況</t>
    <phoneticPr fontId="16" type="noConversion"/>
  </si>
  <si>
    <t>「宗教財團法人概況」統計資料背景說明</t>
    <phoneticPr fontId="16" type="noConversion"/>
  </si>
  <si>
    <t>資料項目：宗教財團法人概況</t>
    <phoneticPr fontId="16" type="noConversion"/>
  </si>
  <si>
    <t xml:space="preserve">＊統計地區範圍及對象：凡經本公所許可設立並完成宗教財團法人登記者，均為統計對象。 </t>
  </si>
  <si>
    <t>＊統計標準時間：以當年12月底之事實為準。</t>
  </si>
  <si>
    <t>宗教財團法人係指經許可設立並完成宗教財團法人登記者，包括以不動產方式或基金方式設立者。</t>
  </si>
  <si>
    <t>＊統計單位：個。</t>
  </si>
  <si>
    <t>＊統計分類：橫項依「鄉鎮市區別」分；縱項依「宗教別」分。</t>
  </si>
  <si>
    <t>＊同步發送單位（說明資料發布時同步發送之單位或可同步查得該資料之網址）：臺東縣政府民政處。</t>
  </si>
  <si>
    <t>＊統計指標編製方法與資料來源說明：依據本公所核准或備案申請表彙編。</t>
  </si>
  <si>
    <t>＊統計資料交叉查核及確保資料合理性之機制：無</t>
  </si>
  <si>
    <t>資料種類：民政類統計</t>
    <phoneticPr fontId="25" type="noConversion"/>
  </si>
  <si>
    <t>寺廟登記概況</t>
    <phoneticPr fontId="16" type="noConversion"/>
  </si>
  <si>
    <t>＊統計地區範圍及對象：凡轄內依據監督寺廟條例、寺廟登記規則等規定經許可登記者，均為統計對象。</t>
  </si>
  <si>
    <t>（一）寺廟：凡有僧、道、住持之宗教建築物不論用何種名稱均屬之。</t>
  </si>
  <si>
    <t>（二）正式登記：凡符合寺廟登記要件並依寺廟登記相關規定辦理完峻之寺廟。</t>
  </si>
  <si>
    <r>
      <t>（三）補辦登記：指違建寺廟，基於主管機關行政管理上的權宜措施，暫准以「補辦」名義所辦理登記之寺廟，其違建態樣如地目不符、無使用執照、未取得合法土地權源者</t>
    </r>
    <r>
      <rPr>
        <sz val="14"/>
        <color rgb="FF000000"/>
        <rFont val="Times New Roman"/>
        <family val="1"/>
      </rPr>
      <t>…</t>
    </r>
    <r>
      <rPr>
        <sz val="14"/>
        <color rgb="FF000000"/>
        <rFont val="標楷體"/>
        <family val="4"/>
        <charset val="136"/>
      </rPr>
      <t>等。</t>
    </r>
  </si>
  <si>
    <t>（四）適用監督寺廟條例之寺廟：指登記有案，依據監督寺廟條例，其不動產（包括土地及建築物）以「寺廟」名義登記之寺廟。</t>
  </si>
  <si>
    <t>（五）私建：指寺廟登記規則修正施行前登記有案，由私人出資建立並管理，其不動產（包括土地及建築物）以私人名義登記之寺廟。</t>
  </si>
  <si>
    <t>（六）公建：指寺廟登記規則修正施行前登記有案，由政府機關或地方自治團體管理之寺廟。</t>
  </si>
  <si>
    <t>（七）已辦理財團法人登記數：寺廟依辦理寺廟登記須知完成寺廟登記程序後，寺廟負責人依財團法人相關法令規定，申請許可設立為財團法人制寺廟者。</t>
  </si>
  <si>
    <t>（八）未辦理財團法人登記數：寺廟依辦理寺廟登記須知完成寺廟登記程序但後續未申請許可設立為財團法人制寺廟者。</t>
  </si>
  <si>
    <t>（九）不動產：凡經辦理登記之寺廟坐落基地之不動產者（包括土地及建築物）屬之，其他部分係指非寺廟坐落基地及寺廟建築之外之土地及建築物。</t>
  </si>
  <si>
    <r>
      <t>（十）信徒人數：指依辦理寺廟登記須知第</t>
    </r>
    <r>
      <rPr>
        <sz val="14"/>
        <color rgb="FF000000"/>
        <rFont val="Times New Roman"/>
        <family val="1"/>
      </rPr>
      <t>11</t>
    </r>
    <r>
      <rPr>
        <sz val="14"/>
        <color rgb="FF000000"/>
        <rFont val="標楷體"/>
        <family val="4"/>
        <charset val="136"/>
      </rPr>
      <t>、</t>
    </r>
    <r>
      <rPr>
        <sz val="14"/>
        <color rgb="FF000000"/>
        <rFont val="Times New Roman"/>
        <family val="1"/>
      </rPr>
      <t>12</t>
    </r>
    <r>
      <rPr>
        <sz val="14"/>
        <color rgb="FF000000"/>
        <rFont val="標楷體"/>
        <family val="4"/>
        <charset val="136"/>
      </rPr>
      <t>點規定寺廟負責人所造報（含變動）信徒或執事名冊之人數，並以各教信徒或執事資格認定為準。如道教、佛教、理教、軒轅教、天帝教、一貫道、天德聖教之信徒或執事資格認定依據內政部訂頒之下列之一者：1.寺廟之開山、創辦者；2.依教制辦理皈依傳度者；3.對寺廟人力、物力、公益慈善、教化事業等有重大貢獻者；4.依其章程規定所列之信徒資格者。</t>
    </r>
  </si>
  <si>
    <t>＊統計單位：座、平方公尺、人。</t>
  </si>
  <si>
    <t>＊統計分類：</t>
  </si>
  <si>
    <t>橫項依「宗教別」分；縱項依「寺廟數」、「不動產」及「信徒人數」分。</t>
  </si>
  <si>
    <t>（一）寺廟數：分為總座數、登記別、類別、組織型態。</t>
  </si>
  <si>
    <t>（二）不動產：分為寺廟、其他。</t>
  </si>
  <si>
    <t>＊統計指標編製方法與資料來源說明：依據本公所資料彙編。</t>
  </si>
  <si>
    <t>「寺廟登記概況」統計資料背景說明</t>
    <phoneticPr fontId="16" type="noConversion"/>
  </si>
  <si>
    <t>資料項目：寺廟登記概況</t>
    <phoneticPr fontId="16" type="noConversion"/>
  </si>
  <si>
    <t>＊統計地區範圍及對象：凡轄內之教會（堂）均為統計對象。</t>
  </si>
  <si>
    <t>教會（堂）係指已辦理宗教財團法人登記及未辦理宗教財團法人登記者。</t>
  </si>
  <si>
    <t>＊統計單位：座。</t>
  </si>
  <si>
    <t>＊統計分類：橫項依「鄉鎮市區別」分；縱項依「總計」、「猶太教」、「天主教」、「基督教」、「伊斯蘭教」、「東正教」、「摩門教」、「天理教」、「巴哈伊教」、「統一教」、「山達基」、「真光教團」、「其他」分。</t>
  </si>
  <si>
    <t>＊統計指標編製方法與資料來源說明：依據年度本所統計資料彙編。</t>
  </si>
  <si>
    <t>「教會堂概況」統計資料背景說明</t>
    <phoneticPr fontId="16" type="noConversion"/>
  </si>
  <si>
    <t>教會(堂)概況</t>
    <phoneticPr fontId="16" type="noConversion"/>
  </si>
  <si>
    <t>宗教團體興辦公益慈善及社會教化事業概況</t>
    <phoneticPr fontId="16" type="noConversion"/>
  </si>
  <si>
    <t>＊統計地區範圍及對象：凡轄內各種宗教興辦公益慈善及社會教化事業之慈善機構，均為統計對象。</t>
  </si>
  <si>
    <t>（一）醫院數：指各種宗教附設之醫院數，並以報經醫療主管機關核准設立者為限。</t>
  </si>
  <si>
    <t>（二）診所數：指各種宗教附設之診所數，並以報經醫療主管機關核准設立者為限。</t>
  </si>
  <si>
    <t>（三）文教機構：指各種宗教附設者，並以報經教育主管機關核准設立者為限，分為大學數、專科學校數、中學數、職校數、小學數、幼兒園數、圖書閱覽室數及其他，其中大學包含獨立學院及技術學院，中學包含高級中學、綜合高中、國民中學。</t>
  </si>
  <si>
    <t>（四）公益慈善事業：指各種宗教附設者，並以報經主管機關核准設立者為限，分為養老院數、身心障礙教養院數、青少年輔導院數、福利基金會數、學生宿舍處數、技藝研習數及社會服務中心數。</t>
  </si>
  <si>
    <t>橫項依「宗教別」分；縱項依「醫療機構」、「文教機構」及「公益慈善事業」分。</t>
  </si>
  <si>
    <t>（一）醫療機構：分為醫院數、診所數。</t>
  </si>
  <si>
    <t>（二）文教機構：分為大學數、專科學校數、中學數、職校數、小學數、幼兒園數、圖書閱覽室數、其他。</t>
  </si>
  <si>
    <t>（三）公益慈善事業：分為養老院數、身心障礙教養院數、青少年輔導院數、福利基金會數、學生宿舍處數、技藝研習處數、社會服務中心數。</t>
  </si>
  <si>
    <t>「宗教團體興辦公益慈善及社會教化事業概況」統計資料背景說明</t>
    <phoneticPr fontId="16" type="noConversion"/>
  </si>
  <si>
    <t>關山鎮停車位概況-區外路外身心障礙專用停車位季報</t>
    <phoneticPr fontId="16" type="noConversion"/>
  </si>
  <si>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</si>
  <si>
    <t>＊統計標準時間：以每季底之事實為準。</t>
  </si>
  <si>
    <r>
      <t>(一)</t>
    </r>
    <r>
      <rPr>
        <sz val="14"/>
        <color rgb="FF000000"/>
        <rFont val="Times New Roman"/>
        <family val="1"/>
      </rPr>
      <t xml:space="preserve">    </t>
    </r>
    <r>
      <rPr>
        <sz val="14"/>
        <color rgb="FF000000"/>
        <rFont val="標楷體"/>
        <family val="4"/>
        <charset val="136"/>
      </rPr>
      <t>都市計畫區內：依都市計畫法規定之都市計畫範圍內(不包括其範圍內之風景遊樂區)。</t>
    </r>
  </si>
  <si>
    <r>
      <t>(二)</t>
    </r>
    <r>
      <rPr>
        <sz val="14"/>
        <color rgb="FF000000"/>
        <rFont val="Times New Roman"/>
        <family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</si>
  <si>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t>(三)</t>
    </r>
    <r>
      <rPr>
        <sz val="14"/>
        <color rgb="FF000000"/>
        <rFont val="Times New Roman"/>
        <family val="1"/>
      </rPr>
      <t xml:space="preserve">    </t>
    </r>
    <r>
      <rPr>
        <sz val="14"/>
        <color rgb="FF000000"/>
        <rFont val="標楷體"/>
        <family val="4"/>
        <charset val="136"/>
      </rPr>
      <t>公有：指停車場之經營管理權屬於政府。</t>
    </r>
  </si>
  <si>
    <r>
      <t>(四)</t>
    </r>
    <r>
      <rPr>
        <sz val="14"/>
        <color rgb="FF000000"/>
        <rFont val="Times New Roman"/>
        <family val="1"/>
      </rPr>
      <t xml:space="preserve">    </t>
    </r>
    <r>
      <rPr>
        <sz val="14"/>
        <color rgb="FF000000"/>
        <rFont val="標楷體"/>
        <family val="4"/>
        <charset val="136"/>
      </rPr>
      <t>私有：指停車場之所有權屬於民間。</t>
    </r>
  </si>
  <si>
    <r>
      <t>(五)</t>
    </r>
    <r>
      <rPr>
        <sz val="14"/>
        <color rgb="FF000000"/>
        <rFont val="Times New Roman"/>
        <family val="1"/>
      </rPr>
      <t xml:space="preserve">    </t>
    </r>
    <r>
      <rPr>
        <sz val="14"/>
        <color rgb="FF000000"/>
        <rFont val="標楷體"/>
        <family val="4"/>
        <charset val="136"/>
      </rPr>
      <t>收費：指依收費方式含計時收費及計次收費在內。</t>
    </r>
  </si>
  <si>
    <r>
      <t>(六)</t>
    </r>
    <r>
      <rPr>
        <sz val="14"/>
        <color rgb="FF000000"/>
        <rFont val="Times New Roman"/>
        <family val="1"/>
      </rPr>
      <t xml:space="preserve">    </t>
    </r>
    <r>
      <rPr>
        <sz val="14"/>
        <color rgb="FF000000"/>
        <rFont val="標楷體"/>
        <family val="4"/>
        <charset val="136"/>
      </rPr>
      <t>不收費：指停車格位免費供民眾停放。</t>
    </r>
  </si>
  <si>
    <t>＊統計單位：格。</t>
  </si>
  <si>
    <t>＊統計分類：路外停車位依設置方式分公有及私有，再分收費、不收費。</t>
  </si>
  <si>
    <t>＊發布週期：季。</t>
  </si>
  <si>
    <t>＊同步發送單位（說明資料發布時同步發送之單位或可同步查得該資料之網址）：臺東縣政府建設處。</t>
  </si>
  <si>
    <t>＊統計指標編製方法與資料來源說明：由本所辦理都市計畫區外路外停車位統計之單位，依據原始資料分別統計彙編。</t>
  </si>
  <si>
    <t>「停車位概況-區外路外身心障礙者專用停車位」統計資料背景說明</t>
    <phoneticPr fontId="16" type="noConversion"/>
  </si>
  <si>
    <t>停車位概況-路邊電動車專用停車位</t>
    <phoneticPr fontId="16" type="noConversion"/>
  </si>
  <si>
    <t>＊統計地區範圍及對象：包括本所轄區內之路邊電動車專用停車位，以供電動車輛停放之場所為統計對象。</t>
  </si>
  <si>
    <r>
      <t>(一)</t>
    </r>
    <r>
      <rPr>
        <sz val="7"/>
        <color rgb="FF000000"/>
        <rFont val="Times New Roman"/>
        <family val="1"/>
      </rPr>
      <t xml:space="preserve">  </t>
    </r>
    <r>
      <rPr>
        <sz val="14"/>
        <color rgb="FF000000"/>
        <rFont val="標楷體"/>
        <family val="4"/>
        <charset val="136"/>
      </rPr>
      <t>路邊停車位：指以道路部分路面劃設，供公眾停放車輛之車位，但不包括其範圍內之風景遊樂區停車位。</t>
    </r>
  </si>
  <si>
    <r>
      <t>(二)</t>
    </r>
    <r>
      <rPr>
        <sz val="7"/>
        <color rgb="FF000000"/>
        <rFont val="Times New Roman"/>
        <family val="1"/>
      </rPr>
      <t xml:space="preserve">  </t>
    </r>
    <r>
      <rPr>
        <sz val="14"/>
        <color rgb="FF000000"/>
        <rFont val="標楷體"/>
        <family val="4"/>
        <charset val="136"/>
      </rPr>
      <t>公有：指停車場之經營管理權屬於政府。</t>
    </r>
  </si>
  <si>
    <r>
      <t>(三)</t>
    </r>
    <r>
      <rPr>
        <sz val="7"/>
        <color rgb="FF000000"/>
        <rFont val="Times New Roman"/>
        <family val="1"/>
      </rPr>
      <t xml:space="preserve">  </t>
    </r>
    <r>
      <rPr>
        <sz val="14"/>
        <color rgb="FF000000"/>
        <rFont val="標楷體"/>
        <family val="4"/>
        <charset val="136"/>
      </rPr>
      <t>私有：指停車場之所有權屬於民間。</t>
    </r>
  </si>
  <si>
    <r>
      <t>(四)</t>
    </r>
    <r>
      <rPr>
        <sz val="7"/>
        <color rgb="FF000000"/>
        <rFont val="Times New Roman"/>
        <family val="1"/>
      </rPr>
      <t xml:space="preserve">  </t>
    </r>
    <r>
      <rPr>
        <sz val="14"/>
        <color rgb="FF000000"/>
        <rFont val="標楷體"/>
        <family val="4"/>
        <charset val="136"/>
      </rPr>
      <t>收費：指依收費方式含計時收費及計次收費在內。</t>
    </r>
  </si>
  <si>
    <r>
      <t>(五)</t>
    </r>
    <r>
      <rPr>
        <sz val="7"/>
        <color rgb="FF000000"/>
        <rFont val="Times New Roman"/>
        <family val="1"/>
      </rPr>
      <t xml:space="preserve">  </t>
    </r>
    <r>
      <rPr>
        <sz val="14"/>
        <color rgb="FF000000"/>
        <rFont val="標楷體"/>
        <family val="4"/>
        <charset val="136"/>
      </rPr>
      <t>不收費：指停車格位免費供民眾停放。</t>
    </r>
  </si>
  <si>
    <t>＊時效：25日。</t>
  </si>
  <si>
    <t>＊統計指標編製方法與資料來源說明：由本所辦理路邊停車位統計之單位，依據原始資料分別統計彙編。</t>
  </si>
  <si>
    <t>資料項目：停車位概況-區外路外身心障礙者專用停車位</t>
    <phoneticPr fontId="16" type="noConversion"/>
  </si>
  <si>
    <t>「停車位概況-路邊電動車專用停車位」統計資料背景說明</t>
    <phoneticPr fontId="16" type="noConversion"/>
  </si>
  <si>
    <t>資料項目：停車位概況-路邊電動車專用停車位</t>
    <phoneticPr fontId="16" type="noConversion"/>
  </si>
  <si>
    <t>停車位概況-區內路外電動車專用停車位</t>
    <phoneticPr fontId="16" type="noConversion"/>
  </si>
  <si>
    <t>＊統計地區範圍及對象：包括本所轄區內計畫區內路外電動車專用停車位，含平面或立體式(包括匝道式、機械式或塔台式)等設置，以供電動車輛停放之場所為統計對象。</t>
  </si>
  <si>
    <r>
      <t>(一</t>
    </r>
    <r>
      <rPr>
        <sz val="14"/>
        <color rgb="FF000000"/>
        <rFont val="Times New Roman"/>
        <family val="1"/>
      </rPr>
      <t xml:space="preserve">) </t>
    </r>
    <r>
      <rPr>
        <sz val="14"/>
        <color rgb="FF000000"/>
        <rFont val="標楷體"/>
        <family val="4"/>
        <charset val="136"/>
      </rPr>
      <t>都市計畫區內：依都市計畫法規定之都市計畫範圍內</t>
    </r>
    <r>
      <rPr>
        <sz val="14"/>
        <color rgb="FF000000"/>
        <rFont val="Times New Roman"/>
        <family val="1"/>
      </rPr>
      <t>(</t>
    </r>
    <r>
      <rPr>
        <sz val="14"/>
        <color rgb="FF000000"/>
        <rFont val="標楷體"/>
        <family val="4"/>
        <charset val="136"/>
      </rPr>
      <t>不包括其範圍內之風景遊樂區</t>
    </r>
    <r>
      <rPr>
        <sz val="14"/>
        <color rgb="FF000000"/>
        <rFont val="Times New Roman"/>
        <family val="1"/>
      </rPr>
      <t>)</t>
    </r>
    <r>
      <rPr>
        <sz val="14"/>
        <color rgb="FF000000"/>
        <rFont val="標楷體"/>
        <family val="4"/>
        <charset val="136"/>
      </rPr>
      <t>。</t>
    </r>
  </si>
  <si>
    <r>
      <t>(二</t>
    </r>
    <r>
      <rPr>
        <sz val="14"/>
        <color rgb="FF000000"/>
        <rFont val="Times New Roman"/>
        <family val="1"/>
      </rPr>
      <t xml:space="preserve">) </t>
    </r>
    <r>
      <rPr>
        <sz val="14"/>
        <color rgb="FF000000"/>
        <rFont val="標楷體"/>
        <family val="4"/>
        <charset val="136"/>
      </rPr>
      <t>路外停車位：指道路之路面外，以平面或立體式</t>
    </r>
    <r>
      <rPr>
        <sz val="14"/>
        <color rgb="FF000000"/>
        <rFont val="Times New Roman"/>
        <family val="1"/>
      </rPr>
      <t>(</t>
    </r>
    <r>
      <rPr>
        <sz val="14"/>
        <color rgb="FF000000"/>
        <rFont val="標楷體"/>
        <family val="4"/>
        <charset val="136"/>
      </rPr>
      <t>包括匝道式、機械式或塔台式</t>
    </r>
    <r>
      <rPr>
        <sz val="14"/>
        <color rgb="FF000000"/>
        <rFont val="Times New Roman"/>
        <family val="1"/>
      </rPr>
      <t>)</t>
    </r>
    <r>
      <rPr>
        <sz val="14"/>
        <color rgb="FF000000"/>
        <rFont val="標楷體"/>
        <family val="4"/>
        <charset val="136"/>
      </rPr>
      <t>等所設，停放車輛之車位，但不包含其範圍內之風景遊樂區停車位。</t>
    </r>
  </si>
  <si>
    <r>
      <t>(三</t>
    </r>
    <r>
      <rPr>
        <sz val="14"/>
        <color rgb="FF000000"/>
        <rFont val="Times New Roman"/>
        <family val="1"/>
      </rPr>
      <t xml:space="preserve">) </t>
    </r>
    <r>
      <rPr>
        <sz val="14"/>
        <color rgb="FF000000"/>
        <rFont val="標楷體"/>
        <family val="4"/>
        <charset val="136"/>
      </rPr>
      <t>公有：指停車場之經營管理權屬於政府。</t>
    </r>
  </si>
  <si>
    <r>
      <t>(四</t>
    </r>
    <r>
      <rPr>
        <sz val="14"/>
        <color rgb="FF000000"/>
        <rFont val="Times New Roman"/>
        <family val="1"/>
      </rPr>
      <t xml:space="preserve">) </t>
    </r>
    <r>
      <rPr>
        <sz val="14"/>
        <color rgb="FF000000"/>
        <rFont val="標楷體"/>
        <family val="4"/>
        <charset val="136"/>
      </rPr>
      <t>私有：指停車場之所有權屬於民間。</t>
    </r>
  </si>
  <si>
    <r>
      <t>(五</t>
    </r>
    <r>
      <rPr>
        <sz val="14"/>
        <color rgb="FF000000"/>
        <rFont val="Times New Roman"/>
        <family val="1"/>
      </rPr>
      <t xml:space="preserve">) </t>
    </r>
    <r>
      <rPr>
        <sz val="14"/>
        <color rgb="FF000000"/>
        <rFont val="標楷體"/>
        <family val="4"/>
        <charset val="136"/>
      </rPr>
      <t>收費：指依收費方式含計時收費及計次收費在內。</t>
    </r>
  </si>
  <si>
    <r>
      <t>(六</t>
    </r>
    <r>
      <rPr>
        <sz val="14"/>
        <color rgb="FF000000"/>
        <rFont val="Times New Roman"/>
        <family val="1"/>
      </rPr>
      <t xml:space="preserve">) </t>
    </r>
    <r>
      <rPr>
        <sz val="14"/>
        <color rgb="FF000000"/>
        <rFont val="標楷體"/>
        <family val="4"/>
        <charset val="136"/>
      </rPr>
      <t>不收費：指停車格位免費供民眾停放。</t>
    </r>
  </si>
  <si>
    <t>＊統計指標編製方法與資料來源說明：由本公所辦理都市計畫區內路外停車位統計之單位，依據原始資料分別統計彙編。</t>
  </si>
  <si>
    <t>「停車位概況-區內路外電動車專用停車位」統計資料背景說明</t>
    <phoneticPr fontId="16" type="noConversion"/>
  </si>
  <si>
    <t>資料項目：停車位概況-區內路外電動車專用停車位</t>
    <phoneticPr fontId="16" type="noConversion"/>
  </si>
  <si>
    <t>停車位概況-區外路外電動車專用停車位</t>
    <phoneticPr fontId="16" type="noConversion"/>
  </si>
  <si>
    <t>＊統計地區範圍及對象：包括本所轄區內計畫區外路外電動車專用停車位，含平面或立體式(包括匝道式、機械式或塔台式)等設置，以供電動車輛停放之場所為統計對象。</t>
  </si>
  <si>
    <r>
      <t>(一)</t>
    </r>
    <r>
      <rPr>
        <sz val="7"/>
        <color rgb="FF000000"/>
        <rFont val="Times New Roman"/>
        <family val="1"/>
      </rPr>
      <t xml:space="preserve">  </t>
    </r>
    <r>
      <rPr>
        <sz val="14"/>
        <color rgb="FF000000"/>
        <rFont val="標楷體"/>
        <family val="4"/>
        <charset val="136"/>
      </rPr>
      <t>都市計畫區外：依都市計畫法規定之都市計畫範圍外(不包括其範圍內之風景遊樂區)。</t>
    </r>
  </si>
  <si>
    <r>
      <t>(二)</t>
    </r>
    <r>
      <rPr>
        <sz val="7"/>
        <color rgb="FF000000"/>
        <rFont val="Times New Roman"/>
        <family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</si>
  <si>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t>(三)</t>
    </r>
    <r>
      <rPr>
        <sz val="7"/>
        <color rgb="FF000000"/>
        <rFont val="Times New Roman"/>
        <family val="1"/>
      </rPr>
      <t xml:space="preserve">  </t>
    </r>
    <r>
      <rPr>
        <sz val="14"/>
        <color rgb="FF000000"/>
        <rFont val="標楷體"/>
        <family val="4"/>
        <charset val="136"/>
      </rPr>
      <t>公有：指停車場之經營管理權屬於政府。</t>
    </r>
  </si>
  <si>
    <r>
      <t>(四)</t>
    </r>
    <r>
      <rPr>
        <sz val="7"/>
        <color rgb="FF000000"/>
        <rFont val="Times New Roman"/>
        <family val="1"/>
      </rPr>
      <t xml:space="preserve">  </t>
    </r>
    <r>
      <rPr>
        <sz val="14"/>
        <color rgb="FF000000"/>
        <rFont val="標楷體"/>
        <family val="4"/>
        <charset val="136"/>
      </rPr>
      <t>私有：指停車場之所有權屬於民間。</t>
    </r>
  </si>
  <si>
    <r>
      <t>(五)</t>
    </r>
    <r>
      <rPr>
        <sz val="7"/>
        <color rgb="FF000000"/>
        <rFont val="Times New Roman"/>
        <family val="1"/>
      </rPr>
      <t xml:space="preserve">  </t>
    </r>
    <r>
      <rPr>
        <sz val="14"/>
        <color rgb="FF000000"/>
        <rFont val="標楷體"/>
        <family val="4"/>
        <charset val="136"/>
      </rPr>
      <t>收費：指依收費方式含計時收費及計次收費在內。</t>
    </r>
  </si>
  <si>
    <r>
      <t>(六)</t>
    </r>
    <r>
      <rPr>
        <sz val="7"/>
        <color rgb="FF000000"/>
        <rFont val="Times New Roman"/>
        <family val="1"/>
      </rPr>
      <t xml:space="preserve">  </t>
    </r>
    <r>
      <rPr>
        <sz val="14"/>
        <color rgb="FF000000"/>
        <rFont val="標楷體"/>
        <family val="4"/>
        <charset val="136"/>
      </rPr>
      <t>不收費：指停車格位免費供民眾停放。</t>
    </r>
  </si>
  <si>
    <t>「停車位概況-區外路外電動車專用停車位」統計資料背景說明</t>
    <phoneticPr fontId="16" type="noConversion"/>
  </si>
  <si>
    <t>資料項目：停車位概況-區外路外電動車專用停車位</t>
    <phoneticPr fontId="16" type="noConversion"/>
  </si>
  <si>
    <t>停車位概況-都市計畫區內路外</t>
    <phoneticPr fontId="16" type="noConversion"/>
  </si>
  <si>
    <t>停車位概況-都市計畫區外路外</t>
    <phoneticPr fontId="16" type="noConversion"/>
  </si>
  <si>
    <t>＊統計地區範圍及對象：包括本所轄區內計畫區內路外停車位，以平面或立體式(包括匝道式、機械式或塔台式)等設置，以供民眾停放車輛之場所為統計對象，但不包括所轄之建築物附設停車位(由縣市另報送營建署彙送)及風景遊樂區停車位（由縣市另報送觀光局彙送）。</t>
  </si>
  <si>
    <t>(一)都市計畫區內：依都市計畫法規定之都市計畫範圍內(不包括其範圍內之風景遊樂區)。</t>
  </si>
  <si>
    <t>(二)路外停車位：指道路之路面外，以平面或立體式(包括匝道式、機械式或塔台式)等所設，停放車輛之車位，</t>
  </si>
  <si>
    <t>但不包含其範圍內之風景遊樂區停車位。</t>
  </si>
  <si>
    <t>(三)公有：指停車場之經營管理權屬於政府。</t>
  </si>
  <si>
    <t>(四)私有：指停車場之所有權屬於民間。</t>
  </si>
  <si>
    <t>(五)收費：指依收費方式含計時收費及計次收費在內。</t>
  </si>
  <si>
    <t>(六)不收費：指停車格位免費供民眾停放。</t>
  </si>
  <si>
    <t>(七)平面：指停車場僅在地面上設置者。</t>
  </si>
  <si>
    <t>(八)立體：指停車場設置樓層二層以上(含二層)者。</t>
  </si>
  <si>
    <t>＊統計分類：路外停車位依設置方式分公有及私有，再分收費、不收費，並細分平面及立體(包括匝道式、機械式或塔台式)。</t>
  </si>
  <si>
    <t>＊統計指標編製方法與資料來源說明：由本所辦理都市計畫區內路外停車位統計之單位，依據原始資料分別統計彙編。</t>
  </si>
  <si>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</si>
  <si>
    <t>(一) 都市計畫區外：依都市計畫法規定之都市計畫範圍外(不包括其範圍內之風景遊樂區)。</t>
  </si>
  <si>
    <t>(二)路外停車位：指道路之路面外，以平面或立體式(包括匝道式、機械式或塔台式)等所設，停放車輛之車位，但不包含其範圍內之風景遊樂區停車位。</t>
  </si>
  <si>
    <t>資料項目：停車位概況－都市計畫區內路外停車位</t>
    <phoneticPr fontId="16" type="noConversion"/>
  </si>
  <si>
    <t>「停車位概況－都市計畫區內路外停車位」統計資料背景說明</t>
    <phoneticPr fontId="16" type="noConversion"/>
  </si>
  <si>
    <t>「停車位概況－都市計畫區外路外停車位」統計資料背景說明</t>
    <phoneticPr fontId="16" type="noConversion"/>
  </si>
  <si>
    <t>資料項目：停車位概況－都市計畫區外路外停車位</t>
    <phoneticPr fontId="16" type="noConversion"/>
  </si>
  <si>
    <t>水土保持統計</t>
    <phoneticPr fontId="16" type="noConversion"/>
  </si>
  <si>
    <t>治山防災整體治理工程</t>
    <phoneticPr fontId="16" type="noConversion"/>
  </si>
  <si>
    <t>農路改善及維護工程</t>
    <phoneticPr fontId="16" type="noConversion"/>
  </si>
  <si>
    <t>＊統計地區範圍及對象：凡本公所實施都市計畫區域已取得公共設施用地，均為統計對象。</t>
  </si>
  <si>
    <t>＊統計標準時間：以每年年底之事實為準。</t>
  </si>
  <si>
    <t>(一) 道路系統、停車場所及加油站，應按土地使用分區及交通情形與預期之發展配置之。</t>
  </si>
  <si>
    <t>(二) 公園、體育場所、綠地、廣場及兒童遊樂場，應依計畫人口密度及自然環境，作有系統之佈置，除具有特殊情形外，其占用土地總面積不得少於全部計畫面積百分之十。</t>
  </si>
  <si>
    <t>(三) 中小學校、社教場所、市場、變電所、衛生等公共設施，應按里鄰單位或居民分布情形適當配置之。</t>
  </si>
  <si>
    <t>(四) 環保設施用地包括污水處理廠（場）、垃圾掩埋場、焚化爐、資源回收站（場）等相關環保設施。</t>
  </si>
  <si>
    <t>＊統計單位：公頃。</t>
  </si>
  <si>
    <t>＊統計分類：依都市計畫法第42條規定，都市計畫地區範圍內，應視實際情況，分別設置公共設施用地。</t>
  </si>
  <si>
    <t>＊統計地區範圍及對象：凡本所實施都市計畫區域已闢建之公共設施用地，均為統計對象。</t>
  </si>
  <si>
    <t>(二) 公園、體育場所、綠地、廣場及兒童遊樂場，應依計畫人口密度及自然環境，作有系統之佈置，除具有特殊情形外其占用土地總面積不得少於全部計畫面積百分之十。</t>
  </si>
  <si>
    <t>＊統計指標編製方法與資料來源說明：依據本所資料彙編。</t>
  </si>
  <si>
    <t>「都市計畫公共設施用地已取得面積」統計資料背景說明</t>
    <phoneticPr fontId="16" type="noConversion"/>
  </si>
  <si>
    <t>資料項目：都市計畫公共設施用地已取得面積</t>
    <phoneticPr fontId="16" type="noConversion"/>
  </si>
  <si>
    <t>資料種類：營建類統計</t>
    <phoneticPr fontId="25" type="noConversion"/>
  </si>
  <si>
    <t>＊編製單位：臺東縣關山鎮公所建設課</t>
    <phoneticPr fontId="16" type="noConversion"/>
  </si>
  <si>
    <t>「都市計畫公共設施用地已闢建面積」統計資料背景說明</t>
    <phoneticPr fontId="16" type="noConversion"/>
  </si>
  <si>
    <t>資料項目：都市計畫公共設施用地已闢建面積</t>
    <phoneticPr fontId="16" type="noConversion"/>
  </si>
  <si>
    <t>營建類統計</t>
    <phoneticPr fontId="16" type="noConversion"/>
  </si>
  <si>
    <t>都市計畫區域內公共工程實施數量</t>
    <phoneticPr fontId="16" type="noConversion"/>
  </si>
  <si>
    <t>都市計畫公共設施用地已取得面積</t>
    <phoneticPr fontId="16" type="noConversion"/>
  </si>
  <si>
    <t>都市計畫公共設施用地已闢建面積</t>
    <phoneticPr fontId="16" type="noConversion"/>
  </si>
  <si>
    <t>都市計畫區域內現有已開闢道路長度及面積暨橋樑座數、自行車道長度</t>
    <phoneticPr fontId="16" type="noConversion"/>
  </si>
  <si>
    <t>＊發布週期（指資料編製或產生之頻率，如月、季、年等）：年。</t>
    <phoneticPr fontId="16" type="noConversion"/>
  </si>
  <si>
    <t>＊時效（指統計標準時間至資料發布時間之間隔時間）：2個月又5日。</t>
    <phoneticPr fontId="45" type="noConversion"/>
  </si>
  <si>
    <r>
      <t>＊同步發送單位（說明資料發布時同步發送之單位或可同步查得該資料之網址）：</t>
    </r>
    <r>
      <rPr>
        <sz val="14"/>
        <color rgb="FFFF0000"/>
        <rFont val="標楷體"/>
        <family val="4"/>
        <charset val="136"/>
      </rPr>
      <t>臺東縣政府農業處</t>
    </r>
    <r>
      <rPr>
        <sz val="14"/>
        <color indexed="8"/>
        <rFont val="標楷體"/>
        <family val="4"/>
        <charset val="136"/>
      </rPr>
      <t>。</t>
    </r>
    <phoneticPr fontId="44" type="noConversion"/>
  </si>
  <si>
    <t>＊統計指標編製方法與資料來源說明：本所依相關工程資料編製。</t>
    <phoneticPr fontId="16" type="noConversion"/>
  </si>
  <si>
    <t>＊統計地區範圍及對象：凡在本所境內為農村生產資材與產物運輸需要而輔助改善及維護之農路為統計對象。</t>
    <phoneticPr fontId="16" type="noConversion"/>
  </si>
  <si>
    <t>＊統計標準時間：以會計年度期間之事實為準。</t>
    <phoneticPr fontId="44" type="noConversion"/>
  </si>
  <si>
    <t>（一）總工程費：本年度已完工者以決算金額，未完工以發包實際需要工程費填報，惟不含管理費在內。
（二）農路：係指鄉鎮市村里道路、產業道路等鄰側支線及末端之地區間，運輸農產物及農業生產材之農村道路。</t>
    <phoneticPr fontId="44" type="noConversion"/>
  </si>
  <si>
    <t>＊統計單位：公里；元。</t>
    <phoneticPr fontId="44" type="noConversion"/>
  </si>
  <si>
    <t>＊統計分類：按工程名稱、地點、道路總長度分；總工程費按中央、縣、其他等經費來源分。</t>
    <phoneticPr fontId="44" type="noConversion"/>
  </si>
  <si>
    <t>資料種類：水土保持統計</t>
    <phoneticPr fontId="25" type="noConversion"/>
  </si>
  <si>
    <t>「農路改善及維護工程」統計資料背景說明</t>
    <phoneticPr fontId="16" type="noConversion"/>
  </si>
  <si>
    <t>＊統計地區範圍及對象：凡本公所實施都市計畫區域內之現有道路、橋梁及自行車道，均為統計對象。</t>
    <phoneticPr fontId="16" type="noConversion"/>
  </si>
  <si>
    <t>＊統計標準時間：以每年12月底之事實為準。</t>
    <phoneticPr fontId="44" type="noConversion"/>
  </si>
  <si>
    <t>(一) 道路面積：指都市計畫區域內寬度達6公尺以上道路之面積。
(二) 道路長度：指都市計畫區域內寬度達6公尺以上道路之長度。
(三) 瀝青或水泥混凝土路面：用柏油及砂石混合舖設的路面用，或水泥、細沙、石子等混合舖設的路面。
(四) 碎石路面或砂土路面：用碎石或以砂土舖裝及新闢的路面。
(五) 車輛可行駛之路面面積：係指路基以上用以承受車輛行駛部分，並未含人行道、安全島、溝蓋板等道路用地面積。
(六) 其他面積：含安全島、溝蓋板、綠地．．等面積。
(七) 自行車道：供自行車使用或與自行車共用之車道或道路長度。(包含自行車專用道、自行車與行人共用道、自行車與汽機車共用道、自行車與機、慢車共用道等)。
(八) 本表所填應為年底之靜態資料(累計數)，不是年度數字。
(九) 現有道路以路面寬度在6公尺以上者為限，6公尺以下者不列計。
(十) 本表所指都市計畫區域內道路，係包括本縣(市)經費內建造及經費外建造之路面。意即，凡該道路係在都市計畫區域內，且路面寬度在6公尺以上者，均應包括。</t>
    <phoneticPr fontId="44" type="noConversion"/>
  </si>
  <si>
    <t>(十一) 如當年僅修舖原有瀝青路面時，其長度、面積仍然維持原報之長度、面積，不得再予增列，以免重複增加現象。
(十二) 如原報之沙土路、碎石路於當年改舖瀝青路時，沙土路、碎石路之長度、面積均應減少；相對的，瀝青路之長度、面積則應增加。注意一增一減，數字應相等。
(十三) 在同一條道路上，如前段舖瀝青、後段為沙土或碎石路時，請分別填列瀝青及沙土或碎石路之長度、面積。
(十四) 道路交叉路口之長度、面積不得重複計算。
(十五) 在同一條道路路線內有不同種類道路者，其長度列入主要路面種類欄內，但其面積則應分別填入各種路面欄內。
(十六) 各種橋梁、涵洞面積及長度均應包括在道路面積及長度中。</t>
    <phoneticPr fontId="44" type="noConversion"/>
  </si>
  <si>
    <r>
      <t>＊統計單位</t>
    </r>
    <r>
      <rPr>
        <sz val="14"/>
        <color rgb="FFFF0000"/>
        <rFont val="標楷體"/>
        <family val="4"/>
        <charset val="136"/>
      </rPr>
      <t>：平方公尺、公尺、座</t>
    </r>
    <r>
      <rPr>
        <sz val="14"/>
        <color indexed="8"/>
        <rFont val="標楷體"/>
        <family val="4"/>
        <charset val="136"/>
      </rPr>
      <t>。</t>
    </r>
    <phoneticPr fontId="44" type="noConversion"/>
  </si>
  <si>
    <t>＊統計分類：按瀝青或水泥混凝土路面、碎石路面或砂土路面、橋梁、自行車道等分類。</t>
    <phoneticPr fontId="44" type="noConversion"/>
  </si>
  <si>
    <r>
      <t>＊同步發送單位（說明資料發布時同步發送之單位或可同步查得該資料之網址）：</t>
    </r>
    <r>
      <rPr>
        <sz val="14"/>
        <color rgb="FFFF0000"/>
        <rFont val="標楷體"/>
        <family val="4"/>
        <charset val="136"/>
      </rPr>
      <t>臺東縣政府建設處</t>
    </r>
    <r>
      <rPr>
        <sz val="14"/>
        <color indexed="8"/>
        <rFont val="標楷體"/>
        <family val="4"/>
        <charset val="136"/>
      </rPr>
      <t>。</t>
    </r>
    <phoneticPr fontId="44" type="noConversion"/>
  </si>
  <si>
    <t>＊統計指標編製方法與資料來源說明：依據本公所所實施都市計畫區域之登記資料彙編。</t>
    <phoneticPr fontId="16" type="noConversion"/>
  </si>
  <si>
    <t>「都市計畫區域內現有已開闢道路長度及面積暨橋梁座數、自行車道長度」統計資料背景說明</t>
    <phoneticPr fontId="16" type="noConversion"/>
  </si>
  <si>
    <t>資料項目：都市計畫區域內現有已開闢道路長度及面積暨橋梁座數、自行車道長度</t>
    <phoneticPr fontId="16" type="noConversion"/>
  </si>
  <si>
    <t>＊統計地區範圍及對象：凡本公所實施都市計畫區域內辦理完成之各種公共工程，均為統計對象。</t>
    <phoneticPr fontId="16" type="noConversion"/>
  </si>
  <si>
    <t>＊統計標準時間：以每年1月1日至12月底之事實為準。</t>
    <phoneticPr fontId="44" type="noConversion"/>
  </si>
  <si>
    <t>(一)有關橋梁座數及面積，是以當年度新建座數及面積計算。
(二)有關雨水下水道抽水站座數及排水幹支線長度，是以“當年度”施作座數及長度計算。
(三)有關污水下水道污水處理廠座數及污水幹支線長度，是以“當年度”施作座數及長度計算。
(四)有關公園處數及面積，是以當年度新建處數及面積計算。
(五)各工程類別數量以各該年事業費追加減後之工程數量為準。
(六)有工程實施數量，而未列有工程費者，係屬義務勞動者。
(七)有關雨水之抽水量是以“當年度”施作完成可處理之數量。
(八)有關污水下水道之處理量是以“當年度”施作完成可處理之數量。</t>
    <phoneticPr fontId="44" type="noConversion"/>
  </si>
  <si>
    <t>＊統計單位：平方公尺、座、(m3/秒)、公尺、(m3/日)、處。</t>
    <phoneticPr fontId="44" type="noConversion"/>
  </si>
  <si>
    <t>＊統計分類：工程類別分為道路(按瀝青、水泥混凝土、石子、沙土等路面分)、橋梁(按鋼筋混凝土橋及其他分)、下水道(按雨水下水道及污水下水道分，其中雨水下水道按設置抽水站座數、抽水量(m3/秒)及排水幹支線長度統計；污水下水道按設置污水處理廠座數、處理量(m3/日)及污水幹支線長度統計)、公園(按處數及面積分)等4大類。</t>
    <phoneticPr fontId="44" type="noConversion"/>
  </si>
  <si>
    <t>＊統計指標編製方法與資料來源說明：依據本公所資料彙編。</t>
    <phoneticPr fontId="16" type="noConversion"/>
  </si>
  <si>
    <t>「都市計畫區域內公共工程實施數量」統計資料背景說明</t>
    <phoneticPr fontId="16" type="noConversion"/>
  </si>
  <si>
    <t>資料項目：都市計畫區域內公共工程實施數量</t>
    <phoneticPr fontId="16" type="noConversion"/>
  </si>
  <si>
    <t>上次預告日期:112年12月05日</t>
    <phoneticPr fontId="16" type="noConversion"/>
  </si>
  <si>
    <t>本次預告日期: 113年11月11日</t>
    <phoneticPr fontId="16" type="noConversion"/>
  </si>
  <si>
    <r>
      <t>(三)</t>
    </r>
    <r>
      <rPr>
        <sz val="14"/>
        <rFont val="標楷體"/>
        <family val="1"/>
        <charset val="136"/>
      </rPr>
      <t> </t>
    </r>
    <r>
      <rPr>
        <sz val="14"/>
        <rFont val="Times New Roman"/>
        <family val="1"/>
      </rPr>
      <t xml:space="preserve"> </t>
    </r>
    <r>
      <rPr>
        <sz val="14"/>
        <rFont val="標楷體"/>
        <family val="4"/>
        <charset val="136"/>
      </rPr>
      <t>本表應依規定期限編送，次月</t>
    </r>
    <r>
      <rPr>
        <sz val="14"/>
        <color rgb="FF7030A0"/>
        <rFont val="標楷體"/>
        <family val="4"/>
        <charset val="136"/>
      </rPr>
      <t>十五日前</t>
    </r>
    <r>
      <rPr>
        <sz val="14"/>
        <rFont val="標楷體"/>
        <family val="4"/>
        <charset val="136"/>
      </rPr>
      <t>編報；於年度結束當月份之月報，應編送至公庫收支結束期限為止，並於次月月底前編報，另於決算數產生時編製修正表，其資料應與總決算書內「歲入來源別決算表」及「歲出政事別決算表」相符。</t>
    </r>
    <phoneticPr fontId="16" type="noConversion"/>
  </si>
  <si>
    <r>
      <rPr>
        <sz val="14"/>
        <color rgb="FF7030A0"/>
        <rFont val="標楷體"/>
        <family val="4"/>
        <charset val="136"/>
      </rPr>
      <t>＊時效：3個月又5日</t>
    </r>
    <r>
      <rPr>
        <sz val="14"/>
        <color rgb="FF000000"/>
        <rFont val="標楷體"/>
        <family val="4"/>
        <charset val="136"/>
      </rPr>
      <t>。</t>
    </r>
    <phoneticPr fontId="16" type="noConversion"/>
  </si>
  <si>
    <t>＊時效：2個月又5日。</t>
    <phoneticPr fontId="16" type="noConversion"/>
  </si>
  <si>
    <t>＊預告發布日期（含預告方式及週期）：期間終了後1個月又5日內以公務統計報表發布(預定發布時間如遇例假日則順延至次一工作日)。</t>
    <phoneticPr fontId="16" type="noConversion"/>
  </si>
  <si>
    <t>＊預告發布日期（含預告方式及週期）：年度終了後3個月又5日內以公務統計報表發布(預定發布時間如遇例假日則順延至次一工作日)。</t>
    <phoneticPr fontId="16" type="noConversion"/>
  </si>
  <si>
    <t>＊預告發布日期（含預告方式及週期）：每年終了後3個月又5日內以公務統計報表發布(預定發布時間如遇例假日則順延至次一工作日)。</t>
    <phoneticPr fontId="16" type="noConversion"/>
  </si>
  <si>
    <t>＊預告發布日期（含預告方式及週期）：年度終了後3個月又5日前以公務統計報表發布，(預定發布時間如遇例假日則順延至次一工作日)。</t>
    <phoneticPr fontId="16" type="noConversion"/>
  </si>
  <si>
    <t>＊預告發布日期（含預告方式及週期）：年度終了後2個月又5日前以公務統計報表發布，(預定發布時間如遇例假日則順延至次一工作日)。</t>
    <phoneticPr fontId="16" type="noConversion"/>
  </si>
  <si>
    <t>＊預告發布日期（含預告方式及週期）：年度終了後2個月又5日前以公務統計報表發布(預定發布時間如遇例假日則順延至次一工作日)。</t>
    <phoneticPr fontId="16" type="noConversion"/>
  </si>
  <si>
    <t>＊預告發布日期（含預告方式及週期）：每季終了後25日內以公務統計報表發布(預定發布時間如遇例假日則順延至次一工作日)。</t>
    <phoneticPr fontId="16" type="noConversion"/>
  </si>
  <si>
    <t>21日</t>
    <phoneticPr fontId="16" type="noConversion"/>
  </si>
  <si>
    <t>22日</t>
    <phoneticPr fontId="16" type="noConversion"/>
  </si>
  <si>
    <t xml:space="preserve"> </t>
    <phoneticPr fontId="16" type="noConversion"/>
  </si>
  <si>
    <t>3月5日</t>
    <phoneticPr fontId="16" type="noConversion"/>
  </si>
  <si>
    <t>4月7日</t>
    <phoneticPr fontId="16" type="noConversion"/>
  </si>
  <si>
    <t>4月7日</t>
    <phoneticPr fontId="16" type="noConversion"/>
  </si>
  <si>
    <t>10月27日</t>
    <phoneticPr fontId="16" type="noConversion"/>
  </si>
  <si>
    <t>22日</t>
    <phoneticPr fontId="16" type="noConversion"/>
  </si>
  <si>
    <t>延至2月5日</t>
    <phoneticPr fontId="16" type="noConversion"/>
  </si>
  <si>
    <t>「獨居老人服務概況」統計資料背景說明</t>
  </si>
  <si>
    <t>資料種類：社會保障統計</t>
  </si>
  <si>
    <t>資料項目：獨居老人服務概況</t>
  </si>
  <si>
    <t>＊發布機關、單位：臺東縣關山鎮公所主計室</t>
  </si>
  <si>
    <t>＊電子信箱：guan004@gs.taitung.gov.tw</t>
  </si>
  <si>
    <t>＊電子媒體：
（◎）線上書刊及資料庫，網址：
關山鎮公所全球資訊網（https://www.guanshan.gov.tw/info-5.php）「首頁\資訊專區\統計資料預告發布\113年臺東縣關山鎮公所預告統計資料發布時間表」</t>
  </si>
  <si>
    <t>＊統計地區範圍及對象：凡本公所65歲以上一人獨自居住或經直轄市、縣（市）政府評估需關懷服務(包含直系血親卑親屬未居住於同縣市、夫妻同住且均年滿65歲，或同住者無照顧能力之老人等)之老人，均為統計對象。</t>
  </si>
  <si>
    <t>＊統計標準時間：靜態資料以3月底、6月底、9月底、12月底之事實為準；動態資料第1季以1至3月、第2季以4至6月、第3季以7至9月、第4季以10至12月之事實為準。</t>
  </si>
  <si>
    <r>
      <t>(一)</t>
    </r>
    <r>
      <rPr>
        <sz val="14"/>
        <color rgb="FFFF0000"/>
        <rFont val="標楷體"/>
        <family val="4"/>
        <charset val="136"/>
      </rPr>
      <t>期底獨居老人人數：係指65歲以上一人獨自居住或與經直轄市、縣（市）政府評估需關懷服務(包含直系血親卑親屬未居住於同縣市、夫妻同住且均年滿65歲，或同住者無照顧能力之老人等)之老人期底人數。其中「中(低)收入」係指符合低收入戶及家庭總收入分配全家人口，每人每月未超過最低生活費2.5倍者。</t>
    </r>
  </si>
  <si>
    <r>
      <t>(二)</t>
    </r>
    <r>
      <rPr>
        <sz val="14"/>
        <color rgb="FFFF0000"/>
        <rFont val="標楷體"/>
        <family val="4"/>
        <charset val="136"/>
      </rPr>
      <t>期底具原住民身分獨居老人人數：依指戶籍登記具原住民身分之獨居老人期底人數。</t>
    </r>
  </si>
  <si>
    <r>
      <t>(三)</t>
    </r>
    <r>
      <rPr>
        <sz val="14"/>
        <color rgb="FFFF0000"/>
        <rFont val="標楷體"/>
        <family val="4"/>
        <charset val="136"/>
      </rPr>
      <t>期底</t>
    </r>
    <r>
      <rPr>
        <sz val="14"/>
        <color indexed="8"/>
        <rFont val="標楷體"/>
        <family val="4"/>
        <charset val="136"/>
      </rPr>
      <t>安裝緊急救援裝置</t>
    </r>
    <r>
      <rPr>
        <sz val="14"/>
        <color rgb="FFFF0000"/>
        <rFont val="標楷體"/>
        <family val="4"/>
        <charset val="136"/>
      </rPr>
      <t>人數</t>
    </r>
    <r>
      <rPr>
        <sz val="14"/>
        <color indexed="8"/>
        <rFont val="標楷體"/>
        <family val="4"/>
        <charset val="136"/>
      </rPr>
      <t>：指為協助獨居老人於遇有突發或緊急危難時，能獲得及時救援所安裝緊急救援裝置之期底人數。</t>
    </r>
  </si>
  <si>
    <r>
      <t>(四)</t>
    </r>
    <r>
      <rPr>
        <sz val="14"/>
        <color rgb="FFFF0000"/>
        <rFont val="標楷體"/>
        <family val="4"/>
        <charset val="136"/>
      </rPr>
      <t>本期服務成果：指當期提供獨居老人之服務人次統計，其中；
1.關懷訪視：到宅訪視獨居老人，提供心理支持及陪伴。
2.電話問安：以電話定期或不定期向獨居老人問安。
3.就醫協助：陪同獨居老人至醫療院所接受治療或服務。
4.生活協助：提供獨居老人日常生活事務協助，增進社會連結、提升生活品質，但不包含長照2.0所提供之服務。</t>
    </r>
  </si>
  <si>
    <r>
      <t>(五)</t>
    </r>
    <r>
      <rPr>
        <sz val="14"/>
        <color rgb="FFFF0000"/>
        <rFont val="標楷體"/>
        <family val="4"/>
        <charset val="136"/>
      </rPr>
      <t>本期轉介長期照顧服務：指本期透過各種管道(如長照專線1966、各地長期照顧管理中心網站、專業人員通報及轉介等)，轉介長期照顧服務之人數。</t>
    </r>
  </si>
  <si>
    <t>＊統計單位：人、人次。</t>
  </si>
  <si>
    <r>
      <t>＊統計分類：</t>
    </r>
    <r>
      <rPr>
        <sz val="14"/>
        <color rgb="FFFF0000"/>
        <rFont val="標楷體"/>
        <family val="4"/>
        <charset val="136"/>
      </rPr>
      <t>橫項依「鄉鎮市區別及年齡別」分；縱項「期底獨居老人人數」及「期底安裝緊急救援裝置人數」依「中(低)收入」、「一般戶」及「性別」分；「期底具原住民身分獨居老人人數」、「本期服務成果」及「本期轉介長期照顧」則依「性別」分。</t>
    </r>
  </si>
  <si>
    <t>＊時效：1個月又5日。</t>
  </si>
  <si>
    <t>＊預告發布日期（含預告方式及週期）：每季終了後1個月又5日內以公務統計報表發布(預定發布時間如遇例假日則順延至次一工作日)。</t>
  </si>
  <si>
    <t>＊同步發送單位（說明資料發布時同步發送之單位或可同步查得該資料之網址）：衛生福利部統計處。</t>
  </si>
  <si>
    <r>
      <t>＊統計指標編製方法與資料來源說明：</t>
    </r>
    <r>
      <rPr>
        <sz val="14"/>
        <color rgb="FFFF0000"/>
        <rFont val="標楷體"/>
        <family val="4"/>
        <charset val="136"/>
      </rPr>
      <t>依據本公所所報獨居老人服務概況資料彙編。</t>
    </r>
  </si>
  <si>
    <t>獨居老人服務概況季報</t>
    <phoneticPr fontId="16" type="noConversion"/>
  </si>
  <si>
    <t xml:space="preserve"> 公　開　類 </t>
  </si>
  <si>
    <t>編製機關</t>
    <phoneticPr fontId="16" type="noConversion"/>
  </si>
  <si>
    <t>臺東縣關山鎮公所清潔隊</t>
    <phoneticPr fontId="16" type="noConversion"/>
  </si>
  <si>
    <t xml:space="preserve"> 月　　　報 </t>
    <phoneticPr fontId="28" type="noConversion"/>
  </si>
  <si>
    <t xml:space="preserve">期間終了15日內編報 </t>
    <phoneticPr fontId="28" type="noConversion"/>
  </si>
  <si>
    <t>表　　號</t>
    <phoneticPr fontId="16" type="noConversion"/>
  </si>
  <si>
    <t>1135-01-03-3</t>
    <phoneticPr fontId="16" type="noConversion"/>
  </si>
  <si>
    <r>
      <t xml:space="preserve"> 臺東縣關山鎮</t>
    </r>
    <r>
      <rPr>
        <b/>
        <sz val="26"/>
        <color indexed="10"/>
        <rFont val="標楷體"/>
        <family val="4"/>
        <charset val="136"/>
      </rPr>
      <t>一般垃圾及廚餘</t>
    </r>
    <r>
      <rPr>
        <b/>
        <sz val="26"/>
        <rFont val="標楷體"/>
        <family val="4"/>
        <charset val="136"/>
      </rPr>
      <t>清理狀況</t>
    </r>
    <phoneticPr fontId="28" type="noConversion"/>
  </si>
  <si>
    <r>
      <t xml:space="preserve"> 中華民國　113　年　12　月                           </t>
    </r>
    <r>
      <rPr>
        <sz val="12"/>
        <rFont val="標楷體"/>
        <family val="4"/>
        <charset val="136"/>
      </rPr>
      <t>單位：公噸</t>
    </r>
    <phoneticPr fontId="28" type="noConversion"/>
  </si>
  <si>
    <t>項  目  別</t>
    <phoneticPr fontId="16" type="noConversion"/>
  </si>
  <si>
    <t>一般垃圾</t>
    <phoneticPr fontId="16" type="noConversion"/>
  </si>
  <si>
    <t>廚　　餘</t>
    <phoneticPr fontId="16" type="noConversion"/>
  </si>
  <si>
    <t>事業員工
生活垃圾</t>
    <phoneticPr fontId="16" type="noConversion"/>
  </si>
  <si>
    <t>非例行性
排出垃圾</t>
    <phoneticPr fontId="28" type="noConversion"/>
  </si>
  <si>
    <t>產生量</t>
    <phoneticPr fontId="16" type="noConversion"/>
  </si>
  <si>
    <r>
      <rPr>
        <sz val="14"/>
        <color indexed="10"/>
        <rFont val="標楷體"/>
        <family val="4"/>
        <charset val="136"/>
      </rPr>
      <t>總</t>
    </r>
    <r>
      <rPr>
        <sz val="14"/>
        <rFont val="標楷體"/>
        <family val="4"/>
        <charset val="136"/>
      </rPr>
      <t>計</t>
    </r>
    <phoneticPr fontId="16" type="noConversion"/>
  </si>
  <si>
    <t>環保單位自行清運</t>
    <phoneticPr fontId="28" type="noConversion"/>
  </si>
  <si>
    <t>環保單位委託清運</t>
    <phoneticPr fontId="16" type="noConversion"/>
  </si>
  <si>
    <t>公私處所自行或委託清運</t>
    <phoneticPr fontId="28" type="noConversion"/>
  </si>
  <si>
    <t>處理量</t>
    <phoneticPr fontId="16" type="noConversion"/>
  </si>
  <si>
    <t>　　本月產生垃圾</t>
    <phoneticPr fontId="16" type="noConversion"/>
  </si>
  <si>
    <t>　　過去暫存垃圾</t>
    <phoneticPr fontId="16" type="noConversion"/>
  </si>
  <si>
    <t>焚化</t>
    <phoneticPr fontId="28" type="noConversion"/>
  </si>
  <si>
    <t>計</t>
    <phoneticPr fontId="16" type="noConversion"/>
  </si>
  <si>
    <t>本月產生垃圾</t>
    <phoneticPr fontId="16" type="noConversion"/>
  </si>
  <si>
    <t>過去暫存垃圾</t>
    <phoneticPr fontId="16" type="noConversion"/>
  </si>
  <si>
    <t>衛生掩埋</t>
    <phoneticPr fontId="28" type="noConversion"/>
  </si>
  <si>
    <t>回收再利用</t>
    <phoneticPr fontId="28" type="noConversion"/>
  </si>
  <si>
    <t>堆  肥</t>
    <phoneticPr fontId="16" type="noConversion"/>
  </si>
  <si>
    <t>養  豬</t>
    <phoneticPr fontId="16" type="noConversion"/>
  </si>
  <si>
    <t>其他廚餘再利用</t>
    <phoneticPr fontId="16" type="noConversion"/>
  </si>
  <si>
    <t>其他</t>
    <phoneticPr fontId="28" type="noConversion"/>
  </si>
  <si>
    <t xml:space="preserve">本月新增暫存量                    </t>
    <phoneticPr fontId="16" type="noConversion"/>
  </si>
  <si>
    <t>(暫存於關山鎮掩埋場)</t>
    <phoneticPr fontId="16" type="noConversion"/>
  </si>
  <si>
    <r>
      <t>資料來源：依據本所提報之</t>
    </r>
    <r>
      <rPr>
        <sz val="11"/>
        <color indexed="10"/>
        <rFont val="標楷體"/>
        <family val="4"/>
        <charset val="136"/>
      </rPr>
      <t>一般垃圾及廚餘</t>
    </r>
    <r>
      <rPr>
        <sz val="11"/>
        <rFont val="標楷體"/>
        <family val="4"/>
        <charset val="136"/>
      </rPr>
      <t>清理狀況資料彙總編製。</t>
    </r>
    <phoneticPr fontId="16" type="noConversion"/>
  </si>
  <si>
    <t>填表說明：本表編製1式3份，於完成會核程序並經機關長官核章後，1份送會計單位，1份自存，1份送臺東縣環境保護局。</t>
    <phoneticPr fontId="16" type="noConversion"/>
  </si>
  <si>
    <t xml:space="preserve">                臺東縣 關山鎮 公所執行機關資源回收成果報告月報表(109.01修正)</t>
    <phoneticPr fontId="16" type="noConversion"/>
  </si>
  <si>
    <r>
      <t>中華民國</t>
    </r>
    <r>
      <rPr>
        <sz val="20"/>
        <rFont val="Times New Roman"/>
        <family val="1"/>
      </rPr>
      <t xml:space="preserve">  113   </t>
    </r>
    <r>
      <rPr>
        <sz val="20"/>
        <rFont val="標楷體"/>
        <family val="4"/>
        <charset val="136"/>
      </rPr>
      <t>年</t>
    </r>
    <r>
      <rPr>
        <sz val="20"/>
        <rFont val="Times New Roman"/>
        <family val="1"/>
      </rPr>
      <t xml:space="preserve">  12  </t>
    </r>
    <r>
      <rPr>
        <sz val="20"/>
        <rFont val="標楷體"/>
        <family val="4"/>
        <charset val="136"/>
      </rPr>
      <t>月</t>
    </r>
    <phoneticPr fontId="22" type="noConversion"/>
  </si>
  <si>
    <t>單位：公斤</t>
    <phoneticPr fontId="16" type="noConversion"/>
  </si>
  <si>
    <t>第一頁</t>
    <phoneticPr fontId="44" type="noConversion"/>
  </si>
  <si>
    <t>回收單位別</t>
  </si>
  <si>
    <t>總　　計</t>
  </si>
  <si>
    <t>紙 類</t>
  </si>
  <si>
    <t>紙容器</t>
  </si>
  <si>
    <t>鋁箔包</t>
  </si>
  <si>
    <t>鋁容器</t>
  </si>
  <si>
    <t>鐵容器</t>
  </si>
  <si>
    <t>其他金屬製品</t>
  </si>
  <si>
    <t>塑膠
容器</t>
    <phoneticPr fontId="44" type="noConversion"/>
  </si>
  <si>
    <t>包裝用發泡塑膠</t>
  </si>
  <si>
    <t>其他塑膠
製品</t>
    <phoneticPr fontId="44" type="noConversion"/>
  </si>
  <si>
    <t>輪 胎</t>
  </si>
  <si>
    <t>玻璃
容器
-透明</t>
    <phoneticPr fontId="44" type="noConversion"/>
  </si>
  <si>
    <t>玻璃
容器
-褐色</t>
    <phoneticPr fontId="44" type="noConversion"/>
  </si>
  <si>
    <t>玻璃
容器
-綠色</t>
    <phoneticPr fontId="44" type="noConversion"/>
  </si>
  <si>
    <r>
      <t xml:space="preserve">玻璃容器
-雜色
</t>
    </r>
    <r>
      <rPr>
        <sz val="12"/>
        <color rgb="FF333333"/>
        <rFont val="標楷體"/>
        <family val="4"/>
        <charset val="136"/>
      </rPr>
      <t>(不分色)</t>
    </r>
    <phoneticPr fontId="44" type="noConversion"/>
  </si>
  <si>
    <t>其他玻璃製品</t>
  </si>
  <si>
    <t>照明
光源</t>
    <phoneticPr fontId="44" type="noConversion"/>
  </si>
  <si>
    <t>乾電池</t>
  </si>
  <si>
    <t>鉛蓄
電池</t>
    <phoneticPr fontId="44" type="noConversion"/>
  </si>
  <si>
    <t>家 電</t>
  </si>
  <si>
    <t>資訊物品</t>
  </si>
  <si>
    <t>光碟片</t>
  </si>
  <si>
    <t>行動
電話
(含充
電器)</t>
    <phoneticPr fontId="44" type="noConversion"/>
  </si>
  <si>
    <t>農藥容器及特殊環境用藥容器</t>
  </si>
  <si>
    <t>舊衣類</t>
  </si>
  <si>
    <t>食用油</t>
  </si>
  <si>
    <t>廢塑
膠袋</t>
    <phoneticPr fontId="44" type="noConversion"/>
  </si>
  <si>
    <t>其 他</t>
  </si>
  <si>
    <t>塑膠容器
小計</t>
    <phoneticPr fontId="44" type="noConversion"/>
  </si>
  <si>
    <t>塑膠容器</t>
    <phoneticPr fontId="44" type="noConversion"/>
  </si>
  <si>
    <t>寶特瓶</t>
    <phoneticPr fontId="44" type="noConversion"/>
  </si>
  <si>
    <t>PS
容器</t>
    <phoneticPr fontId="44" type="noConversion"/>
  </si>
  <si>
    <t>PLA
容器</t>
    <phoneticPr fontId="44" type="noConversion"/>
  </si>
  <si>
    <t>電風扇
(台)</t>
    <phoneticPr fontId="44" type="noConversion"/>
  </si>
  <si>
    <t>電冰箱
(台)</t>
    <phoneticPr fontId="44" type="noConversion"/>
  </si>
  <si>
    <t>電視機
(台)</t>
    <phoneticPr fontId="44" type="noConversion"/>
  </si>
  <si>
    <t>洗衣機
(台)</t>
    <phoneticPr fontId="44" type="noConversion"/>
  </si>
  <si>
    <t>冷暖氣機
(台)</t>
    <phoneticPr fontId="44" type="noConversion"/>
  </si>
  <si>
    <t>筆電
平板
(台)</t>
    <phoneticPr fontId="44" type="noConversion"/>
  </si>
  <si>
    <t>鍵盤
(台)</t>
    <phoneticPr fontId="44" type="noConversion"/>
  </si>
  <si>
    <t>主機
(台)</t>
    <phoneticPr fontId="44" type="noConversion"/>
  </si>
  <si>
    <t>顯示器(台)</t>
    <phoneticPr fontId="44" type="noConversion"/>
  </si>
  <si>
    <t>資訊
物品</t>
    <phoneticPr fontId="44" type="noConversion"/>
  </si>
  <si>
    <t>總　　計</t>
    <phoneticPr fontId="16" type="noConversion"/>
  </si>
  <si>
    <t>清潔隊小計</t>
    <phoneticPr fontId="16" type="noConversion"/>
  </si>
  <si>
    <t>清潔隊自行回收量</t>
    <phoneticPr fontId="16" type="noConversion"/>
  </si>
  <si>
    <t>列冊個體業者回收量</t>
  </si>
  <si>
    <t>社區小計</t>
    <phoneticPr fontId="16" type="noConversion"/>
  </si>
  <si>
    <t>德高社區</t>
    <phoneticPr fontId="16" type="noConversion"/>
  </si>
  <si>
    <t>豐泉社區</t>
    <phoneticPr fontId="44" type="noConversion"/>
  </si>
  <si>
    <t>里瓏社區</t>
    <phoneticPr fontId="44" type="noConversion"/>
  </si>
  <si>
    <t>電光資收站</t>
    <phoneticPr fontId="44" type="noConversion"/>
  </si>
  <si>
    <t>學校小計</t>
    <phoneticPr fontId="16" type="noConversion"/>
  </si>
  <si>
    <t>關山工商</t>
    <phoneticPr fontId="44" type="noConversion"/>
  </si>
  <si>
    <t>關山國中</t>
    <phoneticPr fontId="44" type="noConversion"/>
  </si>
  <si>
    <t>德高</t>
    <phoneticPr fontId="44" type="noConversion"/>
  </si>
  <si>
    <t>機關團體小計</t>
    <phoneticPr fontId="16" type="noConversion"/>
  </si>
  <si>
    <t>機關團體</t>
  </si>
  <si>
    <t>填表說明：1.本表編製一式三份，一份自存，一份會計單位，一份送本縣(市)政府環境保護局。
　　　　　2.本表於期間終了十日內編製。
　　　　　3.機關團體不含回收商。社區、學校及機關團體之回收量，如交由清潔隊回收者計入清潔隊之回收量，如交由慈善團體者計入慈善團體之回收量，並不得重複計算。
　　　　　4.本表皆以公斤為單位，若無法得其實際重量，折算標準如下：
　　　　　 (1)寶特瓶24.8支以一公斤計。
　　　　　 (2)輪胎：腳踏車胎一條以0.6公斤計；機車胎一條以3公斤計；轎車胎一條以8公斤計；小貨車胎一條以35公斤計；卡車胎一條以60公斤計。
　　　    　 (3)電子電器：電視機一台以25公斤計；冰箱一台以50公斤計；冷暖氣機一台以60公斤計；洗衣機一台以40公斤計；電風扇一台以2公斤計，其餘家電以一台約40公斤計。
　　　    　 (4)資訊物品：桌上型主機一台以12公斤計；監視器、顯示器一台以12公斤計；筆記型電腦一台以4公斤計；印表機一台以8.5公斤計；廢鍵盤一台以0.5公斤計。
　　　    　 (5)鉛蓄電池一個以17公斤計。</t>
    <phoneticPr fontId="16" type="noConversion"/>
  </si>
  <si>
    <t>中華民國  114  年 01 月07日 編製</t>
    <phoneticPr fontId="16" type="noConversion"/>
  </si>
  <si>
    <t>聯絡電話：089-810562</t>
    <phoneticPr fontId="22" type="noConversion"/>
  </si>
  <si>
    <r>
      <t xml:space="preserve"> 中華民國　113　年　11　月                           </t>
    </r>
    <r>
      <rPr>
        <sz val="12"/>
        <rFont val="標楷體"/>
        <family val="4"/>
        <charset val="136"/>
      </rPr>
      <t>單位：公噸</t>
    </r>
    <phoneticPr fontId="28" type="noConversion"/>
  </si>
  <si>
    <t>中華民國 113 年  12 月 05 日編製</t>
    <phoneticPr fontId="16" type="noConversion"/>
  </si>
  <si>
    <r>
      <t>中華民國</t>
    </r>
    <r>
      <rPr>
        <sz val="20"/>
        <rFont val="Times New Roman"/>
        <family val="1"/>
      </rPr>
      <t xml:space="preserve">  113   </t>
    </r>
    <r>
      <rPr>
        <sz val="20"/>
        <rFont val="標楷體"/>
        <family val="4"/>
        <charset val="136"/>
      </rPr>
      <t>年</t>
    </r>
    <r>
      <rPr>
        <sz val="20"/>
        <rFont val="Times New Roman"/>
        <family val="1"/>
      </rPr>
      <t xml:space="preserve">  11  </t>
    </r>
    <r>
      <rPr>
        <sz val="20"/>
        <rFont val="標楷體"/>
        <family val="4"/>
        <charset val="136"/>
      </rPr>
      <t>月</t>
    </r>
    <phoneticPr fontId="22" type="noConversion"/>
  </si>
  <si>
    <t>新福社區</t>
    <phoneticPr fontId="16" type="noConversion"/>
  </si>
  <si>
    <t>中福社區</t>
    <phoneticPr fontId="44" type="noConversion"/>
  </si>
  <si>
    <t>電光社區</t>
    <phoneticPr fontId="44" type="noConversion"/>
  </si>
  <si>
    <t>月眉社區</t>
    <phoneticPr fontId="44" type="noConversion"/>
  </si>
  <si>
    <t>中華民國  113  年 12 月05日 編製</t>
    <phoneticPr fontId="16" type="noConversion"/>
  </si>
  <si>
    <t>公  開  類</t>
    <phoneticPr fontId="16" type="noConversion"/>
  </si>
  <si>
    <t>關山鎮公所社財課</t>
    <phoneticPr fontId="16" type="noConversion"/>
  </si>
  <si>
    <t>月        報</t>
    <phoneticPr fontId="16" type="noConversion"/>
  </si>
  <si>
    <t>表       號</t>
    <phoneticPr fontId="16" type="noConversion"/>
  </si>
  <si>
    <t>20902-00-02-3</t>
    <phoneticPr fontId="16" type="noConversion"/>
  </si>
  <si>
    <t xml:space="preserve">           臺東縣關山鎮公庫收支月報表</t>
    <phoneticPr fontId="16" type="noConversion"/>
  </si>
  <si>
    <t>單位：新臺幣元</t>
    <phoneticPr fontId="16" type="noConversion"/>
  </si>
  <si>
    <t>科目及代號</t>
  </si>
  <si>
    <t>本   年   度   收   入</t>
  </si>
  <si>
    <t>以   前   年   度   收   入</t>
  </si>
  <si>
    <t>款</t>
  </si>
  <si>
    <t>項</t>
  </si>
  <si>
    <t>目</t>
  </si>
  <si>
    <t>名      稱</t>
  </si>
  <si>
    <t>本   月</t>
  </si>
  <si>
    <t>累  計</t>
  </si>
  <si>
    <t/>
  </si>
  <si>
    <t>經　　資　　門　(合計)</t>
  </si>
  <si>
    <t>經　　常　　門　(小計)</t>
  </si>
  <si>
    <t>01</t>
  </si>
  <si>
    <t>稅課收入</t>
  </si>
  <si>
    <t>02</t>
  </si>
  <si>
    <t>　遺產及贈與稅</t>
  </si>
  <si>
    <t>　　遺產稅</t>
  </si>
  <si>
    <t>　　贈與稅</t>
  </si>
  <si>
    <t>13</t>
  </si>
  <si>
    <t>　土地稅</t>
  </si>
  <si>
    <t>　　地價稅</t>
  </si>
  <si>
    <t>14</t>
  </si>
  <si>
    <t>　房屋稅</t>
  </si>
  <si>
    <t>　　房屋稅</t>
  </si>
  <si>
    <t>15</t>
  </si>
  <si>
    <t>　契稅</t>
  </si>
  <si>
    <t>　　契稅</t>
  </si>
  <si>
    <t>16</t>
  </si>
  <si>
    <t>　娛樂稅</t>
  </si>
  <si>
    <t>　　娛樂稅</t>
  </si>
  <si>
    <t>17</t>
  </si>
  <si>
    <t>　統籌分配稅</t>
  </si>
  <si>
    <t>　　普通統籌</t>
  </si>
  <si>
    <t>04</t>
  </si>
  <si>
    <t>罰款及賠償收入</t>
  </si>
  <si>
    <t>　罰金罰鍰及怠金</t>
  </si>
  <si>
    <t>　　罰金罰鍰</t>
  </si>
  <si>
    <t>　　怠金</t>
  </si>
  <si>
    <t>03</t>
  </si>
  <si>
    <t>　賠償收入</t>
  </si>
  <si>
    <t>　　一般賠償收入</t>
  </si>
  <si>
    <t>05</t>
  </si>
  <si>
    <t>規費收入</t>
  </si>
  <si>
    <t>　行政規費收入</t>
  </si>
  <si>
    <t>　　審查費</t>
  </si>
  <si>
    <t>　　證照費</t>
  </si>
  <si>
    <t>　使用規費收入</t>
  </si>
  <si>
    <t>　　資料使用費</t>
  </si>
  <si>
    <t>06</t>
  </si>
  <si>
    <t>　　場地設施使用費</t>
  </si>
  <si>
    <t>08</t>
  </si>
  <si>
    <t>　　道路使用費</t>
  </si>
  <si>
    <t>07</t>
  </si>
  <si>
    <t>財產收入</t>
  </si>
  <si>
    <t>　財產孳息</t>
  </si>
  <si>
    <t>　　利息收入</t>
  </si>
  <si>
    <t>　　租金收入</t>
  </si>
  <si>
    <t>營業盈餘及事業收入</t>
  </si>
  <si>
    <t>　非營業特種基金賸餘繳庫</t>
  </si>
  <si>
    <t>　　賸餘繳庫</t>
  </si>
  <si>
    <t>09</t>
  </si>
  <si>
    <t>補助及協助收入</t>
  </si>
  <si>
    <t>　上級政府補助收入</t>
  </si>
  <si>
    <t>　　一般性補助收入</t>
  </si>
  <si>
    <t>　　計畫型補助收入</t>
  </si>
  <si>
    <t>10</t>
  </si>
  <si>
    <t>捐獻及贈與收入</t>
  </si>
  <si>
    <t>　捐獻收入</t>
  </si>
  <si>
    <t>　　一般捐獻</t>
  </si>
  <si>
    <t>12</t>
  </si>
  <si>
    <t>其他收入</t>
  </si>
  <si>
    <t>　學雜費收入</t>
  </si>
  <si>
    <t>　　學雜費收入</t>
  </si>
  <si>
    <t>　雜項收入</t>
  </si>
  <si>
    <t>　　收回以前年度歲出</t>
  </si>
  <si>
    <t>　　廢棄物清理費</t>
  </si>
  <si>
    <t>　　其他雜項收入</t>
  </si>
  <si>
    <t>資　　本　　門　(小計)</t>
  </si>
  <si>
    <t>預算外庫款收入</t>
  </si>
  <si>
    <t>收　入　總　計</t>
  </si>
  <si>
    <t>本   年   度   支   出</t>
  </si>
  <si>
    <t>以   前   年   度   支   出</t>
  </si>
  <si>
    <t>一般政務支出</t>
  </si>
  <si>
    <t>32</t>
  </si>
  <si>
    <t>　行政支出</t>
  </si>
  <si>
    <t>　　一般行政</t>
  </si>
  <si>
    <t>　　主計業務</t>
  </si>
  <si>
    <t>　　人事業務</t>
  </si>
  <si>
    <t>　　政風業務</t>
  </si>
  <si>
    <t>　　施政計畫綜合業務</t>
  </si>
  <si>
    <t>33</t>
  </si>
  <si>
    <t>　立法支出</t>
  </si>
  <si>
    <t>　　議事業務</t>
  </si>
  <si>
    <t>37</t>
  </si>
  <si>
    <t>　民政支出</t>
  </si>
  <si>
    <t>　　民政業務</t>
  </si>
  <si>
    <t>　　役政業務</t>
  </si>
  <si>
    <t>　　地政業務</t>
  </si>
  <si>
    <t>　　原住民族業務</t>
  </si>
  <si>
    <t>　　公墓管理</t>
  </si>
  <si>
    <t>　　館務行政</t>
  </si>
  <si>
    <t>40</t>
  </si>
  <si>
    <t>　財務支出</t>
  </si>
  <si>
    <t>　　財政及公產業務</t>
  </si>
  <si>
    <t>教育科學文化支出</t>
  </si>
  <si>
    <t>51</t>
  </si>
  <si>
    <t>　教育支出</t>
  </si>
  <si>
    <t>　　教育管理與輔導</t>
  </si>
  <si>
    <t>　　幼兒管理</t>
  </si>
  <si>
    <t>53</t>
  </si>
  <si>
    <t>　文化支出</t>
  </si>
  <si>
    <t>　　文教活動</t>
  </si>
  <si>
    <t>經濟發展支出</t>
  </si>
  <si>
    <t>56</t>
  </si>
  <si>
    <t>　農業支出</t>
  </si>
  <si>
    <t>　　農業管理與業務</t>
  </si>
  <si>
    <t>57</t>
  </si>
  <si>
    <t>　工業支出</t>
  </si>
  <si>
    <t>　　建管行政</t>
  </si>
  <si>
    <t>59</t>
  </si>
  <si>
    <t>　其他經濟服務支出</t>
  </si>
  <si>
    <t>　　建設行政</t>
  </si>
  <si>
    <t>　　工商管理</t>
  </si>
  <si>
    <t>　　公園與路燈管理</t>
  </si>
  <si>
    <t>　　市場管理</t>
  </si>
  <si>
    <t>社會福利支出</t>
  </si>
  <si>
    <t>61</t>
  </si>
  <si>
    <t>　社會保險支出</t>
  </si>
  <si>
    <t>　　健保業務</t>
  </si>
  <si>
    <t>62</t>
  </si>
  <si>
    <t>　社會救助支出</t>
  </si>
  <si>
    <t>　　社會救濟</t>
  </si>
  <si>
    <t>63</t>
  </si>
  <si>
    <t>　福利服務支出</t>
  </si>
  <si>
    <t>　　社政業務</t>
  </si>
  <si>
    <t>社區發展及環境保護支出</t>
  </si>
  <si>
    <t>71</t>
  </si>
  <si>
    <t>　環境保護支出</t>
  </si>
  <si>
    <t>　　環保業務</t>
  </si>
  <si>
    <t>72</t>
  </si>
  <si>
    <t>　社區發展支出</t>
  </si>
  <si>
    <t>　　社區發展</t>
  </si>
  <si>
    <t>退休撫卹支出</t>
  </si>
  <si>
    <t>76</t>
  </si>
  <si>
    <t>　退休撫卹給付支出</t>
  </si>
  <si>
    <t>　　公務人員退休給付</t>
  </si>
  <si>
    <t>補助及其他支出</t>
  </si>
  <si>
    <t>89</t>
  </si>
  <si>
    <t>　其他支出</t>
  </si>
  <si>
    <t>　　公務人員各項補助</t>
  </si>
  <si>
    <t>90</t>
  </si>
  <si>
    <t>　　一般建築及設備</t>
  </si>
  <si>
    <t>　　其他公共工程</t>
  </si>
  <si>
    <t>　　災害準備金</t>
  </si>
  <si>
    <t>預算外庫款支出</t>
  </si>
  <si>
    <t>　　墊付款</t>
  </si>
  <si>
    <t>　　退還以前年度歲入款</t>
  </si>
  <si>
    <t>支　出　總　計</t>
  </si>
  <si>
    <t>上　月　結　存</t>
  </si>
  <si>
    <t>本　月　結　存</t>
  </si>
  <si>
    <t>未　兌　付　支　票　款</t>
  </si>
  <si>
    <t>本　月　公　庫　實　際　結　存　數</t>
  </si>
  <si>
    <t>次月15日前編報，12月份於次年1月底前編報。</t>
    <phoneticPr fontId="16" type="noConversion"/>
  </si>
  <si>
    <t xml:space="preserve">       113    年    11  月   (   113 年度)</t>
    <phoneticPr fontId="16" type="noConversion"/>
  </si>
  <si>
    <t>合    計</t>
  </si>
  <si>
    <t>公 開 類</t>
    <phoneticPr fontId="82" type="noConversion"/>
  </si>
  <si>
    <t>編製機關</t>
    <phoneticPr fontId="82" type="noConversion"/>
  </si>
  <si>
    <t>關山鎮公所清潔隊</t>
    <phoneticPr fontId="33" type="noConversion"/>
  </si>
  <si>
    <t>半 年 報</t>
    <phoneticPr fontId="16" type="noConversion"/>
  </si>
  <si>
    <t>期間終了1個月內編報</t>
    <phoneticPr fontId="82" type="noConversion"/>
  </si>
  <si>
    <t>表    號</t>
    <phoneticPr fontId="82" type="noConversion"/>
  </si>
  <si>
    <r>
      <t>1135-01-05</t>
    </r>
    <r>
      <rPr>
        <sz val="12"/>
        <color indexed="17"/>
        <rFont val="標楷體"/>
        <family val="4"/>
        <charset val="136"/>
      </rPr>
      <t>-3</t>
    </r>
    <phoneticPr fontId="82" type="noConversion"/>
  </si>
  <si>
    <r>
      <rPr>
        <b/>
        <u/>
        <sz val="18"/>
        <color indexed="17"/>
        <rFont val="標楷體"/>
        <family val="4"/>
        <charset val="136"/>
      </rPr>
      <t>臺東縣關山鎮</t>
    </r>
    <r>
      <rPr>
        <sz val="18"/>
        <color indexed="8"/>
        <rFont val="標楷體"/>
        <family val="4"/>
        <charset val="136"/>
      </rPr>
      <t>垃圾處理場(廠)及</t>
    </r>
    <r>
      <rPr>
        <sz val="18"/>
        <rFont val="標楷體"/>
        <family val="4"/>
        <charset val="136"/>
      </rPr>
      <t>垃圾回收清除車輛統計</t>
    </r>
    <phoneticPr fontId="82" type="noConversion"/>
  </si>
  <si>
    <t>中 華 民 國  113  年   12   月底</t>
    <phoneticPr fontId="82" type="noConversion"/>
  </si>
  <si>
    <t>項    目    別</t>
    <phoneticPr fontId="82" type="noConversion"/>
  </si>
  <si>
    <t>總　  計</t>
    <phoneticPr fontId="82" type="noConversion"/>
  </si>
  <si>
    <t>垃圾處理場(廠)(座)</t>
    <phoneticPr fontId="82" type="noConversion"/>
  </si>
  <si>
    <t>總　　　　　計</t>
    <phoneticPr fontId="82" type="noConversion"/>
  </si>
  <si>
    <t>　焚　　化　　廠</t>
    <phoneticPr fontId="82" type="noConversion"/>
  </si>
  <si>
    <t>　衛　生　掩　埋　場</t>
    <phoneticPr fontId="82" type="noConversion"/>
  </si>
  <si>
    <t>　堆　　肥　　場</t>
    <phoneticPr fontId="82" type="noConversion"/>
  </si>
  <si>
    <t>　堆　　置　　場</t>
  </si>
  <si>
    <t>垃圾回收清除車輛(輛)　</t>
    <phoneticPr fontId="82" type="noConversion"/>
  </si>
  <si>
    <t>　子　母　式　垃　圾　車</t>
    <phoneticPr fontId="82" type="noConversion"/>
  </si>
  <si>
    <t>　密　封　式　垃　圾　車</t>
    <phoneticPr fontId="82" type="noConversion"/>
  </si>
  <si>
    <t>框
式
垃
圾
車</t>
    <phoneticPr fontId="82" type="noConversion"/>
  </si>
  <si>
    <t xml:space="preserve"> 計　</t>
    <phoneticPr fontId="82" type="noConversion"/>
  </si>
  <si>
    <t xml:space="preserve"> 資 源 (含 廚 餘) 回 收 垃 圾 車</t>
    <phoneticPr fontId="82" type="noConversion"/>
  </si>
  <si>
    <t xml:space="preserve"> 其　它　</t>
    <phoneticPr fontId="82" type="noConversion"/>
  </si>
  <si>
    <t>　水　肥　車</t>
    <phoneticPr fontId="82" type="noConversion"/>
  </si>
  <si>
    <t>　清　溝　( 溝　泥 )　車</t>
    <phoneticPr fontId="82" type="noConversion"/>
  </si>
  <si>
    <t>　掃　( 洗 )　街　車</t>
    <phoneticPr fontId="82" type="noConversion"/>
  </si>
  <si>
    <t>中華民國 114年 1月 8日編製</t>
    <phoneticPr fontId="82" type="noConversion"/>
  </si>
  <si>
    <t>資料來源：依據本鄉鎮市公所之垃圾處理場(廠)及垃圾回收清除車輛資料編製。</t>
    <phoneticPr fontId="82" type="noConversion"/>
  </si>
  <si>
    <t>填表說明：本表編製1式3份，1份送會計單位，1份自存，1份送本縣環境保護局。</t>
    <phoneticPr fontId="82" type="noConversion"/>
  </si>
  <si>
    <t>半  年  報</t>
    <phoneticPr fontId="16" type="noConversion"/>
  </si>
  <si>
    <t>期間終了1個月內編報</t>
  </si>
  <si>
    <t>表    號</t>
    <phoneticPr fontId="16" type="noConversion"/>
  </si>
  <si>
    <t>1139-07-01-3</t>
    <phoneticPr fontId="16" type="noConversion"/>
  </si>
  <si>
    <t>臺東縣關山鎮環保人員概況</t>
    <phoneticPr fontId="16" type="noConversion"/>
  </si>
  <si>
    <t>一、本縣（市）環保單位</t>
    <phoneticPr fontId="16" type="noConversion"/>
  </si>
  <si>
    <t xml:space="preserve">                                  中華民國 113 年  12  月底</t>
    <phoneticPr fontId="16" type="noConversion"/>
  </si>
  <si>
    <t>單位:人</t>
    <phoneticPr fontId="16" type="noConversion"/>
  </si>
  <si>
    <t>類         別</t>
    <phoneticPr fontId="16" type="noConversion"/>
  </si>
  <si>
    <r>
      <t>總</t>
    </r>
    <r>
      <rPr>
        <sz val="14"/>
        <rFont val="Times New Roman"/>
        <family val="1"/>
      </rPr>
      <t xml:space="preserve">          </t>
    </r>
    <r>
      <rPr>
        <sz val="14"/>
        <rFont val="標楷體"/>
        <family val="4"/>
        <charset val="136"/>
      </rPr>
      <t>計</t>
    </r>
    <phoneticPr fontId="16" type="noConversion"/>
  </si>
  <si>
    <t>環境保護局
(不包括廢棄物清運處理單位)</t>
    <phoneticPr fontId="16" type="noConversion"/>
  </si>
  <si>
    <t>廢棄物清運處理單位</t>
    <phoneticPr fontId="16" type="noConversion"/>
  </si>
  <si>
    <t>男</t>
    <phoneticPr fontId="16" type="noConversion"/>
  </si>
  <si>
    <t>女</t>
    <phoneticPr fontId="16" type="noConversion"/>
  </si>
  <si>
    <t>總計</t>
    <phoneticPr fontId="16" type="noConversion"/>
  </si>
  <si>
    <t xml:space="preserve">   職員</t>
    <phoneticPr fontId="16" type="noConversion"/>
  </si>
  <si>
    <t xml:space="preserve">     特任、比照簡任</t>
    <phoneticPr fontId="16" type="noConversion"/>
  </si>
  <si>
    <r>
      <rPr>
        <sz val="14"/>
        <rFont val="Times New Roman"/>
        <family val="1"/>
      </rPr>
      <t xml:space="preserve">          </t>
    </r>
    <r>
      <rPr>
        <sz val="14"/>
        <rFont val="標楷體"/>
        <family val="4"/>
        <charset val="136"/>
      </rPr>
      <t>簡任</t>
    </r>
    <r>
      <rPr>
        <sz val="14"/>
        <rFont val="Times New Roman"/>
        <family val="1"/>
      </rPr>
      <t>(10</t>
    </r>
    <r>
      <rPr>
        <sz val="14"/>
        <rFont val="標楷體"/>
        <family val="4"/>
        <charset val="136"/>
      </rPr>
      <t>職等以上</t>
    </r>
    <r>
      <rPr>
        <sz val="14"/>
        <rFont val="Times New Roman"/>
        <family val="1"/>
      </rPr>
      <t>)</t>
    </r>
    <phoneticPr fontId="16" type="noConversion"/>
  </si>
  <si>
    <r>
      <rPr>
        <sz val="14"/>
        <rFont val="Times New Roman"/>
        <family val="1"/>
      </rPr>
      <t xml:space="preserve">          </t>
    </r>
    <r>
      <rPr>
        <sz val="14"/>
        <rFont val="標楷體"/>
        <family val="4"/>
        <charset val="136"/>
      </rPr>
      <t>薦任</t>
    </r>
    <r>
      <rPr>
        <sz val="14"/>
        <rFont val="Times New Roman"/>
        <family val="1"/>
      </rPr>
      <t>(6-9</t>
    </r>
    <r>
      <rPr>
        <sz val="14"/>
        <rFont val="標楷體"/>
        <family val="4"/>
        <charset val="136"/>
      </rPr>
      <t>職等</t>
    </r>
    <r>
      <rPr>
        <sz val="14"/>
        <rFont val="Times New Roman"/>
        <family val="1"/>
      </rPr>
      <t>)</t>
    </r>
    <phoneticPr fontId="16" type="noConversion"/>
  </si>
  <si>
    <r>
      <rPr>
        <sz val="14"/>
        <rFont val="Times New Roman"/>
        <family val="1"/>
      </rPr>
      <t xml:space="preserve">          </t>
    </r>
    <r>
      <rPr>
        <sz val="14"/>
        <rFont val="標楷體"/>
        <family val="4"/>
        <charset val="136"/>
      </rPr>
      <t>委任</t>
    </r>
    <r>
      <rPr>
        <sz val="14"/>
        <rFont val="Times New Roman"/>
        <family val="1"/>
      </rPr>
      <t>(1-5</t>
    </r>
    <r>
      <rPr>
        <sz val="14"/>
        <rFont val="標楷體"/>
        <family val="4"/>
        <charset val="136"/>
      </rPr>
      <t>職等</t>
    </r>
    <r>
      <rPr>
        <sz val="14"/>
        <rFont val="Times New Roman"/>
        <family val="1"/>
      </rPr>
      <t>)</t>
    </r>
    <phoneticPr fontId="16" type="noConversion"/>
  </si>
  <si>
    <t xml:space="preserve">     雇員</t>
    <phoneticPr fontId="16" type="noConversion"/>
  </si>
  <si>
    <t xml:space="preserve">   約聘(僱)</t>
    <phoneticPr fontId="16" type="noConversion"/>
  </si>
  <si>
    <t xml:space="preserve">   工員</t>
    <phoneticPr fontId="16" type="noConversion"/>
  </si>
  <si>
    <t xml:space="preserve">   其他</t>
    <phoneticPr fontId="16" type="noConversion"/>
  </si>
  <si>
    <t xml:space="preserve">二、環境保護局                                                                     單位:人 </t>
    <phoneticPr fontId="16" type="noConversion"/>
  </si>
  <si>
    <t xml:space="preserve">              中華民國  113  年  12  月底       </t>
    <phoneticPr fontId="16" type="noConversion"/>
  </si>
  <si>
    <t xml:space="preserve">  單位:人 </t>
  </si>
  <si>
    <t>項   目   別</t>
    <phoneticPr fontId="16" type="noConversion"/>
  </si>
  <si>
    <t xml:space="preserve">總 計 </t>
    <phoneticPr fontId="16" type="noConversion"/>
  </si>
  <si>
    <t>行政輔助</t>
    <phoneticPr fontId="16" type="noConversion"/>
  </si>
  <si>
    <t>綜合規劃</t>
    <phoneticPr fontId="16" type="noConversion"/>
  </si>
  <si>
    <t>空氣品質保護</t>
    <phoneticPr fontId="16" type="noConversion"/>
  </si>
  <si>
    <t>氣候變遷
因應</t>
    <phoneticPr fontId="16" type="noConversion"/>
  </si>
  <si>
    <t>噪音及
振動防制</t>
    <phoneticPr fontId="16" type="noConversion"/>
  </si>
  <si>
    <t>水質保護</t>
    <phoneticPr fontId="16" type="noConversion"/>
  </si>
  <si>
    <t>土壤及地下水污染整治</t>
    <phoneticPr fontId="16" type="noConversion"/>
  </si>
  <si>
    <t>廢棄物
管理</t>
    <phoneticPr fontId="16" type="noConversion"/>
  </si>
  <si>
    <t>環境衛生、
毒化物管理</t>
    <phoneticPr fontId="16" type="noConversion"/>
  </si>
  <si>
    <t>陳情、稽查、糾紛處理</t>
    <phoneticPr fontId="16" type="noConversion"/>
  </si>
  <si>
    <t>監測及檢驗</t>
    <phoneticPr fontId="16" type="noConversion"/>
  </si>
  <si>
    <t>研究發展</t>
    <phoneticPr fontId="16" type="noConversion"/>
  </si>
  <si>
    <t>其他業務</t>
    <phoneticPr fontId="16" type="noConversion"/>
  </si>
  <si>
    <r>
      <t>總計：</t>
    </r>
    <r>
      <rPr>
        <sz val="12"/>
        <rFont val="Times New Roman"/>
        <family val="1"/>
      </rPr>
      <t>A=B=C=D</t>
    </r>
    <phoneticPr fontId="16" type="noConversion"/>
  </si>
  <si>
    <r>
      <rPr>
        <sz val="12"/>
        <rFont val="Times New Roman"/>
        <family val="1"/>
      </rPr>
      <t xml:space="preserve">    </t>
    </r>
    <r>
      <rPr>
        <sz val="12"/>
        <rFont val="標楷體"/>
        <family val="4"/>
        <charset val="136"/>
      </rPr>
      <t>按類別分：B=</t>
    </r>
    <r>
      <rPr>
        <sz val="12"/>
        <rFont val="Times New Roman"/>
        <family val="1"/>
      </rPr>
      <t>(1)+(2)+(3)+(4)</t>
    </r>
    <phoneticPr fontId="16" type="noConversion"/>
  </si>
  <si>
    <t xml:space="preserve">    職員(1)</t>
    <phoneticPr fontId="16" type="noConversion"/>
  </si>
  <si>
    <t xml:space="preserve">         特任、比照簡任 </t>
    <phoneticPr fontId="16" type="noConversion"/>
  </si>
  <si>
    <t xml:space="preserve">         簡任(10-14職等)</t>
    <phoneticPr fontId="16" type="noConversion"/>
  </si>
  <si>
    <t xml:space="preserve">         薦任(6-9職等)</t>
    <phoneticPr fontId="16" type="noConversion"/>
  </si>
  <si>
    <t xml:space="preserve">         委任(1-5職等) </t>
    <phoneticPr fontId="16" type="noConversion"/>
  </si>
  <si>
    <t xml:space="preserve">         雇員</t>
    <phoneticPr fontId="16" type="noConversion"/>
  </si>
  <si>
    <t xml:space="preserve">    約聘(僱)(2)</t>
    <phoneticPr fontId="16" type="noConversion"/>
  </si>
  <si>
    <t xml:space="preserve">    工員(3)</t>
    <phoneticPr fontId="16" type="noConversion"/>
  </si>
  <si>
    <t xml:space="preserve">    其他(4)</t>
    <phoneticPr fontId="16" type="noConversion"/>
  </si>
  <si>
    <r>
      <rPr>
        <sz val="12"/>
        <rFont val="Times New Roman"/>
        <family val="1"/>
      </rPr>
      <t xml:space="preserve">    </t>
    </r>
    <r>
      <rPr>
        <sz val="12"/>
        <rFont val="標楷體"/>
        <family val="4"/>
        <charset val="136"/>
      </rPr>
      <t>按性別分：</t>
    </r>
    <r>
      <rPr>
        <sz val="12"/>
        <rFont val="Times New Roman"/>
        <family val="1"/>
      </rPr>
      <t>C=(5)+(6)</t>
    </r>
    <phoneticPr fontId="16" type="noConversion"/>
  </si>
  <si>
    <r>
      <rPr>
        <sz val="12"/>
        <rFont val="Times New Roman"/>
        <family val="1"/>
      </rPr>
      <t xml:space="preserve">         </t>
    </r>
    <r>
      <rPr>
        <sz val="12"/>
        <rFont val="標楷體"/>
        <family val="4"/>
        <charset val="136"/>
      </rPr>
      <t>男</t>
    </r>
    <r>
      <rPr>
        <sz val="12"/>
        <rFont val="Times New Roman"/>
        <family val="1"/>
      </rPr>
      <t xml:space="preserve"> (5)</t>
    </r>
    <phoneticPr fontId="16" type="noConversion"/>
  </si>
  <si>
    <r>
      <rPr>
        <sz val="12"/>
        <rFont val="Times New Roman"/>
        <family val="1"/>
      </rPr>
      <t xml:space="preserve">         </t>
    </r>
    <r>
      <rPr>
        <sz val="12"/>
        <rFont val="標楷體"/>
        <family val="4"/>
        <charset val="136"/>
      </rPr>
      <t>女</t>
    </r>
    <r>
      <rPr>
        <sz val="12"/>
        <rFont val="Times New Roman"/>
        <family val="1"/>
      </rPr>
      <t xml:space="preserve"> (6)</t>
    </r>
    <phoneticPr fontId="16" type="noConversion"/>
  </si>
  <si>
    <r>
      <rPr>
        <sz val="12"/>
        <rFont val="Times New Roman"/>
        <family val="1"/>
      </rPr>
      <t xml:space="preserve">    </t>
    </r>
    <r>
      <rPr>
        <sz val="12"/>
        <rFont val="標楷體"/>
        <family val="4"/>
        <charset val="136"/>
      </rPr>
      <t>按年齡別分：</t>
    </r>
    <r>
      <rPr>
        <sz val="12"/>
        <rFont val="Times New Roman"/>
        <family val="1"/>
      </rPr>
      <t>D=(7)+…+(12)</t>
    </r>
    <phoneticPr fontId="16" type="noConversion"/>
  </si>
  <si>
    <r>
      <rPr>
        <sz val="12"/>
        <rFont val="Times New Roman"/>
        <family val="1"/>
      </rPr>
      <t xml:space="preserve">         </t>
    </r>
    <r>
      <rPr>
        <sz val="12"/>
        <rFont val="標楷體"/>
        <family val="4"/>
        <charset val="136"/>
      </rPr>
      <t>29歲以下</t>
    </r>
    <r>
      <rPr>
        <sz val="12"/>
        <rFont val="Times New Roman"/>
        <family val="1"/>
      </rPr>
      <t xml:space="preserve"> (7)</t>
    </r>
    <phoneticPr fontId="16" type="noConversion"/>
  </si>
  <si>
    <r>
      <rPr>
        <sz val="12"/>
        <rFont val="Times New Roman"/>
        <family val="1"/>
      </rPr>
      <t xml:space="preserve">         </t>
    </r>
    <r>
      <rPr>
        <sz val="12"/>
        <rFont val="標楷體"/>
        <family val="4"/>
        <charset val="136"/>
      </rPr>
      <t>30-39歲</t>
    </r>
    <r>
      <rPr>
        <sz val="12"/>
        <rFont val="Times New Roman"/>
        <family val="1"/>
      </rPr>
      <t xml:space="preserve">  (8)</t>
    </r>
    <phoneticPr fontId="16" type="noConversion"/>
  </si>
  <si>
    <r>
      <rPr>
        <sz val="12"/>
        <rFont val="Times New Roman"/>
        <family val="1"/>
      </rPr>
      <t xml:space="preserve">         </t>
    </r>
    <r>
      <rPr>
        <sz val="12"/>
        <rFont val="標楷體"/>
        <family val="4"/>
        <charset val="136"/>
      </rPr>
      <t>40-49歲</t>
    </r>
    <r>
      <rPr>
        <sz val="12"/>
        <rFont val="Times New Roman"/>
        <family val="1"/>
      </rPr>
      <t xml:space="preserve">  (9)</t>
    </r>
    <phoneticPr fontId="16" type="noConversion"/>
  </si>
  <si>
    <r>
      <rPr>
        <sz val="12"/>
        <rFont val="Times New Roman"/>
        <family val="1"/>
      </rPr>
      <t xml:space="preserve">         </t>
    </r>
    <r>
      <rPr>
        <sz val="12"/>
        <rFont val="標楷體"/>
        <family val="4"/>
        <charset val="136"/>
      </rPr>
      <t>50-59歲</t>
    </r>
    <r>
      <rPr>
        <sz val="12"/>
        <rFont val="Times New Roman"/>
        <family val="1"/>
      </rPr>
      <t xml:space="preserve">  (10)</t>
    </r>
    <phoneticPr fontId="16" type="noConversion"/>
  </si>
  <si>
    <r>
      <rPr>
        <sz val="12"/>
        <rFont val="Times New Roman"/>
        <family val="1"/>
      </rPr>
      <t xml:space="preserve">         </t>
    </r>
    <r>
      <rPr>
        <sz val="12"/>
        <rFont val="標楷體"/>
        <family val="4"/>
        <charset val="136"/>
      </rPr>
      <t>60-65歲</t>
    </r>
    <r>
      <rPr>
        <sz val="12"/>
        <rFont val="Times New Roman"/>
        <family val="1"/>
      </rPr>
      <t xml:space="preserve">  (11)</t>
    </r>
    <phoneticPr fontId="16" type="noConversion"/>
  </si>
  <si>
    <r>
      <rPr>
        <sz val="12"/>
        <rFont val="Times New Roman"/>
        <family val="1"/>
      </rPr>
      <t xml:space="preserve">         </t>
    </r>
    <r>
      <rPr>
        <sz val="12"/>
        <rFont val="標楷體"/>
        <family val="4"/>
        <charset val="136"/>
      </rPr>
      <t>65歲以上</t>
    </r>
    <r>
      <rPr>
        <sz val="12"/>
        <rFont val="Times New Roman"/>
        <family val="1"/>
      </rPr>
      <t xml:space="preserve"> (12)</t>
    </r>
    <phoneticPr fontId="16" type="noConversion"/>
  </si>
  <si>
    <t>臺東縣關山鎮環保人員概況(續1)</t>
    <phoneticPr fontId="16" type="noConversion"/>
  </si>
  <si>
    <r>
      <rPr>
        <sz val="28"/>
        <rFont val="標楷體"/>
        <family val="4"/>
        <charset val="136"/>
      </rPr>
      <t>臺東縣</t>
    </r>
    <r>
      <rPr>
        <sz val="28"/>
        <color indexed="10"/>
        <rFont val="標楷體"/>
        <family val="4"/>
        <charset val="136"/>
      </rPr>
      <t>關山鎮</t>
    </r>
    <r>
      <rPr>
        <sz val="28"/>
        <rFont val="標楷體"/>
        <family val="4"/>
        <charset val="136"/>
      </rPr>
      <t>環保人員概況</t>
    </r>
    <r>
      <rPr>
        <sz val="28"/>
        <rFont val="Times New Roman"/>
        <family val="1"/>
      </rPr>
      <t>(</t>
    </r>
    <r>
      <rPr>
        <sz val="28"/>
        <rFont val="標楷體"/>
        <family val="4"/>
        <charset val="136"/>
      </rPr>
      <t>續</t>
    </r>
    <r>
      <rPr>
        <sz val="28"/>
        <rFont val="Times New Roman"/>
        <family val="1"/>
      </rPr>
      <t>2</t>
    </r>
    <r>
      <rPr>
        <sz val="28"/>
        <rFont val="標楷體"/>
        <family val="4"/>
        <charset val="136"/>
      </rPr>
      <t>完</t>
    </r>
    <r>
      <rPr>
        <sz val="28"/>
        <rFont val="Times New Roman"/>
        <family val="1"/>
      </rPr>
      <t>)</t>
    </r>
    <phoneticPr fontId="16" type="noConversion"/>
  </si>
  <si>
    <t>三、廢棄物清運處理單位</t>
    <phoneticPr fontId="16" type="noConversion"/>
  </si>
  <si>
    <t xml:space="preserve">         中華民國 113年  12  月底    </t>
    <phoneticPr fontId="16" type="noConversion"/>
  </si>
  <si>
    <t xml:space="preserve"> 單位:人 </t>
    <phoneticPr fontId="16" type="noConversion"/>
  </si>
  <si>
    <t>總
計</t>
    <phoneticPr fontId="16" type="noConversion"/>
  </si>
  <si>
    <t>清   運   單   位</t>
    <phoneticPr fontId="16" type="noConversion"/>
  </si>
  <si>
    <t>處   理   單   位</t>
    <phoneticPr fontId="16" type="noConversion"/>
  </si>
  <si>
    <t>垃圾清運</t>
    <phoneticPr fontId="16" type="noConversion"/>
  </si>
  <si>
    <t>水肥清運</t>
    <phoneticPr fontId="16" type="noConversion"/>
  </si>
  <si>
    <t>資源回收</t>
    <phoneticPr fontId="16" type="noConversion"/>
  </si>
  <si>
    <r>
      <rPr>
        <sz val="14"/>
        <rFont val="標楷體"/>
        <family val="4"/>
        <charset val="136"/>
      </rPr>
      <t>其他</t>
    </r>
    <r>
      <rPr>
        <sz val="14"/>
        <rFont val="Times New Roman"/>
        <family val="1"/>
      </rPr>
      <t/>
    </r>
    <phoneticPr fontId="16" type="noConversion"/>
  </si>
  <si>
    <t>垃圾焚化廠
、掩埋場</t>
    <phoneticPr fontId="16" type="noConversion"/>
  </si>
  <si>
    <t>水肥處理廠</t>
    <phoneticPr fontId="16" type="noConversion"/>
  </si>
  <si>
    <t xml:space="preserve">         隊員</t>
    <phoneticPr fontId="16" type="noConversion"/>
  </si>
  <si>
    <t xml:space="preserve">         駕駛</t>
    <phoneticPr fontId="16" type="noConversion"/>
  </si>
  <si>
    <t xml:space="preserve">         技工、工友</t>
    <phoneticPr fontId="16" type="noConversion"/>
  </si>
  <si>
    <t xml:space="preserve">         臨時工</t>
    <phoneticPr fontId="16" type="noConversion"/>
  </si>
  <si>
    <t xml:space="preserve">         代賑工</t>
    <phoneticPr fontId="16" type="noConversion"/>
  </si>
  <si>
    <r>
      <t>中華民國</t>
    </r>
    <r>
      <rPr>
        <sz val="12"/>
        <rFont val="Times New Roman"/>
        <family val="1"/>
      </rPr>
      <t xml:space="preserve">   114   </t>
    </r>
    <r>
      <rPr>
        <sz val="12"/>
        <rFont val="標楷體"/>
        <family val="4"/>
        <charset val="136"/>
      </rPr>
      <t>年</t>
    </r>
    <r>
      <rPr>
        <sz val="12"/>
        <rFont val="Times New Roman"/>
        <family val="1"/>
      </rPr>
      <t xml:space="preserve">    1   </t>
    </r>
    <r>
      <rPr>
        <sz val="12"/>
        <rFont val="標楷體"/>
        <family val="4"/>
        <charset val="136"/>
      </rPr>
      <t>月</t>
    </r>
    <r>
      <rPr>
        <sz val="12"/>
        <rFont val="Times New Roman"/>
        <family val="1"/>
      </rPr>
      <t xml:space="preserve">    8    </t>
    </r>
    <r>
      <rPr>
        <sz val="12"/>
        <rFont val="標楷體"/>
        <family val="4"/>
        <charset val="136"/>
      </rPr>
      <t>日編製</t>
    </r>
    <phoneticPr fontId="16" type="noConversion"/>
  </si>
  <si>
    <r>
      <t>填表說明：本表編製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份送臺東縣環境保護局</t>
    </r>
    <r>
      <rPr>
        <sz val="12"/>
        <rFont val="標楷體"/>
        <family val="4"/>
        <charset val="136"/>
      </rPr>
      <t>。</t>
    </r>
    <phoneticPr fontId="16" type="noConversion"/>
  </si>
  <si>
    <t>公開類</t>
  </si>
  <si>
    <t>季報</t>
    <phoneticPr fontId="51" type="noConversion"/>
  </si>
  <si>
    <t>每季終了後1個月內編送</t>
    <phoneticPr fontId="28" type="noConversion"/>
  </si>
  <si>
    <t>臺東縣關山鎮公所獨居老人服務概況</t>
    <phoneticPr fontId="28" type="noConversion"/>
  </si>
  <si>
    <r>
      <t>中華民國　113年第4　季</t>
    </r>
    <r>
      <rPr>
        <sz val="11"/>
        <rFont val="Times New Roman"/>
        <family val="1"/>
      </rPr>
      <t>(</t>
    </r>
    <r>
      <rPr>
        <sz val="11"/>
        <rFont val="標楷體"/>
        <family val="4"/>
        <charset val="136"/>
      </rPr>
      <t>　10月至12　月</t>
    </r>
    <r>
      <rPr>
        <sz val="11"/>
        <rFont val="Times New Roman"/>
        <family val="1"/>
      </rPr>
      <t xml:space="preserve">)                                                                             </t>
    </r>
    <phoneticPr fontId="100" type="noConversion"/>
  </si>
  <si>
    <t>單位:人、人次</t>
    <phoneticPr fontId="16" type="noConversion"/>
  </si>
  <si>
    <t>項目別</t>
    <phoneticPr fontId="16" type="noConversion"/>
  </si>
  <si>
    <r>
      <rPr>
        <sz val="12"/>
        <rFont val="標楷體"/>
        <family val="4"/>
        <charset val="136"/>
      </rPr>
      <t>期底獨居老人人數</t>
    </r>
    <r>
      <rPr>
        <sz val="12"/>
        <rFont val="Times New Roman"/>
        <family val="1"/>
      </rPr>
      <t>(</t>
    </r>
    <r>
      <rPr>
        <sz val="12"/>
        <rFont val="標楷體"/>
        <family val="4"/>
        <charset val="136"/>
      </rPr>
      <t>人</t>
    </r>
    <r>
      <rPr>
        <sz val="12"/>
        <rFont val="Times New Roman"/>
        <family val="1"/>
      </rPr>
      <t>)</t>
    </r>
    <r>
      <rPr>
        <sz val="12"/>
        <color rgb="FFFF0000"/>
        <rFont val="Times New Roman"/>
        <family val="1"/>
      </rPr>
      <t xml:space="preserve">  (</t>
    </r>
    <r>
      <rPr>
        <u/>
        <sz val="12"/>
        <color rgb="FFFF0000"/>
        <rFont val="標楷體"/>
        <family val="4"/>
        <charset val="136"/>
      </rPr>
      <t>含具原住民身分</t>
    </r>
    <r>
      <rPr>
        <sz val="12"/>
        <color rgb="FFFF0000"/>
        <rFont val="Times New Roman"/>
        <family val="1"/>
      </rPr>
      <t>)</t>
    </r>
    <phoneticPr fontId="103" type="noConversion"/>
  </si>
  <si>
    <r>
      <rPr>
        <u/>
        <sz val="12"/>
        <color rgb="FFFF0000"/>
        <rFont val="標楷體"/>
        <family val="4"/>
        <charset val="136"/>
      </rPr>
      <t>期底</t>
    </r>
    <r>
      <rPr>
        <sz val="12"/>
        <rFont val="標楷體"/>
        <family val="4"/>
        <charset val="136"/>
      </rPr>
      <t>具原住民身分
獨居老人人數</t>
    </r>
    <phoneticPr fontId="51" type="noConversion"/>
  </si>
  <si>
    <r>
      <t>期底安裝緊急救援裝置人數</t>
    </r>
    <r>
      <rPr>
        <sz val="12"/>
        <color rgb="FFFF0000"/>
        <rFont val="Times New Roman"/>
        <family val="1"/>
      </rPr>
      <t>(</t>
    </r>
    <r>
      <rPr>
        <sz val="12"/>
        <color rgb="FFFF0000"/>
        <rFont val="標楷體"/>
        <family val="4"/>
        <charset val="136"/>
      </rPr>
      <t>人</t>
    </r>
    <r>
      <rPr>
        <sz val="12"/>
        <color rgb="FFFF0000"/>
        <rFont val="Times New Roman"/>
        <family val="1"/>
      </rPr>
      <t>)</t>
    </r>
    <phoneticPr fontId="10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</si>
  <si>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103" type="noConversion"/>
  </si>
  <si>
    <t>本期轉介長期照顧人數 (人)</t>
    <phoneticPr fontId="103" type="noConversion"/>
  </si>
  <si>
    <t>總     計</t>
    <phoneticPr fontId="28"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</si>
  <si>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8"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</si>
  <si>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1"/>
        <charset val="136"/>
      </rPr>
      <t>戶</t>
    </r>
    <phoneticPr fontId="103" type="noConversion"/>
  </si>
  <si>
    <t>總計</t>
    <phoneticPr fontId="28" type="noConversion"/>
  </si>
  <si>
    <r>
      <t>中</t>
    </r>
    <r>
      <rPr>
        <u/>
        <sz val="12"/>
        <color rgb="FFFF0000"/>
        <rFont val="Times New Roman"/>
        <family val="1"/>
      </rPr>
      <t>(</t>
    </r>
    <r>
      <rPr>
        <u/>
        <sz val="12"/>
        <color rgb="FFFF0000"/>
        <rFont val="標楷體"/>
        <family val="4"/>
        <charset val="136"/>
      </rPr>
      <t>低</t>
    </r>
    <r>
      <rPr>
        <u/>
        <sz val="12"/>
        <color rgb="FFFF0000"/>
        <rFont val="Times New Roman"/>
        <family val="1"/>
      </rPr>
      <t>)</t>
    </r>
    <r>
      <rPr>
        <u/>
        <sz val="12"/>
        <color rgb="FFFF0000"/>
        <rFont val="標楷體"/>
        <family val="4"/>
        <charset val="136"/>
      </rPr>
      <t>收入</t>
    </r>
    <phoneticPr fontId="28" type="noConversion"/>
  </si>
  <si>
    <r>
      <t>一</t>
    </r>
    <r>
      <rPr>
        <u/>
        <sz val="12"/>
        <color rgb="FFFF0000"/>
        <rFont val="Times New Roman"/>
        <family val="1"/>
      </rPr>
      <t xml:space="preserve">  </t>
    </r>
    <r>
      <rPr>
        <u/>
        <sz val="12"/>
        <color rgb="FFFF0000"/>
        <rFont val="標楷體"/>
        <family val="4"/>
        <charset val="136"/>
      </rPr>
      <t>般</t>
    </r>
    <r>
      <rPr>
        <u/>
        <sz val="12"/>
        <color rgb="FFFF0000"/>
        <rFont val="Times New Roman"/>
        <family val="1"/>
      </rPr>
      <t xml:space="preserve">  </t>
    </r>
    <r>
      <rPr>
        <u/>
        <sz val="12"/>
        <color rgb="FFFF0000"/>
        <rFont val="標楷體"/>
        <family val="1"/>
        <charset val="136"/>
      </rPr>
      <t>戶</t>
    </r>
    <phoneticPr fontId="103" type="noConversion"/>
  </si>
  <si>
    <t>總計</t>
    <phoneticPr fontId="103" type="noConversion"/>
  </si>
  <si>
    <t>關懷訪視</t>
    <phoneticPr fontId="16" type="noConversion"/>
  </si>
  <si>
    <t>電話問安</t>
    <phoneticPr fontId="103" type="noConversion"/>
  </si>
  <si>
    <t>就醫協助</t>
    <phoneticPr fontId="103" type="noConversion"/>
  </si>
  <si>
    <t>生活協助</t>
    <phoneticPr fontId="103" type="noConversion"/>
  </si>
  <si>
    <t>合計</t>
    <phoneticPr fontId="28" type="noConversion"/>
  </si>
  <si>
    <t>男</t>
    <phoneticPr fontId="28" type="noConversion"/>
  </si>
  <si>
    <t>女</t>
    <phoneticPr fontId="28" type="noConversion"/>
  </si>
  <si>
    <t>合計</t>
  </si>
  <si>
    <t>合計</t>
    <phoneticPr fontId="16" type="noConversion"/>
  </si>
  <si>
    <t>65～69歲</t>
    <phoneticPr fontId="16" type="noConversion"/>
  </si>
  <si>
    <t>70～74歲</t>
    <phoneticPr fontId="16" type="noConversion"/>
  </si>
  <si>
    <t>75～79歲</t>
    <phoneticPr fontId="16" type="noConversion"/>
  </si>
  <si>
    <t>80～84歲</t>
    <phoneticPr fontId="16" type="noConversion"/>
  </si>
  <si>
    <t>85歲以上</t>
    <phoneticPr fontId="16" type="noConversion"/>
  </si>
  <si>
    <t>關山鎮公所</t>
    <phoneticPr fontId="16" type="noConversion"/>
  </si>
  <si>
    <t>65～69歲</t>
  </si>
  <si>
    <t>70～74歲</t>
  </si>
  <si>
    <t>75～79歲</t>
  </si>
  <si>
    <t>80～84歲</t>
  </si>
  <si>
    <t>85歲以上</t>
  </si>
  <si>
    <t>資料來源：依據本公所獨居老人資料彙編。</t>
    <phoneticPr fontId="103" type="noConversion"/>
  </si>
  <si>
    <t>填表說明：1、本表編製3份，1份送臺東縣政府社會處，1份送主計室，1份自存。</t>
    <phoneticPr fontId="51" type="noConversion"/>
  </si>
  <si>
    <t xml:space="preserve">          2、期底具原住民身分獨居老人人數為依指戶籍登記具原住民身分之獨居老人期底人數。</t>
    <phoneticPr fontId="16" type="noConversion"/>
  </si>
  <si>
    <t xml:space="preserve">          3、就醫協助為陪同獨居老人至醫療院所接受治療或服務。</t>
    <phoneticPr fontId="16" type="noConversion"/>
  </si>
  <si>
    <t xml:space="preserve">          4、生活協助為提供獨居老人日常生活事務協助，增進社會連結、提升生活品質，但不包含長照2.0所提供之服務。</t>
    <phoneticPr fontId="16" type="noConversion"/>
  </si>
  <si>
    <t>中華民國 114  年 1 月 10 日編製</t>
  </si>
  <si>
    <t>公 開 類</t>
    <phoneticPr fontId="16" type="noConversion"/>
  </si>
  <si>
    <r>
      <t>臺東縣</t>
    </r>
    <r>
      <rPr>
        <sz val="14"/>
        <color indexed="10"/>
        <rFont val="標楷體"/>
        <family val="4"/>
        <charset val="136"/>
      </rPr>
      <t>關山鎮</t>
    </r>
    <r>
      <rPr>
        <sz val="14"/>
        <color indexed="8"/>
        <rFont val="標楷體"/>
        <family val="4"/>
        <charset val="136"/>
      </rPr>
      <t>公所</t>
    </r>
    <phoneticPr fontId="16" type="noConversion"/>
  </si>
  <si>
    <t>季  報</t>
    <phoneticPr fontId="16" type="noConversion"/>
  </si>
  <si>
    <r>
      <t>每季終了後</t>
    </r>
    <r>
      <rPr>
        <sz val="14"/>
        <color indexed="10"/>
        <rFont val="標楷體"/>
        <family val="4"/>
        <charset val="136"/>
      </rPr>
      <t>10</t>
    </r>
    <r>
      <rPr>
        <sz val="14"/>
        <rFont val="標楷體"/>
        <family val="4"/>
        <charset val="136"/>
      </rPr>
      <t>日內編送</t>
    </r>
    <phoneticPr fontId="16" type="noConversion"/>
  </si>
  <si>
    <t>表號</t>
    <phoneticPr fontId="16" type="noConversion"/>
  </si>
  <si>
    <t>2522-14-01-3</t>
    <phoneticPr fontId="16" type="noConversion"/>
  </si>
  <si>
    <r>
      <rPr>
        <b/>
        <sz val="16"/>
        <color indexed="8"/>
        <rFont val="標楷體"/>
        <family val="4"/>
        <charset val="136"/>
      </rPr>
      <t>臺東縣</t>
    </r>
    <r>
      <rPr>
        <b/>
        <sz val="16"/>
        <color indexed="10"/>
        <rFont val="標楷體"/>
        <family val="4"/>
        <charset val="136"/>
      </rPr>
      <t>關山鎮</t>
    </r>
    <r>
      <rPr>
        <b/>
        <sz val="16"/>
        <color indexed="8"/>
        <rFont val="標楷體"/>
        <family val="4"/>
        <charset val="136"/>
      </rPr>
      <t>停車位概況－都市計畫區內路外</t>
    </r>
    <phoneticPr fontId="16" type="noConversion"/>
  </si>
  <si>
    <r>
      <t>中華民國 113 年</t>
    </r>
    <r>
      <rPr>
        <sz val="14"/>
        <color indexed="12"/>
        <rFont val="標楷體"/>
        <family val="4"/>
        <charset val="136"/>
      </rPr>
      <t xml:space="preserve"> 第 4 </t>
    </r>
    <r>
      <rPr>
        <sz val="14"/>
        <color indexed="8"/>
        <rFont val="標楷體"/>
        <family val="4"/>
        <charset val="136"/>
      </rPr>
      <t>季底</t>
    </r>
    <phoneticPr fontId="16" type="noConversion"/>
  </si>
  <si>
    <t>單位：個</t>
    <phoneticPr fontId="16" type="noConversion"/>
  </si>
  <si>
    <t>項   目</t>
    <phoneticPr fontId="16" type="noConversion"/>
  </si>
  <si>
    <t>總 計</t>
    <phoneticPr fontId="16" type="noConversion"/>
  </si>
  <si>
    <t>公  有  路  外  停  車  位</t>
    <phoneticPr fontId="16" type="noConversion"/>
  </si>
  <si>
    <t>私 有 路 外 停 車 位</t>
    <phoneticPr fontId="16" type="noConversion"/>
  </si>
  <si>
    <t>收          費</t>
    <phoneticPr fontId="16" type="noConversion"/>
  </si>
  <si>
    <t>不          收          費</t>
    <phoneticPr fontId="16" type="noConversion"/>
  </si>
  <si>
    <t>收           費</t>
    <phoneticPr fontId="16" type="noConversion"/>
  </si>
  <si>
    <t>小計</t>
    <phoneticPr fontId="16" type="noConversion"/>
  </si>
  <si>
    <t>平面</t>
    <phoneticPr fontId="16" type="noConversion"/>
  </si>
  <si>
    <t>立體</t>
    <phoneticPr fontId="16" type="noConversion"/>
  </si>
  <si>
    <t>總    計</t>
    <phoneticPr fontId="16" type="noConversion"/>
  </si>
  <si>
    <t>-</t>
    <phoneticPr fontId="16" type="noConversion"/>
  </si>
  <si>
    <t>大 型 車</t>
    <phoneticPr fontId="16" type="noConversion"/>
  </si>
  <si>
    <t>小 型 車</t>
    <phoneticPr fontId="16" type="noConversion"/>
  </si>
  <si>
    <t>機   車</t>
    <phoneticPr fontId="16" type="noConversion"/>
  </si>
  <si>
    <t>中華民國 114 年 1 月 7 日編製</t>
    <phoneticPr fontId="28" type="noConversion"/>
  </si>
  <si>
    <r>
      <t>資料來源：</t>
    </r>
    <r>
      <rPr>
        <sz val="12"/>
        <color indexed="8"/>
        <rFont val="標楷體"/>
        <family val="4"/>
        <charset val="136"/>
      </rPr>
      <t>根據本所業務登記資料彙編。</t>
    </r>
    <phoneticPr fontId="16" type="noConversion"/>
  </si>
  <si>
    <r>
      <t>填表說明：1.本表編製3份，於完成會核程序並經機關首長核章後，1份送主計室，1份自存，1份送</t>
    </r>
    <r>
      <rPr>
        <sz val="12"/>
        <color indexed="10"/>
        <rFont val="標楷體"/>
        <family val="4"/>
        <charset val="136"/>
      </rPr>
      <t>臺東縣政府(交通及觀光發展處-交通事務科)</t>
    </r>
    <r>
      <rPr>
        <sz val="12"/>
        <rFont val="標楷體"/>
        <family val="4"/>
        <charset val="136"/>
      </rPr>
      <t>。</t>
    </r>
    <phoneticPr fontId="16" type="noConversion"/>
  </si>
  <si>
    <t xml:space="preserve">          2.本表資料包含身心障礙專用停車位。</t>
    <phoneticPr fontId="16" type="noConversion"/>
  </si>
  <si>
    <r>
      <t xml:space="preserve">          3.本表資料</t>
    </r>
    <r>
      <rPr>
        <sz val="12"/>
        <color indexed="10"/>
        <rFont val="標楷體"/>
        <family val="4"/>
        <charset val="136"/>
      </rPr>
      <t>不含</t>
    </r>
    <r>
      <rPr>
        <sz val="12"/>
        <rFont val="標楷體"/>
        <family val="4"/>
        <charset val="136"/>
      </rPr>
      <t>各省(縣)級風景遊樂區停車位。</t>
    </r>
    <phoneticPr fontId="16" type="noConversion"/>
  </si>
  <si>
    <r>
      <t>臺東縣</t>
    </r>
    <r>
      <rPr>
        <sz val="12"/>
        <color indexed="10"/>
        <rFont val="標楷體"/>
        <family val="4"/>
        <charset val="136"/>
      </rPr>
      <t>關山鎮</t>
    </r>
    <r>
      <rPr>
        <sz val="12"/>
        <color indexed="8"/>
        <rFont val="標楷體"/>
        <family val="4"/>
        <charset val="136"/>
      </rPr>
      <t>公所</t>
    </r>
    <phoneticPr fontId="16" type="noConversion"/>
  </si>
  <si>
    <t>2522-14-03-3</t>
    <phoneticPr fontId="16" type="noConversion"/>
  </si>
  <si>
    <r>
      <rPr>
        <b/>
        <sz val="16"/>
        <color indexed="8"/>
        <rFont val="標楷體"/>
        <family val="4"/>
        <charset val="136"/>
      </rPr>
      <t>臺東縣</t>
    </r>
    <r>
      <rPr>
        <b/>
        <sz val="16"/>
        <color indexed="10"/>
        <rFont val="標楷體"/>
        <family val="4"/>
        <charset val="136"/>
      </rPr>
      <t>關山鎮</t>
    </r>
    <r>
      <rPr>
        <b/>
        <sz val="16"/>
        <color indexed="8"/>
        <rFont val="標楷體"/>
        <family val="4"/>
        <charset val="136"/>
      </rPr>
      <t>停車位概況－都市計畫區外路外</t>
    </r>
    <phoneticPr fontId="16" type="noConversion"/>
  </si>
  <si>
    <t>中華民國 113 年第 4 季底</t>
    <phoneticPr fontId="16" type="noConversion"/>
  </si>
  <si>
    <t>資料來源：根據本所業務登記資料彙編。</t>
    <phoneticPr fontId="16" type="noConversion"/>
  </si>
  <si>
    <r>
      <rPr>
        <sz val="10"/>
        <color indexed="8"/>
        <rFont val="標楷體"/>
        <family val="4"/>
        <charset val="136"/>
      </rPr>
      <t>臺東縣</t>
    </r>
    <r>
      <rPr>
        <sz val="10"/>
        <color indexed="10"/>
        <rFont val="標楷體"/>
        <family val="4"/>
        <charset val="136"/>
      </rPr>
      <t>關山鎮</t>
    </r>
    <r>
      <rPr>
        <sz val="10"/>
        <color indexed="8"/>
        <rFont val="標楷體"/>
        <family val="4"/>
        <charset val="136"/>
      </rPr>
      <t>公所</t>
    </r>
    <phoneticPr fontId="16" type="noConversion"/>
  </si>
  <si>
    <r>
      <t>每季終了後</t>
    </r>
    <r>
      <rPr>
        <sz val="14"/>
        <color indexed="10"/>
        <rFont val="標楷體"/>
        <family val="4"/>
        <charset val="136"/>
      </rPr>
      <t>10</t>
    </r>
    <r>
      <rPr>
        <sz val="14"/>
        <rFont val="標楷體"/>
        <family val="4"/>
        <charset val="136"/>
      </rPr>
      <t>日內編報</t>
    </r>
    <phoneticPr fontId="16" type="noConversion"/>
  </si>
  <si>
    <t>2522-14-04-3</t>
    <phoneticPr fontId="16" type="noConversion"/>
  </si>
  <si>
    <r>
      <rPr>
        <b/>
        <sz val="16"/>
        <color indexed="8"/>
        <rFont val="標楷體"/>
        <family val="4"/>
        <charset val="136"/>
      </rPr>
      <t>臺東縣</t>
    </r>
    <r>
      <rPr>
        <b/>
        <sz val="16"/>
        <color indexed="10"/>
        <rFont val="標楷體"/>
        <family val="4"/>
        <charset val="136"/>
      </rPr>
      <t>關山鎮</t>
    </r>
    <r>
      <rPr>
        <b/>
        <sz val="16"/>
        <color indexed="8"/>
        <rFont val="標楷體"/>
        <family val="4"/>
        <charset val="136"/>
      </rPr>
      <t>停車位概況－路邊停車位</t>
    </r>
    <phoneticPr fontId="16" type="noConversion"/>
  </si>
  <si>
    <t>中華民國  113  年第 4 季底</t>
    <phoneticPr fontId="16" type="noConversion"/>
  </si>
  <si>
    <t>項     目</t>
    <phoneticPr fontId="16" type="noConversion"/>
  </si>
  <si>
    <t>都市計畫區內</t>
    <phoneticPr fontId="16" type="noConversion"/>
  </si>
  <si>
    <t>都市計畫區外</t>
    <phoneticPr fontId="16" type="noConversion"/>
  </si>
  <si>
    <r>
      <t>收</t>
    </r>
    <r>
      <rPr>
        <sz val="12"/>
        <color indexed="10"/>
        <rFont val="標楷體"/>
        <family val="4"/>
        <charset val="136"/>
      </rPr>
      <t xml:space="preserve">          費</t>
    </r>
    <phoneticPr fontId="16" type="noConversion"/>
  </si>
  <si>
    <t>不收費</t>
    <phoneticPr fontId="16" type="noConversion"/>
  </si>
  <si>
    <t>計時</t>
    <phoneticPr fontId="16" type="noConversion"/>
  </si>
  <si>
    <t>計次</t>
    <phoneticPr fontId="16" type="noConversion"/>
  </si>
  <si>
    <t xml:space="preserve">   中華民國 114 年 1 月 7 日編製</t>
    <phoneticPr fontId="16" type="noConversion"/>
  </si>
  <si>
    <r>
      <t>填表說明：1.本表編製3份，於完成會核程序並經機關首長核章後，1份送本所主計室，1份自存，1份送</t>
    </r>
    <r>
      <rPr>
        <sz val="12"/>
        <color indexed="10"/>
        <rFont val="標楷體"/>
        <family val="4"/>
        <charset val="136"/>
      </rPr>
      <t>臺東縣政府(交通及觀光發展處-交通事務科)</t>
    </r>
    <r>
      <rPr>
        <sz val="12"/>
        <rFont val="標楷體"/>
        <family val="4"/>
        <charset val="136"/>
      </rPr>
      <t xml:space="preserve">。                                  </t>
    </r>
    <r>
      <rPr>
        <sz val="12"/>
        <color indexed="10"/>
        <rFont val="標楷體"/>
        <family val="4"/>
        <charset val="136"/>
      </rPr>
      <t/>
    </r>
    <phoneticPr fontId="16" type="noConversion"/>
  </si>
  <si>
    <t xml:space="preserve">          2.本表資料包含身心障礙專用停車位。      </t>
    <phoneticPr fontId="16" type="noConversion"/>
  </si>
  <si>
    <t>2522-14-05-3</t>
    <phoneticPr fontId="16" type="noConversion"/>
  </si>
  <si>
    <r>
      <t>臺東縣</t>
    </r>
    <r>
      <rPr>
        <b/>
        <sz val="18"/>
        <color indexed="10"/>
        <rFont val="標楷體"/>
        <family val="4"/>
        <charset val="136"/>
      </rPr>
      <t>關山鎮</t>
    </r>
    <r>
      <rPr>
        <b/>
        <sz val="18"/>
        <color indexed="8"/>
        <rFont val="標楷體"/>
        <family val="4"/>
        <charset val="136"/>
      </rPr>
      <t>停車位概況－區內路外身心障礙者專用停車位</t>
    </r>
    <phoneticPr fontId="16" type="noConversion"/>
  </si>
  <si>
    <t>中華民國   113   年   第 4 季底</t>
    <phoneticPr fontId="16" type="noConversion"/>
  </si>
  <si>
    <t>公有</t>
    <phoneticPr fontId="16" type="noConversion"/>
  </si>
  <si>
    <t>私有</t>
    <phoneticPr fontId="16" type="noConversion"/>
  </si>
  <si>
    <t>收費</t>
    <phoneticPr fontId="16" type="noConversion"/>
  </si>
  <si>
    <t>小型車</t>
    <phoneticPr fontId="16" type="noConversion"/>
  </si>
  <si>
    <t>機車</t>
    <phoneticPr fontId="16" type="noConversion"/>
  </si>
  <si>
    <r>
      <t>填表說明：1.本表編製3份，於完成會核程序並經機關首長核章後， 1份送主計室，1份自存，1份送</t>
    </r>
    <r>
      <rPr>
        <sz val="12"/>
        <color indexed="10"/>
        <rFont val="標楷體"/>
        <family val="4"/>
        <charset val="136"/>
      </rPr>
      <t>臺東縣政府(交通及觀光發展處-交通事務科)</t>
    </r>
    <r>
      <rPr>
        <sz val="12"/>
        <rFont val="標楷體"/>
        <family val="4"/>
        <charset val="136"/>
      </rPr>
      <t>。</t>
    </r>
    <phoneticPr fontId="16" type="noConversion"/>
  </si>
  <si>
    <r>
      <t xml:space="preserve">          2.本表資料</t>
    </r>
    <r>
      <rPr>
        <sz val="12"/>
        <color indexed="10"/>
        <rFont val="標楷體"/>
        <family val="4"/>
        <charset val="136"/>
      </rPr>
      <t>不含</t>
    </r>
    <r>
      <rPr>
        <sz val="12"/>
        <rFont val="標楷體"/>
        <family val="4"/>
        <charset val="136"/>
      </rPr>
      <t>各省(縣)級風景遊樂區停車位。</t>
    </r>
    <phoneticPr fontId="16"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</si>
  <si>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16" type="noConversion"/>
  </si>
  <si>
    <t>2522-14-06-3</t>
    <phoneticPr fontId="16" type="noConversion"/>
  </si>
  <si>
    <r>
      <t>臺東縣</t>
    </r>
    <r>
      <rPr>
        <b/>
        <sz val="18"/>
        <color indexed="10"/>
        <rFont val="標楷體"/>
        <family val="4"/>
        <charset val="136"/>
      </rPr>
      <t>關山鎮</t>
    </r>
    <r>
      <rPr>
        <b/>
        <sz val="18"/>
        <color indexed="8"/>
        <rFont val="標楷體"/>
        <family val="4"/>
        <charset val="136"/>
      </rPr>
      <t>停車位概況－區外路外身心障礙者專用停車位</t>
    </r>
    <phoneticPr fontId="16" type="noConversion"/>
  </si>
  <si>
    <r>
      <t>中華民國</t>
    </r>
    <r>
      <rPr>
        <sz val="12"/>
        <rFont val="Times New Roman"/>
        <family val="1"/>
      </rPr>
      <t xml:space="preserve">   113   </t>
    </r>
    <r>
      <rPr>
        <sz val="12"/>
        <rFont val="標楷體"/>
        <family val="4"/>
        <charset val="136"/>
      </rPr>
      <t>年</t>
    </r>
    <r>
      <rPr>
        <sz val="12"/>
        <rFont val="Times New Roman"/>
        <family val="1"/>
      </rPr>
      <t xml:space="preserve">    </t>
    </r>
    <r>
      <rPr>
        <sz val="12"/>
        <rFont val="標楷體"/>
        <family val="4"/>
        <charset val="136"/>
      </rPr>
      <t>第 4</t>
    </r>
    <r>
      <rPr>
        <sz val="12"/>
        <rFont val="Times New Roman"/>
        <family val="1"/>
      </rPr>
      <t xml:space="preserve">  </t>
    </r>
    <r>
      <rPr>
        <sz val="12"/>
        <rFont val="標楷體"/>
        <family val="4"/>
        <charset val="136"/>
      </rPr>
      <t>季底</t>
    </r>
    <phoneticPr fontId="16" type="noConversion"/>
  </si>
  <si>
    <r>
      <rPr>
        <sz val="12"/>
        <color indexed="10"/>
        <rFont val="標楷體"/>
        <family val="4"/>
        <charset val="136"/>
      </rPr>
      <t>中華民國</t>
    </r>
    <r>
      <rPr>
        <sz val="12"/>
        <color indexed="10"/>
        <rFont val="Times New Roman"/>
        <family val="1"/>
      </rPr>
      <t xml:space="preserve"> 114 </t>
    </r>
    <r>
      <rPr>
        <sz val="12"/>
        <color indexed="10"/>
        <rFont val="標楷體"/>
        <family val="4"/>
        <charset val="136"/>
      </rPr>
      <t>年</t>
    </r>
    <r>
      <rPr>
        <sz val="12"/>
        <color indexed="10"/>
        <rFont val="Times New Roman"/>
        <family val="1"/>
      </rPr>
      <t xml:space="preserve"> 1 </t>
    </r>
    <r>
      <rPr>
        <sz val="12"/>
        <color indexed="10"/>
        <rFont val="標楷體"/>
        <family val="4"/>
        <charset val="136"/>
      </rPr>
      <t>月</t>
    </r>
    <r>
      <rPr>
        <sz val="12"/>
        <color indexed="10"/>
        <rFont val="Times New Roman"/>
        <family val="1"/>
      </rPr>
      <t xml:space="preserve"> 7 </t>
    </r>
    <r>
      <rPr>
        <sz val="12"/>
        <color indexed="10"/>
        <rFont val="標楷體"/>
        <family val="4"/>
        <charset val="136"/>
      </rPr>
      <t>日編製</t>
    </r>
    <phoneticPr fontId="28" type="noConversion"/>
  </si>
  <si>
    <r>
      <t xml:space="preserve">                    </t>
    </r>
    <r>
      <rPr>
        <sz val="12"/>
        <rFont val="標楷體"/>
        <family val="4"/>
        <charset val="136"/>
      </rPr>
      <t>2.本表資料</t>
    </r>
    <r>
      <rPr>
        <sz val="12"/>
        <color indexed="10"/>
        <rFont val="標楷體"/>
        <family val="4"/>
        <charset val="136"/>
      </rPr>
      <t>不含</t>
    </r>
    <r>
      <rPr>
        <sz val="12"/>
        <rFont val="標楷體"/>
        <family val="4"/>
        <charset val="136"/>
      </rPr>
      <t>各省(縣)級風景遊樂區停車位。</t>
    </r>
    <phoneticPr fontId="16" type="noConversion"/>
  </si>
  <si>
    <t>2522-14-07-3</t>
    <phoneticPr fontId="16" type="noConversion"/>
  </si>
  <si>
    <r>
      <t>臺東縣</t>
    </r>
    <r>
      <rPr>
        <b/>
        <sz val="18"/>
        <color indexed="10"/>
        <rFont val="標楷體"/>
        <family val="4"/>
        <charset val="136"/>
      </rPr>
      <t>關山鎮</t>
    </r>
    <r>
      <rPr>
        <b/>
        <sz val="18"/>
        <color indexed="8"/>
        <rFont val="標楷體"/>
        <family val="4"/>
        <charset val="136"/>
      </rPr>
      <t>停車位概況－路邊身心障礙者專用停車位</t>
    </r>
    <phoneticPr fontId="16" type="noConversion"/>
  </si>
  <si>
    <t>中華民國   113   年    第 4 季底</t>
    <phoneticPr fontId="16" type="noConversion"/>
  </si>
  <si>
    <t>計畫區內</t>
    <phoneticPr fontId="16" type="noConversion"/>
  </si>
  <si>
    <t>計畫區外</t>
    <phoneticPr fontId="16" type="noConversion"/>
  </si>
  <si>
    <r>
      <t>臺東縣</t>
    </r>
    <r>
      <rPr>
        <sz val="12"/>
        <color rgb="FFFF0000"/>
        <rFont val="標楷體"/>
        <family val="4"/>
        <charset val="136"/>
      </rPr>
      <t>關山鎮</t>
    </r>
    <r>
      <rPr>
        <sz val="12"/>
        <color theme="1"/>
        <rFont val="標楷體"/>
        <family val="4"/>
        <charset val="136"/>
      </rPr>
      <t>公所</t>
    </r>
    <phoneticPr fontId="16" type="noConversion"/>
  </si>
  <si>
    <r>
      <t>每季終了</t>
    </r>
    <r>
      <rPr>
        <sz val="14"/>
        <color rgb="FFFF0000"/>
        <rFont val="標楷體"/>
        <family val="4"/>
        <charset val="136"/>
      </rPr>
      <t>10</t>
    </r>
    <r>
      <rPr>
        <sz val="14"/>
        <rFont val="標楷體"/>
        <family val="4"/>
        <charset val="136"/>
      </rPr>
      <t>日內編報</t>
    </r>
    <phoneticPr fontId="16" type="noConversion"/>
  </si>
  <si>
    <t>2522-14-08-3</t>
    <phoneticPr fontId="16" type="noConversion"/>
  </si>
  <si>
    <r>
      <t>臺東縣</t>
    </r>
    <r>
      <rPr>
        <b/>
        <sz val="16"/>
        <color rgb="FFFF0000"/>
        <rFont val="標楷體"/>
        <family val="4"/>
        <charset val="136"/>
      </rPr>
      <t>關山鎮</t>
    </r>
    <r>
      <rPr>
        <b/>
        <sz val="16"/>
        <color theme="1"/>
        <rFont val="標楷體"/>
        <family val="4"/>
        <charset val="136"/>
      </rPr>
      <t xml:space="preserve">停車位概況－區內路外電動車專用停車位 </t>
    </r>
    <phoneticPr fontId="16" type="noConversion"/>
  </si>
  <si>
    <t>中華民國   113  年第  4  季底</t>
    <phoneticPr fontId="16" type="noConversion"/>
  </si>
  <si>
    <t>中華民國 114 年 1 月 7 日編製</t>
    <phoneticPr fontId="16" type="noConversion"/>
  </si>
  <si>
    <t>資料來源：依據本所業務資料彙編。</t>
    <phoneticPr fontId="16" type="noConversion"/>
  </si>
  <si>
    <r>
      <t>填表說明：1.本表編製一式三份，於完成會核程序並經機關首長核章後，一份送本所主計室，一份自存，一份送</t>
    </r>
    <r>
      <rPr>
        <sz val="12"/>
        <color rgb="FFFF0000"/>
        <rFont val="標楷體"/>
        <family val="4"/>
        <charset val="136"/>
      </rPr>
      <t>臺東縣政府(交通及觀光發展處-交通事務科)</t>
    </r>
    <r>
      <rPr>
        <sz val="12"/>
        <rFont val="標楷體"/>
        <family val="4"/>
        <charset val="136"/>
      </rPr>
      <t>。</t>
    </r>
    <phoneticPr fontId="16" type="noConversion"/>
  </si>
  <si>
    <r>
      <t xml:space="preserve">          2.本表資料</t>
    </r>
    <r>
      <rPr>
        <sz val="12"/>
        <color rgb="FFFF0000"/>
        <rFont val="標楷體"/>
        <family val="4"/>
        <charset val="136"/>
      </rPr>
      <t>不含</t>
    </r>
    <r>
      <rPr>
        <sz val="12"/>
        <rFont val="標楷體"/>
        <family val="4"/>
        <charset val="136"/>
      </rPr>
      <t>各省(縣)級風景遊樂區停車位。</t>
    </r>
    <phoneticPr fontId="16" type="noConversion"/>
  </si>
  <si>
    <t>2522-14-09-3</t>
    <phoneticPr fontId="16" type="noConversion"/>
  </si>
  <si>
    <r>
      <t>臺東縣</t>
    </r>
    <r>
      <rPr>
        <b/>
        <sz val="16"/>
        <color rgb="FFFF0000"/>
        <rFont val="標楷體"/>
        <family val="4"/>
        <charset val="136"/>
      </rPr>
      <t>關山鎮</t>
    </r>
    <r>
      <rPr>
        <b/>
        <sz val="16"/>
        <color theme="1"/>
        <rFont val="標楷體"/>
        <family val="4"/>
        <charset val="136"/>
      </rPr>
      <t xml:space="preserve">停車位概況－區外路外電動車專用停車位 </t>
    </r>
    <phoneticPr fontId="16" type="noConversion"/>
  </si>
  <si>
    <r>
      <t>填表說明：1.本表編製一式三份，於完成會核程序並經機關首長核章後，一份送本所主計室，一份自存，一份送</t>
    </r>
    <r>
      <rPr>
        <sz val="12"/>
        <color rgb="FFFF0000"/>
        <rFont val="標楷體"/>
        <family val="4"/>
        <charset val="136"/>
      </rPr>
      <t>臺東縣政府(交通及觀光發展處-交通事務科)。</t>
    </r>
    <phoneticPr fontId="16" type="noConversion"/>
  </si>
  <si>
    <r>
      <t>臺東縣</t>
    </r>
    <r>
      <rPr>
        <sz val="11"/>
        <color rgb="FFFF0000"/>
        <rFont val="標楷體"/>
        <family val="4"/>
        <charset val="136"/>
      </rPr>
      <t>關山鎮</t>
    </r>
    <r>
      <rPr>
        <sz val="11"/>
        <rFont val="標楷體"/>
        <family val="4"/>
        <charset val="136"/>
      </rPr>
      <t>公所</t>
    </r>
    <phoneticPr fontId="16" type="noConversion"/>
  </si>
  <si>
    <t>2522-14-10-3</t>
    <phoneticPr fontId="16" type="noConversion"/>
  </si>
  <si>
    <r>
      <t>臺東縣</t>
    </r>
    <r>
      <rPr>
        <b/>
        <sz val="16"/>
        <color rgb="FFFF0000"/>
        <rFont val="標楷體"/>
        <family val="4"/>
        <charset val="136"/>
      </rPr>
      <t>關山鎮</t>
    </r>
    <r>
      <rPr>
        <b/>
        <sz val="16"/>
        <color indexed="8"/>
        <rFont val="標楷體"/>
        <family val="4"/>
        <charset val="136"/>
      </rPr>
      <t xml:space="preserve">停車位概況－路邊電動車專用停車位 </t>
    </r>
    <phoneticPr fontId="16" type="noConversion"/>
  </si>
  <si>
    <t xml:space="preserve">資料來源：依據本所業務資料彙編。                                          </t>
    <phoneticPr fontId="16" type="noConversion"/>
  </si>
  <si>
    <r>
      <t>說明：1.本表編製一式三份，於完成會核程序並經機關首長核章後，一份送本所主計室，一份自存，一份送</t>
    </r>
    <r>
      <rPr>
        <sz val="12"/>
        <color rgb="FFFF0000"/>
        <rFont val="標楷體"/>
        <family val="4"/>
        <charset val="136"/>
      </rPr>
      <t>臺東縣政府(交通及觀光發展處-交通事務科)</t>
    </r>
    <r>
      <rPr>
        <sz val="12"/>
        <rFont val="標楷體"/>
        <family val="4"/>
        <charset val="136"/>
      </rPr>
      <t xml:space="preserve">。                  </t>
    </r>
    <phoneticPr fontId="16" type="noConversion"/>
  </si>
  <si>
    <t xml:space="preserve">      2.本表資料不含各省(縣)級風景遊樂區停車位。</t>
    <phoneticPr fontId="16" type="noConversion"/>
  </si>
  <si>
    <t>　　　　　　　　　
資料來源：根據本鄉(鎮、市)公庫收入及支出資料編製。　　　　　　　　　　　　　　　　　　　　　　　中華民國  113 年  12  月  04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6" type="noConversion"/>
  </si>
  <si>
    <t xml:space="preserve">       113    年    12  月   (   113 年度)</t>
    <phoneticPr fontId="16" type="noConversion"/>
  </si>
  <si>
    <t>　　　　　　　　　　　　
資料來源：根據本鄉(鎮、市)公庫收入及支出資料編製。　　　　　　　　　　　　　　　　　　　　　　　          中華民國  114 年  01  月  16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6" type="noConversion"/>
  </si>
  <si>
    <t>關山鎮公所清潔隊</t>
    <phoneticPr fontId="16" type="noConversion"/>
  </si>
  <si>
    <t>11251-01-01-3</t>
    <phoneticPr fontId="16" type="noConversion"/>
  </si>
  <si>
    <t>臺東縣關山鎮一般垃圾及廚餘清理狀況</t>
    <phoneticPr fontId="28" type="noConversion"/>
  </si>
  <si>
    <t xml:space="preserve"> 中華民國　114　年　1　月                                  單位：公噸</t>
    <phoneticPr fontId="28" type="noConversion"/>
  </si>
  <si>
    <t>本月新增暫存量</t>
    <phoneticPr fontId="16" type="noConversion"/>
  </si>
  <si>
    <t>中華民國　114 年  2 月 5 日編製</t>
    <phoneticPr fontId="28" type="noConversion"/>
  </si>
  <si>
    <t>資料來源：依據本所一般垃圾及廚餘清理狀況資料彙總編製。</t>
    <phoneticPr fontId="16" type="noConversion"/>
  </si>
  <si>
    <r>
      <t>填表說明：本表編製1式</t>
    </r>
    <r>
      <rPr>
        <sz val="12"/>
        <color rgb="FFFF0000"/>
        <rFont val="標楷體"/>
        <family val="4"/>
        <charset val="136"/>
      </rPr>
      <t>3</t>
    </r>
    <r>
      <rPr>
        <sz val="12"/>
        <rFont val="標楷體"/>
        <family val="4"/>
        <charset val="136"/>
      </rPr>
      <t>份，1份送本所主計室，1份自存，1份送本縣環境保護局。</t>
    </r>
    <phoneticPr fontId="16" type="noConversion"/>
  </si>
  <si>
    <t>公  開  類</t>
  </si>
  <si>
    <t>月　　　報</t>
  </si>
  <si>
    <r>
      <t>期間終了</t>
    </r>
    <r>
      <rPr>
        <sz val="12"/>
        <color indexed="10"/>
        <rFont val="標楷體"/>
        <family val="4"/>
        <charset val="136"/>
      </rPr>
      <t>15</t>
    </r>
    <r>
      <rPr>
        <sz val="12"/>
        <rFont val="標楷體"/>
        <family val="4"/>
        <charset val="136"/>
      </rPr>
      <t>日內編製</t>
    </r>
    <phoneticPr fontId="16" type="noConversion"/>
  </si>
  <si>
    <t>表   號</t>
    <phoneticPr fontId="16" type="noConversion"/>
  </si>
  <si>
    <t>11252-01-02-3</t>
    <phoneticPr fontId="16" type="noConversion"/>
  </si>
  <si>
    <r>
      <t>臺東縣關山鎮資源回收</t>
    </r>
    <r>
      <rPr>
        <b/>
        <sz val="18"/>
        <color indexed="10"/>
        <rFont val="標楷體"/>
        <family val="4"/>
        <charset val="136"/>
      </rPr>
      <t>量</t>
    </r>
    <phoneticPr fontId="28" type="noConversion"/>
  </si>
  <si>
    <t xml:space="preserve"> 中華民國   114   年    1   月                      單位：公斤</t>
    <phoneticPr fontId="28" type="noConversion"/>
  </si>
  <si>
    <t>總   計</t>
    <phoneticPr fontId="33" type="noConversion"/>
  </si>
  <si>
    <t>按清運單位分</t>
    <phoneticPr fontId="16" type="noConversion"/>
  </si>
  <si>
    <t>環保單位
自行清運</t>
    <phoneticPr fontId="16" type="noConversion"/>
  </si>
  <si>
    <t>環保單位
委託清運</t>
    <phoneticPr fontId="16" type="noConversion"/>
  </si>
  <si>
    <t>公私處所
自行或委託清運</t>
    <phoneticPr fontId="16" type="noConversion"/>
  </si>
  <si>
    <t>總  　計</t>
    <phoneticPr fontId="16" type="noConversion"/>
  </si>
  <si>
    <t>紙  類</t>
    <phoneticPr fontId="16" type="noConversion"/>
  </si>
  <si>
    <t>紙容器</t>
    <phoneticPr fontId="16" type="noConversion"/>
  </si>
  <si>
    <t>鋁箔包</t>
    <phoneticPr fontId="16" type="noConversion"/>
  </si>
  <si>
    <t>鋁容器</t>
    <phoneticPr fontId="16" type="noConversion"/>
  </si>
  <si>
    <t>鐵容器</t>
    <phoneticPr fontId="16" type="noConversion"/>
  </si>
  <si>
    <t>其他金屬製品</t>
    <phoneticPr fontId="16" type="noConversion"/>
  </si>
  <si>
    <t>塑膠容器</t>
    <phoneticPr fontId="16" type="noConversion"/>
  </si>
  <si>
    <t>包裝用發泡塑膠</t>
    <phoneticPr fontId="16" type="noConversion"/>
  </si>
  <si>
    <t>其他塑膠製品</t>
    <phoneticPr fontId="16" type="noConversion"/>
  </si>
  <si>
    <t>輪  胎</t>
    <phoneticPr fontId="16" type="noConversion"/>
  </si>
  <si>
    <t>玻璃容器</t>
    <phoneticPr fontId="16" type="noConversion"/>
  </si>
  <si>
    <t>其他玻璃製品</t>
    <phoneticPr fontId="16" type="noConversion"/>
  </si>
  <si>
    <t>照明光源</t>
    <phoneticPr fontId="16" type="noConversion"/>
  </si>
  <si>
    <t>乾電池</t>
    <phoneticPr fontId="16" type="noConversion"/>
  </si>
  <si>
    <t>鉛蓄電池</t>
    <phoneticPr fontId="16" type="noConversion"/>
  </si>
  <si>
    <t>家  電</t>
    <phoneticPr fontId="16" type="noConversion"/>
  </si>
  <si>
    <t>資訊物品</t>
    <phoneticPr fontId="16" type="noConversion"/>
  </si>
  <si>
    <t>光碟片</t>
    <phoneticPr fontId="16" type="noConversion"/>
  </si>
  <si>
    <t>行動電話(含充電器)</t>
    <phoneticPr fontId="16" type="noConversion"/>
  </si>
  <si>
    <t>農藥容器及特殊環境用藥容器</t>
    <phoneticPr fontId="16" type="noConversion"/>
  </si>
  <si>
    <t>舊衣類</t>
    <phoneticPr fontId="16" type="noConversion"/>
  </si>
  <si>
    <t>食用油</t>
    <phoneticPr fontId="16" type="noConversion"/>
  </si>
  <si>
    <t>其  他</t>
    <phoneticPr fontId="16" type="noConversion"/>
  </si>
  <si>
    <t>中華民國 114 年 2 月 5 日編製</t>
    <phoneticPr fontId="16" type="noConversion"/>
  </si>
  <si>
    <r>
      <t>資料來源：依據本</t>
    </r>
    <r>
      <rPr>
        <sz val="10"/>
        <rFont val="標楷體"/>
        <family val="4"/>
        <charset val="136"/>
      </rPr>
      <t xml:space="preserve">所資源回收成果統計資料編製。 </t>
    </r>
    <phoneticPr fontId="16" type="noConversion"/>
  </si>
  <si>
    <r>
      <t>填表說明：1.本表編製1式</t>
    </r>
    <r>
      <rPr>
        <sz val="10"/>
        <color indexed="10"/>
        <rFont val="標楷體"/>
        <family val="4"/>
        <charset val="136"/>
      </rPr>
      <t>3</t>
    </r>
    <r>
      <rPr>
        <sz val="10"/>
        <rFont val="標楷體"/>
        <family val="4"/>
        <charset val="136"/>
      </rPr>
      <t>份，1份送本所主計室，1份自存，1份送臺東縣環境保護局。</t>
    </r>
    <phoneticPr fontId="16" type="noConversion"/>
  </si>
  <si>
    <t>　　　　　2.本表皆以公斤為單位，若無法得其實際重量，折算標準參考編製說明四。</t>
    <phoneticPr fontId="16" type="noConversion"/>
  </si>
  <si>
    <t xml:space="preserve"> 公  開  類</t>
    <phoneticPr fontId="16" type="noConversion"/>
  </si>
  <si>
    <t>關山鎮公所清潔隊</t>
    <phoneticPr fontId="34" type="noConversion"/>
  </si>
  <si>
    <t xml:space="preserve"> 年  度  報</t>
    <phoneticPr fontId="135" type="noConversion"/>
  </si>
  <si>
    <t>期間開始2.5個月內編報</t>
    <phoneticPr fontId="135" type="noConversion"/>
  </si>
  <si>
    <t>表    號</t>
    <phoneticPr fontId="135" type="noConversion"/>
  </si>
  <si>
    <t>30910-02-01-3</t>
    <phoneticPr fontId="135" type="noConversion"/>
  </si>
  <si>
    <t>臺東縣關山鎮環境保護預算</t>
    <phoneticPr fontId="16" type="noConversion"/>
  </si>
  <si>
    <t>114會計年度</t>
    <phoneticPr fontId="135" type="noConversion"/>
  </si>
  <si>
    <r>
      <t>一、</t>
    </r>
    <r>
      <rPr>
        <sz val="14"/>
        <rFont val="標楷體"/>
        <family val="4"/>
        <charset val="136"/>
      </rPr>
      <t>經資門合計</t>
    </r>
    <phoneticPr fontId="34" type="noConversion"/>
  </si>
  <si>
    <t>單位：千元</t>
  </si>
  <si>
    <t>單   位   及   業   務  別</t>
    <phoneticPr fontId="16" type="noConversion"/>
  </si>
  <si>
    <t>歲  出  項  目</t>
    <phoneticPr fontId="135" type="noConversion"/>
  </si>
  <si>
    <t>歲  入  項  目</t>
    <phoneticPr fontId="135" type="noConversion"/>
  </si>
  <si>
    <t>預  算  數</t>
    <phoneticPr fontId="135" type="noConversion"/>
  </si>
  <si>
    <t>環境部
補助款</t>
    <phoneticPr fontId="135" type="noConversion"/>
  </si>
  <si>
    <t>其他政府
補助款</t>
    <phoneticPr fontId="135" type="noConversion"/>
  </si>
  <si>
    <r>
      <rPr>
        <sz val="14"/>
        <color rgb="FFFF0000"/>
        <rFont val="標楷體"/>
        <family val="4"/>
        <charset val="136"/>
      </rPr>
      <t>合</t>
    </r>
    <r>
      <rPr>
        <sz val="14"/>
        <rFont val="標楷體"/>
        <family val="4"/>
        <charset val="136"/>
      </rPr>
      <t>計</t>
    </r>
    <phoneticPr fontId="135" type="noConversion"/>
  </si>
  <si>
    <t>人事費</t>
  </si>
  <si>
    <t>約用人員
酬金</t>
    <phoneticPr fontId="135" type="noConversion"/>
  </si>
  <si>
    <t>委辦費</t>
    <phoneticPr fontId="135" type="noConversion"/>
  </si>
  <si>
    <t>其他支出</t>
    <phoneticPr fontId="135" type="noConversion"/>
  </si>
  <si>
    <t>鄉 鎮 市 公 所 清 潔 隊 預 算</t>
    <phoneticPr fontId="16" type="noConversion"/>
  </si>
  <si>
    <r>
      <t>二、</t>
    </r>
    <r>
      <rPr>
        <sz val="14"/>
        <rFont val="標楷體"/>
        <family val="4"/>
        <charset val="136"/>
      </rPr>
      <t>經常門</t>
    </r>
    <phoneticPr fontId="34" type="noConversion"/>
  </si>
  <si>
    <t>歲  出  項  目</t>
    <phoneticPr fontId="16" type="noConversion"/>
  </si>
  <si>
    <t>歲  入  項  目</t>
    <phoneticPr fontId="16" type="noConversion"/>
  </si>
  <si>
    <t>其他
經常支出</t>
    <phoneticPr fontId="135" type="noConversion"/>
  </si>
  <si>
    <t>三、資本門</t>
    <phoneticPr fontId="34" type="noConversion"/>
  </si>
  <si>
    <t>其他
資本支出</t>
    <phoneticPr fontId="135" type="noConversion"/>
  </si>
  <si>
    <t xml:space="preserve"> 填表                                              </t>
    <phoneticPr fontId="21" type="noConversion"/>
  </si>
  <si>
    <t xml:space="preserve">    審核</t>
    <phoneticPr fontId="16" type="noConversion"/>
  </si>
  <si>
    <t>業務主管人員</t>
  </si>
  <si>
    <t xml:space="preserve"> 機關首長</t>
    <phoneticPr fontId="16" type="noConversion"/>
  </si>
  <si>
    <t>主辦統計人員</t>
  </si>
  <si>
    <t>中華民國 114年 02月 07日編製</t>
    <phoneticPr fontId="16" type="noConversion"/>
  </si>
  <si>
    <r>
      <t>資料來源：依據本</t>
    </r>
    <r>
      <rPr>
        <sz val="12"/>
        <rFont val="標楷體"/>
        <family val="4"/>
        <charset val="136"/>
      </rPr>
      <t>所環境保護預算資料編製。</t>
    </r>
    <phoneticPr fontId="16"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</si>
  <si>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份送本所主計室，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份送本縣環境保護局。</t>
    </r>
    <phoneticPr fontId="21" type="noConversion"/>
  </si>
  <si>
    <t>114年度</t>
    <phoneticPr fontId="16" type="noConversion"/>
  </si>
  <si>
    <t xml:space="preserve">       114    年    1  月   (   114 年度)</t>
    <phoneticPr fontId="16" type="noConversion"/>
  </si>
  <si>
    <t xml:space="preserve">       114    年    1   月   (  114 年度)</t>
    <phoneticPr fontId="16" type="noConversion"/>
  </si>
  <si>
    <t xml:space="preserve">
資料來源：根據本鄉(鎮、市)公庫收入及支出資料編製。　　　　　　　　　　　　　　　　　　　　　　　          中華民國  114 年  02  月  05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6" type="noConversion"/>
  </si>
  <si>
    <t>公開類</t>
    <phoneticPr fontId="16" type="noConversion"/>
  </si>
  <si>
    <t>關山鎮公所民政課</t>
    <phoneticPr fontId="16" type="noConversion"/>
  </si>
  <si>
    <t>年報</t>
    <phoneticPr fontId="81" type="noConversion"/>
  </si>
  <si>
    <t>次年1月底前編報</t>
    <phoneticPr fontId="28" type="noConversion"/>
  </si>
  <si>
    <t>3311-04-01-3</t>
    <phoneticPr fontId="16" type="noConversion"/>
  </si>
  <si>
    <r>
      <t>臺東縣關山鎮</t>
    </r>
    <r>
      <rPr>
        <sz val="16"/>
        <rFont val="標楷體"/>
        <family val="4"/>
        <charset val="136"/>
      </rPr>
      <t>辦理調解業務概況</t>
    </r>
    <phoneticPr fontId="28" type="noConversion"/>
  </si>
  <si>
    <r>
      <t>臺東縣關山鎮</t>
    </r>
    <r>
      <rPr>
        <sz val="16"/>
        <rFont val="標楷體"/>
        <family val="4"/>
        <charset val="136"/>
      </rPr>
      <t>辦理調解業務概況</t>
    </r>
    <r>
      <rPr>
        <sz val="16"/>
        <rFont val="Times New Roman"/>
        <family val="1"/>
      </rPr>
      <t>(</t>
    </r>
    <r>
      <rPr>
        <sz val="16"/>
        <rFont val="標楷體"/>
        <family val="4"/>
        <charset val="136"/>
      </rPr>
      <t>續</t>
    </r>
    <r>
      <rPr>
        <sz val="16"/>
        <rFont val="Times New Roman"/>
        <family val="1"/>
      </rPr>
      <t>)</t>
    </r>
    <phoneticPr fontId="28" type="noConversion"/>
  </si>
  <si>
    <t xml:space="preserve">             中華民國 113年</t>
    <phoneticPr fontId="16" type="noConversion"/>
  </si>
  <si>
    <t>單位：件</t>
    <phoneticPr fontId="16" type="noConversion"/>
  </si>
  <si>
    <t xml:space="preserve">            中華民國113年</t>
    <phoneticPr fontId="16" type="noConversion"/>
  </si>
  <si>
    <t>鄉鎮市
別</t>
    <phoneticPr fontId="16" type="noConversion"/>
  </si>
  <si>
    <r>
      <t>結案件數總計</t>
    </r>
    <r>
      <rPr>
        <sz val="12"/>
        <rFont val="Times New Roman"/>
        <family val="1"/>
      </rPr>
      <t xml:space="preserve">  </t>
    </r>
    <phoneticPr fontId="81" type="noConversion"/>
  </si>
  <si>
    <r>
      <t>民事結案件數</t>
    </r>
    <r>
      <rPr>
        <sz val="12"/>
        <rFont val="Times New Roman"/>
        <family val="1"/>
      </rPr>
      <t xml:space="preserve"> </t>
    </r>
    <phoneticPr fontId="16" type="noConversion"/>
  </si>
  <si>
    <r>
      <t>刑事結案件數</t>
    </r>
    <r>
      <rPr>
        <sz val="12"/>
        <rFont val="Times New Roman"/>
        <family val="1"/>
      </rPr>
      <t xml:space="preserve">    </t>
    </r>
    <phoneticPr fontId="16" type="noConversion"/>
  </si>
  <si>
    <t>年底正在調解中未結案件數</t>
    <phoneticPr fontId="16" type="noConversion"/>
  </si>
  <si>
    <t>債權、債務</t>
    <phoneticPr fontId="16" type="noConversion"/>
  </si>
  <si>
    <t>物權</t>
    <phoneticPr fontId="16" type="noConversion"/>
  </si>
  <si>
    <t>親屬</t>
    <phoneticPr fontId="16" type="noConversion"/>
  </si>
  <si>
    <t>繼承</t>
    <phoneticPr fontId="16" type="noConversion"/>
  </si>
  <si>
    <t>商事</t>
    <phoneticPr fontId="16" type="noConversion"/>
  </si>
  <si>
    <t>營建工程</t>
    <phoneticPr fontId="16" type="noConversion"/>
  </si>
  <si>
    <t>其他</t>
    <phoneticPr fontId="16" type="noConversion"/>
  </si>
  <si>
    <t>妨害風化</t>
    <phoneticPr fontId="16" type="noConversion"/>
  </si>
  <si>
    <t>妨害婚姻及家庭</t>
    <phoneticPr fontId="16" type="noConversion"/>
  </si>
  <si>
    <t>傷害</t>
    <phoneticPr fontId="16" type="noConversion"/>
  </si>
  <si>
    <t>妨害自由名譽信用及秘密</t>
    <phoneticPr fontId="16" type="noConversion"/>
  </si>
  <si>
    <t>竊盜及侵占詐欺</t>
    <phoneticPr fontId="16" type="noConversion"/>
  </si>
  <si>
    <t>毀棄損壞</t>
    <phoneticPr fontId="16" type="noConversion"/>
  </si>
  <si>
    <r>
      <t>合</t>
    </r>
    <r>
      <rPr>
        <sz val="12"/>
        <rFont val="標楷體"/>
        <family val="4"/>
        <charset val="136"/>
      </rPr>
      <t>計</t>
    </r>
    <phoneticPr fontId="16" type="noConversion"/>
  </si>
  <si>
    <t>成立</t>
    <phoneticPr fontId="16" type="noConversion"/>
  </si>
  <si>
    <t>不成立</t>
    <phoneticPr fontId="16" type="noConversion"/>
  </si>
  <si>
    <t>關山鎮</t>
    <phoneticPr fontId="16" type="noConversion"/>
  </si>
  <si>
    <t>備  註</t>
    <phoneticPr fontId="16" type="noConversion"/>
  </si>
  <si>
    <t>資料來源：依據本所業務登記資料彙編。</t>
    <phoneticPr fontId="28" type="noConversion"/>
  </si>
  <si>
    <t>中華民國114年01月07日編製</t>
    <phoneticPr fontId="16" type="noConversion"/>
  </si>
  <si>
    <t xml:space="preserve">填表說明：本表編製三份，一份送臺東縣政府民政處，一份送主計室，一份自存。 </t>
    <phoneticPr fontId="16" type="noConversion"/>
  </si>
  <si>
    <t>公　開　類</t>
    <phoneticPr fontId="16" type="noConversion"/>
  </si>
  <si>
    <r>
      <t>關山鎮</t>
    </r>
    <r>
      <rPr>
        <sz val="12"/>
        <rFont val="標楷體"/>
        <family val="4"/>
        <charset val="136"/>
      </rPr>
      <t>公所民政課</t>
    </r>
    <phoneticPr fontId="16" type="noConversion"/>
  </si>
  <si>
    <r>
      <t>年</t>
    </r>
    <r>
      <rPr>
        <sz val="12"/>
        <rFont val="Times New Roman"/>
        <family val="1"/>
      </rPr>
      <t xml:space="preserve">            </t>
    </r>
    <r>
      <rPr>
        <sz val="12"/>
        <rFont val="標楷體"/>
        <family val="4"/>
        <charset val="136"/>
      </rPr>
      <t>報</t>
    </r>
    <phoneticPr fontId="81" type="noConversion"/>
  </si>
  <si>
    <t>3311-04-02-3</t>
    <phoneticPr fontId="16" type="noConversion"/>
  </si>
  <si>
    <t>臺東縣關山鎮調解委員會組織概況</t>
    <phoneticPr fontId="16" type="noConversion"/>
  </si>
  <si>
    <t>中華民國113年</t>
    <phoneticPr fontId="121" type="noConversion"/>
  </si>
  <si>
    <t>區域別</t>
    <phoneticPr fontId="16" type="noConversion"/>
  </si>
  <si>
    <t>鄉鎮市區數</t>
    <phoneticPr fontId="16" type="noConversion"/>
  </si>
  <si>
    <t>委員總人數</t>
    <phoneticPr fontId="81" type="noConversion"/>
  </si>
  <si>
    <t>性別</t>
    <phoneticPr fontId="16" type="noConversion"/>
  </si>
  <si>
    <t>年齡</t>
    <phoneticPr fontId="16" type="noConversion"/>
  </si>
  <si>
    <t>教育程度</t>
    <phoneticPr fontId="16" type="noConversion"/>
  </si>
  <si>
    <t>行業</t>
    <phoneticPr fontId="16" type="noConversion"/>
  </si>
  <si>
    <t>服務公職</t>
    <phoneticPr fontId="16" type="noConversion"/>
  </si>
  <si>
    <t>委員年資</t>
    <phoneticPr fontId="16" type="noConversion"/>
  </si>
  <si>
    <t>未滿40歲</t>
    <phoneticPr fontId="16" type="noConversion"/>
  </si>
  <si>
    <t>40-50歲未滿</t>
    <phoneticPr fontId="16" type="noConversion"/>
  </si>
  <si>
    <t>50-60歲未滿</t>
    <phoneticPr fontId="16" type="noConversion"/>
  </si>
  <si>
    <t>60歲以上</t>
    <phoneticPr fontId="16" type="noConversion"/>
  </si>
  <si>
    <t>大專以上</t>
    <phoneticPr fontId="16" type="noConversion"/>
  </si>
  <si>
    <r>
      <t>高中</t>
    </r>
    <r>
      <rPr>
        <sz val="12"/>
        <rFont val="Times New Roman"/>
        <family val="1"/>
      </rPr>
      <t>(</t>
    </r>
    <r>
      <rPr>
        <sz val="12"/>
        <rFont val="標楷體"/>
        <family val="4"/>
        <charset val="136"/>
      </rPr>
      <t>職</t>
    </r>
    <r>
      <rPr>
        <sz val="12"/>
        <rFont val="Times New Roman"/>
        <family val="1"/>
      </rPr>
      <t>)</t>
    </r>
    <phoneticPr fontId="16" type="noConversion"/>
  </si>
  <si>
    <t>國中</t>
    <phoneticPr fontId="16" type="noConversion"/>
  </si>
  <si>
    <t>國小</t>
    <phoneticPr fontId="16" type="noConversion"/>
  </si>
  <si>
    <t>農、林、漁、牧、狩獵業</t>
    <phoneticPr fontId="16" type="noConversion"/>
  </si>
  <si>
    <t>製造業、水電、燃氣業及營造業</t>
    <phoneticPr fontId="16" type="noConversion"/>
  </si>
  <si>
    <t>商業</t>
    <phoneticPr fontId="16" type="noConversion"/>
  </si>
  <si>
    <t>服務業及其他</t>
    <phoneticPr fontId="16" type="noConversion"/>
  </si>
  <si>
    <t>現任民意代表</t>
    <phoneticPr fontId="16" type="noConversion"/>
  </si>
  <si>
    <t>曾任公職</t>
    <phoneticPr fontId="16" type="noConversion"/>
  </si>
  <si>
    <t>未曾任公職</t>
    <phoneticPr fontId="16" type="noConversion"/>
  </si>
  <si>
    <t>未滿4年</t>
    <phoneticPr fontId="16" type="noConversion"/>
  </si>
  <si>
    <t>4-未滿8年</t>
    <phoneticPr fontId="16" type="noConversion"/>
  </si>
  <si>
    <t>8-未滿16年</t>
    <phoneticPr fontId="16" type="noConversion"/>
  </si>
  <si>
    <r>
      <t>16</t>
    </r>
    <r>
      <rPr>
        <sz val="12"/>
        <rFont val="標楷體"/>
        <family val="4"/>
        <charset val="136"/>
      </rPr>
      <t>年以上</t>
    </r>
    <phoneticPr fontId="16" type="noConversion"/>
  </si>
  <si>
    <t>填表說明：本表編製三份，一份送臺東縣政府民政處，一份送主計室，一份自存。</t>
    <phoneticPr fontId="16" type="noConversion"/>
  </si>
  <si>
    <t>編製機關</t>
    <phoneticPr fontId="28" type="noConversion"/>
  </si>
  <si>
    <t>關山鎮公所民政課</t>
    <phoneticPr fontId="28" type="noConversion"/>
  </si>
  <si>
    <t>表號</t>
    <phoneticPr fontId="28" type="noConversion"/>
  </si>
  <si>
    <t>3311-04-03-3</t>
    <phoneticPr fontId="28" type="noConversion"/>
  </si>
  <si>
    <r>
      <t>臺東縣關山鎮</t>
    </r>
    <r>
      <rPr>
        <sz val="16"/>
        <rFont val="標楷體"/>
        <family val="4"/>
        <charset val="136"/>
      </rPr>
      <t>辦理調解方式概況</t>
    </r>
    <phoneticPr fontId="28" type="noConversion"/>
  </si>
  <si>
    <t>　中華民國113年</t>
    <phoneticPr fontId="28" type="noConversion"/>
  </si>
  <si>
    <t>單位：件;％</t>
    <phoneticPr fontId="28" type="noConversion"/>
  </si>
  <si>
    <t>鄉鎮市別</t>
    <phoneticPr fontId="28" type="noConversion"/>
  </si>
  <si>
    <t>調　　　　解　　　　方　　　　式</t>
    <phoneticPr fontId="28" type="noConversion"/>
  </si>
  <si>
    <t>協　同　調　解</t>
    <phoneticPr fontId="28" type="noConversion"/>
  </si>
  <si>
    <t>合　　計</t>
    <phoneticPr fontId="28"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</si>
  <si>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集</t>
    </r>
    <r>
      <rPr>
        <sz val="12"/>
        <rFont val="Times New Roman"/>
        <family val="1"/>
      </rPr>
      <t xml:space="preserve"> </t>
    </r>
    <r>
      <rPr>
        <sz val="12"/>
        <rFont val="標楷體"/>
        <family val="4"/>
        <charset val="136"/>
      </rPr>
      <t>體</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會</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8"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</si>
  <si>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獨</t>
    </r>
    <r>
      <rPr>
        <sz val="12"/>
        <rFont val="Times New Roman"/>
        <family val="1"/>
      </rPr>
      <t xml:space="preserve"> </t>
    </r>
    <r>
      <rPr>
        <sz val="12"/>
        <rFont val="標楷體"/>
        <family val="4"/>
        <charset val="136"/>
      </rPr>
      <t>任</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8" type="noConversion"/>
  </si>
  <si>
    <t>計</t>
    <phoneticPr fontId="28" type="noConversion"/>
  </si>
  <si>
    <t>成立</t>
    <phoneticPr fontId="28" type="noConversion"/>
  </si>
  <si>
    <t>不成立</t>
  </si>
  <si>
    <r>
      <t xml:space="preserve">成立比率
</t>
    </r>
    <r>
      <rPr>
        <sz val="12"/>
        <rFont val="Times New Roman"/>
        <family val="1"/>
      </rPr>
      <t>(%)</t>
    </r>
    <phoneticPr fontId="28" type="noConversion"/>
  </si>
  <si>
    <t>關山鎮</t>
    <phoneticPr fontId="28" type="noConversion"/>
  </si>
  <si>
    <t xml:space="preserve">填表說明：1.本表編製三份，一份送臺東縣政府民政處，一份送主計室，一份自存。 </t>
    <phoneticPr fontId="16" type="noConversion"/>
  </si>
  <si>
    <r>
      <t xml:space="preserve">          </t>
    </r>
    <r>
      <rPr>
        <u/>
        <sz val="12"/>
        <rFont val="標楷體"/>
        <family val="4"/>
        <charset val="136"/>
      </rPr>
      <t>2.本表調解方式合計欄應與「3311-04-01-3辦理調解業務概況」之結案件數總計相符。</t>
    </r>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</si>
</sst>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76" formatCode="&quot; &quot;#,##0.00&quot; &quot;;&quot;-&quot;#,##0.00&quot; &quot;;&quot;-&quot;00&quot; &quot;;&quot; &quot;@&quot; &quot;"/>
    <numFmt numFmtId="177" formatCode="m&quot;月&quot;d&quot;日&quot;"/>
    <numFmt numFmtId="178" formatCode="[$-404]hh&quot;:&quot;mm"/>
    <numFmt numFmtId="179" formatCode="#,##0.00&quot; &quot;;#,##0.00&quot; &quot;;&quot;-&quot;#&quot; &quot;;&quot; &quot;@&quot; &quot;"/>
    <numFmt numFmtId="180" formatCode="[$NT$-404]#,##0.00;[Red]&quot;-&quot;[$NT$-404]#,##0.00"/>
    <numFmt numFmtId="181" formatCode="#,##0.000_);\(#,##0.000\)"/>
    <numFmt numFmtId="182" formatCode="#,##0_ "/>
    <numFmt numFmtId="183" formatCode="#,##0_);\(#,##0\)"/>
    <numFmt numFmtId="184" formatCode="0_)"/>
    <numFmt numFmtId="185" formatCode="#,##0_);[Red]\(#,##0\)"/>
    <numFmt numFmtId="186" formatCode="###,##0;\-###,##0;&quot;     －&quot;"/>
    <numFmt numFmtId="187" formatCode="0.00_ "/>
    <numFmt numFmtId="188" formatCode="##,##0;\-##,##0;&quot;    －&quot;"/>
    <numFmt numFmtId="189" formatCode="##,##0"/>
    <numFmt numFmtId="190" formatCode="_(* #,##0_);_(* \(#,##0\);_(* &quot;-&quot;_);_(@_)"/>
    <numFmt numFmtId="191" formatCode="* #,##0;\(* \(#,##0\);_(* &quot;-&quot;_);_(@_)"/>
    <numFmt numFmtId="192" formatCode="#,##0;\-#,##0;&quot;－&quot;"/>
  </numFmts>
  <fonts count="144">
    <font>
      <sz val="12"/>
      <color rgb="FF000000"/>
      <name val="新細明體"/>
      <family val="1"/>
      <charset val="136"/>
    </font>
    <font>
      <sz val="12"/>
      <color rgb="FF000000"/>
      <name val="新細明體"/>
      <family val="1"/>
      <charset val="136"/>
    </font>
    <font>
      <sz val="10"/>
      <color rgb="FF000000"/>
      <name val="新細明體"/>
      <family val="1"/>
      <charset val="136"/>
    </font>
    <font>
      <u/>
      <sz val="12"/>
      <color rgb="FF0563C1"/>
      <name val="新細明體"/>
      <family val="1"/>
      <charset val="136"/>
    </font>
    <font>
      <u/>
      <sz val="10"/>
      <color rgb="FF0000FF"/>
      <name val="新細明體"/>
      <family val="1"/>
      <charset val="136"/>
    </font>
    <font>
      <b/>
      <i/>
      <sz val="16"/>
      <color rgb="FF000000"/>
      <name val="新細明體"/>
      <family val="1"/>
      <charset val="136"/>
    </font>
    <font>
      <b/>
      <i/>
      <u/>
      <sz val="12"/>
      <color rgb="FF000000"/>
      <name val="新細明體"/>
      <family val="1"/>
      <charset val="136"/>
    </font>
    <font>
      <b/>
      <sz val="16"/>
      <color rgb="FF000000"/>
      <name val="標楷體"/>
      <family val="4"/>
      <charset val="136"/>
    </font>
    <font>
      <sz val="14"/>
      <color rgb="FF000000"/>
      <name val="標楷體"/>
      <family val="4"/>
      <charset val="136"/>
    </font>
    <font>
      <sz val="11"/>
      <color rgb="FF000000"/>
      <name val="標楷體"/>
      <family val="4"/>
      <charset val="136"/>
    </font>
    <font>
      <sz val="12"/>
      <color rgb="FF000000"/>
      <name val="標楷體"/>
      <family val="4"/>
      <charset val="136"/>
    </font>
    <font>
      <sz val="11"/>
      <color rgb="FF000000"/>
      <name val="新細明體1"/>
      <charset val="136"/>
    </font>
    <font>
      <b/>
      <sz val="12"/>
      <color rgb="FF000000"/>
      <name val="標楷體"/>
      <family val="4"/>
      <charset val="136"/>
    </font>
    <font>
      <sz val="10"/>
      <color rgb="FF000000"/>
      <name val="標楷體"/>
      <family val="4"/>
      <charset val="136"/>
    </font>
    <font>
      <u/>
      <sz val="10"/>
      <color rgb="FF0000FF"/>
      <name val="標楷體"/>
      <family val="4"/>
      <charset val="136"/>
    </font>
    <font>
      <u/>
      <sz val="10"/>
      <color rgb="FF0000FF"/>
      <name val="新細明體1"/>
      <charset val="136"/>
    </font>
    <font>
      <sz val="9"/>
      <name val="新細明體"/>
      <family val="1"/>
      <charset val="136"/>
    </font>
    <font>
      <sz val="14"/>
      <color rgb="FF7030A0"/>
      <name val="標楷體"/>
      <family val="4"/>
      <charset val="136"/>
    </font>
    <font>
      <b/>
      <sz val="14"/>
      <name val="標楷體"/>
      <family val="4"/>
      <charset val="136"/>
    </font>
    <font>
      <sz val="14"/>
      <color indexed="8"/>
      <name val="標楷體"/>
      <family val="4"/>
      <charset val="136"/>
    </font>
    <font>
      <sz val="13.5"/>
      <color indexed="8"/>
      <name val="標楷體"/>
      <family val="4"/>
      <charset val="136"/>
    </font>
    <font>
      <sz val="14"/>
      <name val="標楷體"/>
      <family val="4"/>
      <charset val="136"/>
    </font>
    <font>
      <sz val="14"/>
      <name val="Times New Roman"/>
      <family val="1"/>
    </font>
    <font>
      <sz val="14"/>
      <name val="新細明體"/>
      <family val="1"/>
      <charset val="136"/>
    </font>
    <font>
      <b/>
      <sz val="14"/>
      <color indexed="8"/>
      <name val="標楷體"/>
      <family val="4"/>
      <charset val="136"/>
    </font>
    <font>
      <sz val="9"/>
      <name val="新細明體"/>
      <family val="1"/>
      <charset val="136"/>
      <scheme val="minor"/>
    </font>
    <font>
      <sz val="14"/>
      <color theme="1"/>
      <name val="標楷體"/>
      <family val="4"/>
      <charset val="136"/>
    </font>
    <font>
      <sz val="12"/>
      <color theme="1"/>
      <name val="新細明體"/>
      <family val="1"/>
      <charset val="136"/>
      <scheme val="minor"/>
    </font>
    <font>
      <sz val="9"/>
      <name val="細明體"/>
      <family val="3"/>
      <charset val="136"/>
    </font>
    <font>
      <sz val="13.5"/>
      <color theme="1"/>
      <name val="標楷體"/>
      <family val="4"/>
      <charset val="136"/>
    </font>
    <font>
      <sz val="7"/>
      <color theme="1"/>
      <name val="Times New Roman"/>
      <family val="1"/>
    </font>
    <font>
      <sz val="14"/>
      <name val="微軟正黑體"/>
      <family val="2"/>
      <charset val="136"/>
    </font>
    <font>
      <sz val="13.5"/>
      <name val="標楷體"/>
      <family val="4"/>
      <charset val="136"/>
    </font>
    <font>
      <sz val="12"/>
      <name val="標楷體"/>
      <family val="4"/>
      <charset val="136"/>
    </font>
    <font>
      <sz val="12"/>
      <name val="Times New Roman"/>
      <family val="1"/>
    </font>
    <font>
      <sz val="12"/>
      <name val="新細明體"/>
      <family val="1"/>
      <charset val="136"/>
    </font>
    <font>
      <sz val="14"/>
      <color theme="1"/>
      <name val="Times New Roman"/>
      <family val="1"/>
    </font>
    <font>
      <sz val="7"/>
      <name val="Times New Roman"/>
      <family val="1"/>
    </font>
    <font>
      <u/>
      <sz val="10"/>
      <color rgb="FF000000"/>
      <name val="標楷體"/>
      <family val="4"/>
      <charset val="136"/>
    </font>
    <font>
      <sz val="13"/>
      <color rgb="FF000000"/>
      <name val="標楷體"/>
      <family val="4"/>
      <charset val="136"/>
    </font>
    <font>
      <sz val="14"/>
      <color rgb="FF000000"/>
      <name val="Times New Roman"/>
      <family val="1"/>
    </font>
    <font>
      <sz val="7"/>
      <color rgb="FF000000"/>
      <name val="Times New Roman"/>
      <family val="1"/>
    </font>
    <font>
      <sz val="12"/>
      <color theme="1"/>
      <name val="新細明體"/>
      <family val="2"/>
      <charset val="136"/>
    </font>
    <font>
      <sz val="14"/>
      <color rgb="FFFF0000"/>
      <name val="標楷體"/>
      <family val="4"/>
      <charset val="136"/>
    </font>
    <font>
      <sz val="9"/>
      <name val="新細明體"/>
      <family val="2"/>
      <charset val="136"/>
      <scheme val="minor"/>
    </font>
    <font>
      <sz val="9"/>
      <name val="新細明體"/>
      <family val="2"/>
      <charset val="136"/>
    </font>
    <font>
      <u/>
      <sz val="11"/>
      <color rgb="FF0563C1"/>
      <name val="標楷體"/>
      <family val="4"/>
      <charset val="136"/>
    </font>
    <font>
      <sz val="14"/>
      <name val="標楷體"/>
      <family val="1"/>
      <charset val="136"/>
    </font>
    <font>
      <u/>
      <sz val="10"/>
      <color rgb="FF0563C1"/>
      <name val="標楷體"/>
      <family val="4"/>
      <charset val="136"/>
    </font>
    <font>
      <b/>
      <sz val="10"/>
      <color theme="9" tint="-0.499984740745262"/>
      <name val="標楷體"/>
      <family val="4"/>
      <charset val="136"/>
    </font>
    <font>
      <b/>
      <sz val="10"/>
      <color theme="5" tint="-0.249977111117893"/>
      <name val="標楷體"/>
      <family val="4"/>
      <charset val="136"/>
    </font>
    <font>
      <sz val="11"/>
      <name val="標楷體"/>
      <family val="4"/>
      <charset val="136"/>
    </font>
    <font>
      <b/>
      <sz val="26"/>
      <name val="標楷體"/>
      <family val="4"/>
      <charset val="136"/>
    </font>
    <font>
      <b/>
      <sz val="26"/>
      <color indexed="10"/>
      <name val="標楷體"/>
      <family val="4"/>
      <charset val="136"/>
    </font>
    <font>
      <sz val="18"/>
      <name val="標楷體"/>
      <family val="4"/>
      <charset val="136"/>
    </font>
    <font>
      <sz val="14"/>
      <color indexed="10"/>
      <name val="標楷體"/>
      <family val="4"/>
      <charset val="136"/>
    </font>
    <font>
      <sz val="11"/>
      <color indexed="10"/>
      <name val="標楷體"/>
      <family val="4"/>
      <charset val="136"/>
    </font>
    <font>
      <sz val="12"/>
      <color rgb="FF3333FF"/>
      <name val="標楷體"/>
      <family val="4"/>
      <charset val="136"/>
    </font>
    <font>
      <sz val="32"/>
      <name val="標楷體"/>
      <family val="4"/>
      <charset val="136"/>
    </font>
    <font>
      <sz val="16"/>
      <name val="標楷體"/>
      <family val="4"/>
      <charset val="136"/>
    </font>
    <font>
      <sz val="20"/>
      <name val="標楷體"/>
      <family val="4"/>
      <charset val="136"/>
    </font>
    <font>
      <sz val="20"/>
      <name val="Times New Roman"/>
      <family val="1"/>
    </font>
    <font>
      <sz val="16"/>
      <color indexed="8"/>
      <name val="標楷體"/>
      <family val="4"/>
      <charset val="136"/>
    </font>
    <font>
      <sz val="14"/>
      <color rgb="FF333333"/>
      <name val="標楷體"/>
      <family val="4"/>
      <charset val="136"/>
    </font>
    <font>
      <sz val="12"/>
      <color rgb="FF333333"/>
      <name val="標楷體"/>
      <family val="4"/>
      <charset val="136"/>
    </font>
    <font>
      <sz val="16"/>
      <color rgb="FFFF0000"/>
      <name val="標楷體"/>
      <family val="4"/>
      <charset val="136"/>
    </font>
    <font>
      <sz val="16"/>
      <color theme="1"/>
      <name val="標楷體"/>
      <family val="4"/>
      <charset val="136"/>
    </font>
    <font>
      <sz val="13"/>
      <color indexed="8"/>
      <name val="標楷體"/>
      <family val="4"/>
      <charset val="136"/>
    </font>
    <font>
      <sz val="12"/>
      <color indexed="8"/>
      <name val="標楷體"/>
      <family val="4"/>
      <charset val="136"/>
    </font>
    <font>
      <sz val="18"/>
      <color indexed="8"/>
      <name val="標楷體"/>
      <family val="4"/>
      <charset val="136"/>
    </font>
    <font>
      <sz val="17"/>
      <color indexed="8"/>
      <name val="標楷體"/>
      <family val="4"/>
      <charset val="136"/>
    </font>
    <font>
      <sz val="17"/>
      <name val="標楷體"/>
      <family val="4"/>
      <charset val="136"/>
    </font>
    <font>
      <sz val="18"/>
      <color rgb="FF000000"/>
      <name val="標楷體"/>
      <family val="4"/>
      <charset val="136"/>
    </font>
    <font>
      <sz val="16"/>
      <color rgb="FF000000"/>
      <name val="標楷體"/>
      <family val="4"/>
      <charset val="136"/>
    </font>
    <font>
      <b/>
      <sz val="12"/>
      <name val="標楷體"/>
      <family val="4"/>
      <charset val="136"/>
    </font>
    <font>
      <sz val="12"/>
      <name val="Courier"/>
      <family val="3"/>
    </font>
    <font>
      <sz val="12"/>
      <color theme="1"/>
      <name val="標楷體"/>
      <family val="4"/>
      <charset val="136"/>
    </font>
    <font>
      <sz val="16"/>
      <name val="新細明體"/>
      <family val="1"/>
      <charset val="136"/>
    </font>
    <font>
      <sz val="13"/>
      <name val="標楷體"/>
      <family val="4"/>
      <charset val="136"/>
    </font>
    <font>
      <sz val="24"/>
      <name val="標楷體"/>
      <family val="4"/>
      <charset val="136"/>
    </font>
    <font>
      <sz val="9"/>
      <name val="標楷體"/>
      <family val="4"/>
      <charset val="136"/>
    </font>
    <font>
      <sz val="12"/>
      <name val="細明體"/>
      <family val="3"/>
      <charset val="136"/>
    </font>
    <font>
      <b/>
      <sz val="14"/>
      <name val="Times New Roman"/>
      <family val="1"/>
    </font>
    <font>
      <u/>
      <sz val="12"/>
      <color rgb="FF00B050"/>
      <name val="標楷體"/>
      <family val="4"/>
      <charset val="136"/>
    </font>
    <font>
      <sz val="12"/>
      <color rgb="FF00B050"/>
      <name val="Times New Roman"/>
      <family val="1"/>
    </font>
    <font>
      <sz val="12"/>
      <color indexed="17"/>
      <name val="標楷體"/>
      <family val="4"/>
      <charset val="136"/>
    </font>
    <font>
      <u/>
      <sz val="18"/>
      <color theme="1"/>
      <name val="標楷體"/>
      <family val="4"/>
      <charset val="136"/>
    </font>
    <font>
      <b/>
      <u/>
      <sz val="18"/>
      <color indexed="17"/>
      <name val="標楷體"/>
      <family val="4"/>
      <charset val="136"/>
    </font>
    <font>
      <sz val="11"/>
      <color rgb="FF00B050"/>
      <name val="標楷體"/>
      <family val="4"/>
      <charset val="136"/>
    </font>
    <font>
      <sz val="12"/>
      <color rgb="FFFF0000"/>
      <name val="標楷體"/>
      <family val="4"/>
      <charset val="136"/>
    </font>
    <font>
      <sz val="12"/>
      <color rgb="FFFF0000"/>
      <name val="新細明體"/>
      <family val="1"/>
      <charset val="136"/>
    </font>
    <font>
      <sz val="28"/>
      <name val="標楷體"/>
      <family val="4"/>
      <charset val="136"/>
    </font>
    <font>
      <u/>
      <sz val="28"/>
      <name val="Times New Roman"/>
      <family val="1"/>
    </font>
    <font>
      <u/>
      <sz val="28"/>
      <name val="標楷體"/>
      <family val="4"/>
      <charset val="136"/>
    </font>
    <font>
      <sz val="28"/>
      <name val="Times New Roman"/>
      <family val="1"/>
    </font>
    <font>
      <sz val="28"/>
      <color indexed="10"/>
      <name val="標楷體"/>
      <family val="4"/>
      <charset val="136"/>
    </font>
    <font>
      <u/>
      <sz val="14"/>
      <name val="標楷體"/>
      <family val="4"/>
      <charset val="136"/>
    </font>
    <font>
      <sz val="20"/>
      <color rgb="FFFF0000"/>
      <name val="標楷體"/>
      <family val="4"/>
      <charset val="136"/>
    </font>
    <font>
      <sz val="20"/>
      <name val="新細明體"/>
      <family val="1"/>
      <charset val="136"/>
    </font>
    <font>
      <sz val="11"/>
      <name val="Times New Roman"/>
      <family val="1"/>
    </font>
    <font>
      <b/>
      <sz val="12"/>
      <name val="Times New Roman"/>
      <family val="1"/>
    </font>
    <font>
      <sz val="12"/>
      <color rgb="FFFF0000"/>
      <name val="Times New Roman"/>
      <family val="1"/>
    </font>
    <font>
      <u/>
      <sz val="12"/>
      <color rgb="FFFF0000"/>
      <name val="標楷體"/>
      <family val="4"/>
      <charset val="136"/>
    </font>
    <font>
      <b/>
      <sz val="12"/>
      <name val="新細明體"/>
      <family val="1"/>
      <charset val="136"/>
    </font>
    <font>
      <u/>
      <sz val="12"/>
      <color rgb="FFFF0000"/>
      <name val="新細明體"/>
      <family val="1"/>
      <charset val="136"/>
    </font>
    <font>
      <sz val="12"/>
      <name val="標楷體"/>
      <family val="1"/>
      <charset val="136"/>
    </font>
    <font>
      <u/>
      <sz val="12"/>
      <color rgb="FFFF0000"/>
      <name val="Times New Roman"/>
      <family val="1"/>
    </font>
    <font>
      <u/>
      <sz val="12"/>
      <color rgb="FFFF0000"/>
      <name val="標楷體"/>
      <family val="1"/>
      <charset val="136"/>
    </font>
    <font>
      <b/>
      <sz val="12"/>
      <color rgb="FFFF0000"/>
      <name val="標楷體"/>
      <family val="4"/>
      <charset val="136"/>
    </font>
    <font>
      <b/>
      <sz val="11"/>
      <name val="標楷體"/>
      <family val="4"/>
      <charset val="136"/>
    </font>
    <font>
      <b/>
      <sz val="16"/>
      <color theme="1"/>
      <name val="標楷體"/>
      <family val="4"/>
      <charset val="136"/>
    </font>
    <font>
      <b/>
      <sz val="16"/>
      <color indexed="8"/>
      <name val="標楷體"/>
      <family val="4"/>
      <charset val="136"/>
    </font>
    <font>
      <b/>
      <sz val="16"/>
      <color indexed="10"/>
      <name val="標楷體"/>
      <family val="4"/>
      <charset val="136"/>
    </font>
    <font>
      <sz val="14"/>
      <color indexed="12"/>
      <name val="標楷體"/>
      <family val="4"/>
      <charset val="136"/>
    </font>
    <font>
      <sz val="12"/>
      <color indexed="12"/>
      <name val="標楷體"/>
      <family val="4"/>
      <charset val="136"/>
    </font>
    <font>
      <sz val="12"/>
      <color indexed="10"/>
      <name val="標楷體"/>
      <family val="4"/>
      <charset val="136"/>
    </font>
    <font>
      <sz val="16"/>
      <name val="Times New Roman"/>
      <family val="1"/>
    </font>
    <font>
      <sz val="18"/>
      <name val="Times New Roman"/>
      <family val="1"/>
    </font>
    <font>
      <sz val="10"/>
      <color rgb="FFFF0000"/>
      <name val="標楷體"/>
      <family val="4"/>
      <charset val="136"/>
    </font>
    <font>
      <sz val="10"/>
      <color indexed="8"/>
      <name val="標楷體"/>
      <family val="4"/>
      <charset val="136"/>
    </font>
    <font>
      <sz val="10"/>
      <color indexed="10"/>
      <name val="標楷體"/>
      <family val="4"/>
      <charset val="136"/>
    </font>
    <font>
      <sz val="10"/>
      <name val="標楷體"/>
      <family val="4"/>
      <charset val="136"/>
    </font>
    <font>
      <sz val="9"/>
      <name val="Times New Roman"/>
      <family val="1"/>
    </font>
    <font>
      <b/>
      <sz val="18"/>
      <color theme="1"/>
      <name val="標楷體"/>
      <family val="4"/>
      <charset val="136"/>
    </font>
    <font>
      <b/>
      <sz val="18"/>
      <color indexed="10"/>
      <name val="標楷體"/>
      <family val="4"/>
      <charset val="136"/>
    </font>
    <font>
      <b/>
      <sz val="18"/>
      <color indexed="8"/>
      <name val="標楷體"/>
      <family val="4"/>
      <charset val="136"/>
    </font>
    <font>
      <sz val="11"/>
      <name val="新細明體"/>
      <family val="1"/>
      <charset val="136"/>
    </font>
    <font>
      <sz val="12"/>
      <color indexed="10"/>
      <name val="Times New Roman"/>
      <family val="1"/>
    </font>
    <font>
      <sz val="9"/>
      <color theme="1"/>
      <name val="標楷體"/>
      <family val="4"/>
      <charset val="136"/>
    </font>
    <font>
      <b/>
      <sz val="16"/>
      <color rgb="FFFF0000"/>
      <name val="標楷體"/>
      <family val="4"/>
      <charset val="136"/>
    </font>
    <font>
      <sz val="11"/>
      <color rgb="FFFF0000"/>
      <name val="標楷體"/>
      <family val="4"/>
      <charset val="136"/>
    </font>
    <font>
      <b/>
      <sz val="20"/>
      <name val="標楷體"/>
      <family val="4"/>
      <charset val="136"/>
    </font>
    <font>
      <b/>
      <sz val="18"/>
      <name val="標楷體"/>
      <family val="4"/>
      <charset val="136"/>
    </font>
    <font>
      <sz val="10"/>
      <name val="新細明體"/>
      <family val="1"/>
      <charset val="136"/>
    </font>
    <font>
      <u/>
      <sz val="10"/>
      <color rgb="FF0563C1"/>
      <name val="新細明體"/>
      <family val="1"/>
      <charset val="136"/>
    </font>
    <font>
      <sz val="10"/>
      <color indexed="8"/>
      <name val="MS Sans Serif"/>
      <family val="2"/>
    </font>
    <font>
      <sz val="14"/>
      <color rgb="FFFF0000"/>
      <name val="Times New Roman"/>
      <family val="1"/>
    </font>
    <font>
      <u/>
      <sz val="12"/>
      <color indexed="10"/>
      <name val="標楷體"/>
      <family val="4"/>
      <charset val="136"/>
    </font>
    <font>
      <u/>
      <sz val="16"/>
      <color indexed="10"/>
      <name val="標楷體"/>
      <family val="4"/>
      <charset val="136"/>
    </font>
    <font>
      <b/>
      <sz val="16"/>
      <name val="標楷體"/>
      <family val="4"/>
      <charset val="136"/>
    </font>
    <font>
      <u/>
      <sz val="12"/>
      <name val="標楷體"/>
      <family val="4"/>
      <charset val="136"/>
    </font>
    <font>
      <sz val="22"/>
      <name val="標楷體"/>
      <family val="4"/>
      <charset val="136"/>
    </font>
    <font>
      <sz val="9"/>
      <color indexed="81"/>
      <name val="新細明體"/>
      <family val="1"/>
      <charset val="136"/>
    </font>
    <font>
      <u/>
      <sz val="16"/>
      <name val="標楷體"/>
      <family val="4"/>
      <charset val="136"/>
    </font>
  </fonts>
  <fills count="26">
    <fill>
      <patternFill patternType="none"/>
    </fill>
    <fill>
      <patternFill patternType="gray125"/>
    </fill>
    <fill>
      <patternFill patternType="solid">
        <fgColor rgb="FFFFFFFF"/>
        <bgColor rgb="FFFFFFFF"/>
      </patternFill>
    </fill>
    <fill>
      <patternFill patternType="solid">
        <fgColor rgb="FFB4C6E7"/>
        <bgColor rgb="FFB4C6E7"/>
      </patternFill>
    </fill>
    <fill>
      <patternFill patternType="solid">
        <fgColor rgb="FFFFD966"/>
        <bgColor rgb="FFFFD966"/>
      </patternFill>
    </fill>
    <fill>
      <patternFill patternType="solid">
        <fgColor rgb="FFC6E0B4"/>
        <bgColor rgb="FFC6E0B4"/>
      </patternFill>
    </fill>
    <fill>
      <patternFill patternType="solid">
        <fgColor rgb="FFCCFFFF"/>
        <bgColor rgb="FFCCFFFF"/>
      </patternFill>
    </fill>
    <fill>
      <patternFill patternType="solid">
        <fgColor indexed="13"/>
        <bgColor indexed="64"/>
      </patternFill>
    </fill>
    <fill>
      <patternFill patternType="solid">
        <fgColor indexed="27"/>
        <bgColor indexed="64"/>
      </patternFill>
    </fill>
    <fill>
      <patternFill patternType="solid">
        <fgColor indexed="27"/>
        <bgColor indexed="27"/>
      </patternFill>
    </fill>
    <fill>
      <patternFill patternType="solid">
        <fgColor theme="8" tint="0.79998168889431442"/>
        <bgColor indexed="64"/>
      </patternFill>
    </fill>
    <fill>
      <patternFill patternType="solid">
        <fgColor theme="8" tint="0.79998168889431442"/>
        <bgColor rgb="FFCCFFFF"/>
      </patternFill>
    </fill>
    <fill>
      <patternFill patternType="solid">
        <fgColor theme="8" tint="0.79998168889431442"/>
        <bgColor rgb="FFDAEEF3"/>
      </patternFill>
    </fill>
    <fill>
      <patternFill patternType="solid">
        <fgColor rgb="FFDAEEF3"/>
        <bgColor rgb="FFDAEEF3"/>
      </patternFill>
    </fill>
    <fill>
      <patternFill patternType="solid">
        <fgColor rgb="FFFFFFCC"/>
        <bgColor indexed="64"/>
      </patternFill>
    </fill>
    <fill>
      <patternFill patternType="solid">
        <fgColor rgb="FFDDDDDD"/>
        <bgColor indexed="64"/>
      </patternFill>
    </fill>
    <fill>
      <patternFill patternType="solid">
        <fgColor rgb="FFCCECFF"/>
        <bgColor indexed="64"/>
      </patternFill>
    </fill>
    <fill>
      <patternFill patternType="solid">
        <fgColor theme="7" tint="0.79998168889431442"/>
        <bgColor indexed="64"/>
      </patternFill>
    </fill>
    <fill>
      <patternFill patternType="solid">
        <fgColor rgb="FFF0FECE"/>
        <bgColor indexed="64"/>
      </patternFill>
    </fill>
    <fill>
      <patternFill patternType="solid">
        <fgColor indexed="43"/>
        <bgColor indexed="64"/>
      </patternFill>
    </fill>
    <fill>
      <patternFill patternType="solid">
        <fgColor rgb="FFFFF2CC"/>
        <bgColor indexed="64"/>
      </patternFill>
    </fill>
    <fill>
      <patternFill patternType="solid">
        <fgColor theme="0"/>
        <bgColor indexed="64"/>
      </patternFill>
    </fill>
    <fill>
      <patternFill patternType="solid">
        <fgColor indexed="9"/>
        <bgColor indexed="64"/>
      </patternFill>
    </fill>
    <fill>
      <patternFill patternType="solid">
        <fgColor rgb="FFF5F4F4"/>
        <bgColor indexed="64"/>
      </patternFill>
    </fill>
    <fill>
      <patternFill patternType="solid">
        <fgColor indexed="41"/>
        <bgColor indexed="64"/>
      </patternFill>
    </fill>
    <fill>
      <patternFill patternType="solid">
        <fgColor rgb="FFFFFF00"/>
        <bgColor indexed="64"/>
      </patternFill>
    </fill>
  </fills>
  <borders count="13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double">
        <color auto="1"/>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auto="1"/>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thin">
        <color rgb="FF000000"/>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style="double">
        <color indexed="64"/>
      </left>
      <right/>
      <top/>
      <bottom/>
      <diagonal style="thin">
        <color indexed="64"/>
      </diagonal>
    </border>
    <border diagonalDown="1">
      <left/>
      <right/>
      <top/>
      <bottom/>
      <diagonal style="thin">
        <color indexed="64"/>
      </diagonal>
    </border>
    <border>
      <left/>
      <right style="double">
        <color indexed="64"/>
      </right>
      <top style="thin">
        <color indexed="64"/>
      </top>
      <bottom/>
      <diagonal/>
    </border>
    <border diagonalDown="1">
      <left style="double">
        <color indexed="64"/>
      </left>
      <right/>
      <top/>
      <bottom style="thin">
        <color indexed="64"/>
      </bottom>
      <diagonal style="thin">
        <color indexed="64"/>
      </diagonal>
    </border>
    <border diagonalDown="1">
      <left/>
      <right/>
      <top/>
      <bottom style="thin">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s>
  <cellStyleXfs count="31">
    <xf numFmtId="0" fontId="0" fillId="0" borderId="0">
      <alignment vertical="center"/>
    </xf>
    <xf numFmtId="176" fontId="1" fillId="0" borderId="0" applyFont="0" applyBorder="0" applyProtection="0">
      <alignment vertical="center"/>
    </xf>
    <xf numFmtId="0" fontId="2" fillId="0" borderId="0" applyNumberFormat="0" applyBorder="0" applyProtection="0">
      <alignment vertical="center"/>
    </xf>
    <xf numFmtId="0" fontId="2" fillId="0" borderId="0" applyNumberFormat="0" applyBorder="0" applyProtection="0">
      <alignment vertical="center"/>
    </xf>
    <xf numFmtId="0" fontId="1" fillId="0" borderId="0" applyNumberFormat="0" applyFont="0" applyBorder="0" applyProtection="0">
      <alignment vertical="center"/>
    </xf>
    <xf numFmtId="0" fontId="3" fillId="0" borderId="0" applyNumberFormat="0" applyBorder="0" applyProtection="0">
      <alignment vertical="center"/>
    </xf>
    <xf numFmtId="179" fontId="1" fillId="0" borderId="0" applyFont="0" applyBorder="0" applyProtection="0">
      <alignment vertical="center"/>
    </xf>
    <xf numFmtId="0" fontId="4" fillId="0" borderId="0" applyNumberFormat="0" applyBorder="0" applyProtection="0">
      <alignment vertical="center"/>
    </xf>
    <xf numFmtId="0" fontId="5" fillId="0" borderId="0" applyNumberFormat="0" applyBorder="0" applyProtection="0">
      <alignment horizontal="center" vertical="center"/>
    </xf>
    <xf numFmtId="0" fontId="5" fillId="0" borderId="0" applyNumberFormat="0" applyBorder="0" applyProtection="0">
      <alignment horizontal="center" vertical="center" textRotation="90"/>
    </xf>
    <xf numFmtId="0" fontId="6" fillId="0" borderId="0" applyNumberFormat="0" applyBorder="0" applyProtection="0">
      <alignment vertical="center"/>
    </xf>
    <xf numFmtId="180" fontId="6" fillId="0" borderId="0" applyBorder="0" applyProtection="0">
      <alignment vertical="center"/>
    </xf>
    <xf numFmtId="0" fontId="27" fillId="0" borderId="0">
      <alignment vertical="center"/>
    </xf>
    <xf numFmtId="0" fontId="1" fillId="0" borderId="0">
      <alignment vertical="center"/>
    </xf>
    <xf numFmtId="43" fontId="35" fillId="0" borderId="0" applyFont="0" applyFill="0" applyBorder="0" applyAlignment="0" applyProtection="0"/>
    <xf numFmtId="0" fontId="35" fillId="0" borderId="0"/>
    <xf numFmtId="0" fontId="42" fillId="0" borderId="0">
      <alignment vertical="center"/>
    </xf>
    <xf numFmtId="0" fontId="4" fillId="0" borderId="0" applyNumberFormat="0" applyFill="0" applyBorder="0" applyAlignment="0" applyProtection="0">
      <alignment vertical="center"/>
    </xf>
    <xf numFmtId="43" fontId="35" fillId="0" borderId="0" applyFont="0" applyFill="0" applyBorder="0" applyAlignment="0" applyProtection="0"/>
    <xf numFmtId="184" fontId="75" fillId="0" borderId="0"/>
    <xf numFmtId="9" fontId="1" fillId="0" borderId="0" applyFont="0" applyFill="0" applyBorder="0" applyAlignment="0" applyProtection="0">
      <alignment vertical="center"/>
    </xf>
    <xf numFmtId="0" fontId="81" fillId="0" borderId="0"/>
    <xf numFmtId="0" fontId="35" fillId="0" borderId="0">
      <alignment vertical="center"/>
    </xf>
    <xf numFmtId="0" fontId="35" fillId="0" borderId="0"/>
    <xf numFmtId="0" fontId="122" fillId="0" borderId="0"/>
    <xf numFmtId="0" fontId="35" fillId="0" borderId="0">
      <alignment vertical="center"/>
    </xf>
    <xf numFmtId="0" fontId="35" fillId="0" borderId="0"/>
    <xf numFmtId="37" fontId="75" fillId="0" borderId="0"/>
    <xf numFmtId="0" fontId="34" fillId="0" borderId="0"/>
    <xf numFmtId="0" fontId="34" fillId="0" borderId="0"/>
    <xf numFmtId="0" fontId="122" fillId="0" borderId="0"/>
  </cellStyleXfs>
  <cellXfs count="1173">
    <xf numFmtId="0" fontId="0" fillId="0" borderId="0" xfId="0">
      <alignment vertical="center"/>
    </xf>
    <xf numFmtId="0" fontId="0" fillId="2" borderId="0" xfId="0" applyFill="1" applyAlignment="1">
      <alignment vertical="center" wrapText="1"/>
    </xf>
    <xf numFmtId="0" fontId="0" fillId="0" borderId="0" xfId="0" applyAlignment="1">
      <alignment vertical="center" wrapText="1"/>
    </xf>
    <xf numFmtId="0" fontId="0" fillId="2" borderId="0" xfId="0" applyFill="1">
      <alignment vertical="center"/>
    </xf>
    <xf numFmtId="0" fontId="10" fillId="2" borderId="0" xfId="0" applyFont="1" applyFill="1" applyAlignment="1">
      <alignment vertical="top" wrapText="1"/>
    </xf>
    <xf numFmtId="0" fontId="11" fillId="2" borderId="0" xfId="0" applyFont="1" applyFill="1" applyAlignment="1">
      <alignment vertical="center" wrapText="1"/>
    </xf>
    <xf numFmtId="0" fontId="0" fillId="2"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0" fillId="2" borderId="7" xfId="0" applyFill="1" applyBorder="1" applyAlignment="1">
      <alignment horizontal="center" vertical="center" wrapText="1"/>
    </xf>
    <xf numFmtId="177" fontId="13" fillId="2" borderId="8"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178" fontId="13" fillId="2" borderId="10" xfId="0" applyNumberFormat="1" applyFont="1" applyFill="1" applyBorder="1" applyAlignment="1">
      <alignment horizontal="center" vertical="center" wrapText="1"/>
    </xf>
    <xf numFmtId="178" fontId="13" fillId="2" borderId="11" xfId="0" applyNumberFormat="1" applyFont="1" applyFill="1" applyBorder="1" applyAlignment="1">
      <alignment horizontal="center" vertical="center" wrapText="1"/>
    </xf>
    <xf numFmtId="178" fontId="13" fillId="2" borderId="12"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Alignment="1">
      <alignment horizontal="center" vertical="center"/>
    </xf>
    <xf numFmtId="0" fontId="13" fillId="2" borderId="13" xfId="0" applyFont="1" applyFill="1" applyBorder="1" applyAlignment="1">
      <alignment horizontal="center" vertical="center" wrapText="1"/>
    </xf>
    <xf numFmtId="177" fontId="13" fillId="2" borderId="10" xfId="0" applyNumberFormat="1" applyFont="1" applyFill="1" applyBorder="1" applyAlignment="1">
      <alignment horizontal="center" vertical="center" wrapText="1"/>
    </xf>
    <xf numFmtId="177" fontId="13" fillId="2" borderId="12" xfId="0" applyNumberFormat="1" applyFont="1" applyFill="1" applyBorder="1" applyAlignment="1">
      <alignment horizontal="center" vertical="center" wrapText="1"/>
    </xf>
    <xf numFmtId="177" fontId="13" fillId="2" borderId="11"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10" fillId="2" borderId="8" xfId="0" applyFont="1" applyFill="1" applyBorder="1" applyAlignment="1">
      <alignment vertical="center" wrapText="1"/>
    </xf>
    <xf numFmtId="177" fontId="13" fillId="2" borderId="16"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10" fillId="2" borderId="10" xfId="0" applyFont="1" applyFill="1" applyBorder="1" applyAlignment="1">
      <alignment vertical="center" wrapText="1"/>
    </xf>
    <xf numFmtId="178" fontId="13" fillId="2" borderId="0" xfId="0" applyNumberFormat="1" applyFont="1" applyFill="1" applyAlignment="1">
      <alignment horizontal="center" vertical="center" wrapText="1"/>
    </xf>
    <xf numFmtId="0" fontId="2" fillId="2" borderId="10" xfId="0" applyFont="1" applyFill="1" applyBorder="1" applyAlignment="1">
      <alignment horizontal="center" vertical="center" wrapText="1"/>
    </xf>
    <xf numFmtId="0" fontId="10" fillId="2" borderId="13" xfId="0" applyFont="1" applyFill="1" applyBorder="1" applyAlignment="1">
      <alignment vertical="center" wrapText="1"/>
    </xf>
    <xf numFmtId="0" fontId="14" fillId="2" borderId="0" xfId="7" applyFont="1" applyFill="1" applyAlignment="1">
      <alignment horizontal="center" vertical="center" wrapText="1"/>
    </xf>
    <xf numFmtId="0" fontId="2" fillId="2" borderId="13" xfId="0" applyFont="1" applyFill="1" applyBorder="1" applyAlignment="1">
      <alignment horizontal="center" vertical="center" wrapText="1"/>
    </xf>
    <xf numFmtId="0" fontId="10" fillId="2" borderId="16" xfId="0" applyFont="1" applyFill="1" applyBorder="1" applyAlignment="1">
      <alignment vertical="center" wrapText="1"/>
    </xf>
    <xf numFmtId="0" fontId="10" fillId="2" borderId="0" xfId="0" applyFont="1" applyFill="1" applyAlignment="1">
      <alignment vertical="center" wrapText="1"/>
    </xf>
    <xf numFmtId="0" fontId="10" fillId="2" borderId="17" xfId="0" applyFont="1" applyFill="1" applyBorder="1" applyAlignment="1">
      <alignment vertical="center" wrapText="1"/>
    </xf>
    <xf numFmtId="0" fontId="15" fillId="2" borderId="17" xfId="7" applyFont="1" applyFill="1" applyBorder="1" applyAlignment="1">
      <alignment horizontal="center" vertical="center" wrapText="1"/>
    </xf>
    <xf numFmtId="177" fontId="13" fillId="2" borderId="0" xfId="0" applyNumberFormat="1" applyFont="1" applyFill="1" applyAlignment="1">
      <alignment horizontal="center" vertical="center" wrapText="1"/>
    </xf>
    <xf numFmtId="0" fontId="15" fillId="2" borderId="0" xfId="7" applyFont="1" applyFill="1" applyAlignment="1">
      <alignment horizontal="center" vertical="center" wrapText="1"/>
    </xf>
    <xf numFmtId="0" fontId="10" fillId="2" borderId="12" xfId="0" applyFont="1" applyFill="1" applyBorder="1" applyAlignment="1">
      <alignment vertical="center" wrapText="1"/>
    </xf>
    <xf numFmtId="0" fontId="13" fillId="2" borderId="14" xfId="0" applyFont="1" applyFill="1" applyBorder="1" applyAlignment="1">
      <alignment horizontal="center" vertical="center" wrapText="1"/>
    </xf>
    <xf numFmtId="0" fontId="14" fillId="2" borderId="13" xfId="7" applyFont="1" applyFill="1" applyBorder="1" applyAlignment="1">
      <alignment horizontal="center" vertical="center" wrapText="1"/>
    </xf>
    <xf numFmtId="0" fontId="10" fillId="2" borderId="15" xfId="0" applyFont="1" applyFill="1" applyBorder="1" applyAlignment="1">
      <alignment vertical="center" wrapText="1"/>
    </xf>
    <xf numFmtId="0" fontId="14" fillId="2" borderId="15" xfId="7"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5" fillId="2" borderId="13" xfId="7" applyFont="1" applyFill="1" applyBorder="1" applyAlignment="1">
      <alignment horizontal="center" vertical="center" wrapText="1"/>
    </xf>
    <xf numFmtId="0" fontId="13" fillId="0" borderId="10" xfId="0" applyFont="1" applyBorder="1" applyAlignment="1">
      <alignment horizontal="center" vertical="center"/>
    </xf>
    <xf numFmtId="0" fontId="15" fillId="2" borderId="10" xfId="7" applyFont="1" applyFill="1" applyBorder="1" applyAlignment="1">
      <alignment horizontal="center" vertical="center" wrapText="1"/>
    </xf>
    <xf numFmtId="177" fontId="13" fillId="2" borderId="18" xfId="0" applyNumberFormat="1" applyFont="1" applyFill="1" applyBorder="1" applyAlignment="1">
      <alignment horizontal="center" vertical="center" wrapText="1"/>
    </xf>
    <xf numFmtId="178" fontId="13" fillId="2" borderId="18" xfId="0" applyNumberFormat="1" applyFont="1" applyFill="1" applyBorder="1" applyAlignment="1">
      <alignment horizontal="center" vertical="center" wrapText="1"/>
    </xf>
    <xf numFmtId="0" fontId="15" fillId="2" borderId="14" xfId="7"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1" fillId="0" borderId="0" xfId="0" applyFont="1" applyAlignment="1">
      <alignment vertical="center" wrapText="1"/>
    </xf>
    <xf numFmtId="0" fontId="4" fillId="0" borderId="0" xfId="5" applyFont="1">
      <alignment vertical="center"/>
    </xf>
    <xf numFmtId="0" fontId="18" fillId="7" borderId="19" xfId="0" applyFont="1" applyFill="1" applyBorder="1" applyAlignment="1">
      <alignment horizontal="center" vertical="center"/>
    </xf>
    <xf numFmtId="0" fontId="19" fillId="8" borderId="20" xfId="0" applyFont="1" applyFill="1" applyBorder="1">
      <alignment vertical="center"/>
    </xf>
    <xf numFmtId="0" fontId="19" fillId="8" borderId="20" xfId="0" applyFont="1" applyFill="1" applyBorder="1" applyAlignment="1">
      <alignment horizontal="justify" vertical="center"/>
    </xf>
    <xf numFmtId="0" fontId="19" fillId="8" borderId="20" xfId="0" applyFont="1" applyFill="1" applyBorder="1" applyAlignment="1">
      <alignment horizontal="left" vertical="center" indent="2"/>
    </xf>
    <xf numFmtId="0" fontId="20" fillId="8" borderId="20" xfId="0" applyFont="1" applyFill="1" applyBorder="1" applyAlignment="1">
      <alignment horizontal="left" vertical="center" wrapText="1" indent="2"/>
    </xf>
    <xf numFmtId="0" fontId="19" fillId="8" borderId="20" xfId="0" applyFont="1" applyFill="1" applyBorder="1" applyAlignment="1">
      <alignment horizontal="left" vertical="center" wrapText="1" indent="2"/>
    </xf>
    <xf numFmtId="0" fontId="21" fillId="8" borderId="20" xfId="0" applyFont="1" applyFill="1" applyBorder="1" applyAlignment="1">
      <alignment horizontal="left" vertical="center" wrapText="1" indent="2"/>
    </xf>
    <xf numFmtId="0" fontId="17" fillId="8" borderId="20" xfId="0" applyFont="1" applyFill="1" applyBorder="1" applyAlignment="1">
      <alignment horizontal="left" vertical="center" indent="2"/>
    </xf>
    <xf numFmtId="0" fontId="17" fillId="8" borderId="20" xfId="0" applyFont="1" applyFill="1" applyBorder="1" applyAlignment="1">
      <alignment horizontal="left" vertical="center" wrapText="1" indent="2"/>
    </xf>
    <xf numFmtId="0" fontId="19" fillId="8" borderId="20" xfId="0" applyFont="1" applyFill="1" applyBorder="1" applyAlignment="1">
      <alignment horizontal="left" vertical="center" wrapText="1"/>
    </xf>
    <xf numFmtId="0" fontId="19" fillId="8" borderId="21" xfId="0" applyFont="1" applyFill="1" applyBorder="1" applyAlignment="1">
      <alignment horizontal="justify" vertical="center"/>
    </xf>
    <xf numFmtId="0" fontId="24" fillId="7" borderId="19" xfId="0" applyFont="1" applyFill="1" applyBorder="1" applyAlignment="1">
      <alignment horizontal="center" vertical="center"/>
    </xf>
    <xf numFmtId="0" fontId="26" fillId="8" borderId="20" xfId="0" applyFont="1" applyFill="1" applyBorder="1" applyAlignment="1">
      <alignment horizontal="left" vertical="center" indent="2"/>
    </xf>
    <xf numFmtId="0" fontId="26" fillId="8" borderId="20" xfId="0" applyFont="1" applyFill="1" applyBorder="1" applyAlignment="1">
      <alignment horizontal="justify" vertical="center"/>
    </xf>
    <xf numFmtId="0" fontId="26" fillId="8" borderId="20" xfId="0" applyFont="1" applyFill="1" applyBorder="1" applyAlignment="1">
      <alignment horizontal="left" vertical="center" wrapText="1" indent="2"/>
    </xf>
    <xf numFmtId="0" fontId="26" fillId="8" borderId="20" xfId="0" applyFont="1" applyFill="1" applyBorder="1" applyAlignment="1">
      <alignment horizontal="left" vertical="center" wrapText="1"/>
    </xf>
    <xf numFmtId="0" fontId="29" fillId="8" borderId="20" xfId="0" applyFont="1" applyFill="1" applyBorder="1" applyAlignment="1">
      <alignment horizontal="left" vertical="center" wrapText="1" indent="2"/>
    </xf>
    <xf numFmtId="0" fontId="26" fillId="8" borderId="21" xfId="0" applyFont="1" applyFill="1" applyBorder="1" applyAlignment="1">
      <alignment horizontal="justify" vertical="center"/>
    </xf>
    <xf numFmtId="0" fontId="21" fillId="8" borderId="20" xfId="0" applyFont="1" applyFill="1" applyBorder="1">
      <alignment vertical="center"/>
    </xf>
    <xf numFmtId="0" fontId="32" fillId="8" borderId="20" xfId="0" applyFont="1" applyFill="1" applyBorder="1" applyAlignment="1">
      <alignment horizontal="left" vertical="center" wrapText="1" indent="2"/>
    </xf>
    <xf numFmtId="0" fontId="21" fillId="8" borderId="20" xfId="0" applyFont="1" applyFill="1" applyBorder="1" applyAlignment="1">
      <alignment horizontal="left" vertical="center" indent="2"/>
    </xf>
    <xf numFmtId="0" fontId="21" fillId="8" borderId="20" xfId="0" applyFont="1" applyFill="1" applyBorder="1" applyAlignment="1">
      <alignment horizontal="justify" vertical="center"/>
    </xf>
    <xf numFmtId="0" fontId="19" fillId="9" borderId="22" xfId="13" applyFont="1" applyFill="1" applyBorder="1" applyAlignment="1">
      <alignment horizontal="left" vertical="center" wrapText="1" indent="2"/>
    </xf>
    <xf numFmtId="0" fontId="26" fillId="9" borderId="22" xfId="13" applyFont="1" applyFill="1" applyBorder="1" applyAlignment="1">
      <alignment horizontal="left" vertical="center" wrapText="1" indent="2"/>
    </xf>
    <xf numFmtId="0" fontId="26" fillId="9" borderId="22" xfId="13" applyFont="1" applyFill="1" applyBorder="1" applyAlignment="1">
      <alignment horizontal="left" vertical="center" indent="2"/>
    </xf>
    <xf numFmtId="0" fontId="21" fillId="0" borderId="0" xfId="0" applyFont="1" applyAlignment="1">
      <alignment vertical="center" wrapText="1"/>
    </xf>
    <xf numFmtId="0" fontId="26" fillId="9" borderId="22" xfId="13" applyFont="1" applyFill="1" applyBorder="1" applyAlignment="1">
      <alignment horizontal="justify" vertical="center"/>
    </xf>
    <xf numFmtId="0" fontId="26" fillId="9" borderId="22" xfId="13" applyFont="1" applyFill="1" applyBorder="1" applyAlignment="1">
      <alignment horizontal="left" vertical="center" wrapText="1"/>
    </xf>
    <xf numFmtId="0" fontId="19" fillId="9" borderId="23" xfId="13" applyFont="1" applyFill="1" applyBorder="1" applyAlignment="1">
      <alignment horizontal="justify" vertical="center"/>
    </xf>
    <xf numFmtId="0" fontId="33" fillId="8" borderId="20" xfId="0" applyFont="1" applyFill="1" applyBorder="1" applyAlignment="1">
      <alignment horizontal="left" vertical="center" wrapText="1" indent="2"/>
    </xf>
    <xf numFmtId="0" fontId="20" fillId="8" borderId="20" xfId="0" applyFont="1" applyFill="1" applyBorder="1" applyAlignment="1">
      <alignment horizontal="left" vertical="center" indent="2"/>
    </xf>
    <xf numFmtId="0" fontId="17" fillId="9" borderId="22" xfId="13" applyFont="1" applyFill="1" applyBorder="1" applyAlignment="1">
      <alignment horizontal="left" vertical="center" indent="2"/>
    </xf>
    <xf numFmtId="0" fontId="21" fillId="6" borderId="10" xfId="0" applyFont="1" applyFill="1" applyBorder="1" applyAlignment="1">
      <alignment horizontal="left" vertical="center" indent="2"/>
    </xf>
    <xf numFmtId="0" fontId="21" fillId="8" borderId="20" xfId="12" applyFont="1" applyFill="1" applyBorder="1" applyAlignment="1">
      <alignment horizontal="left" vertical="center" indent="2"/>
    </xf>
    <xf numFmtId="0" fontId="21" fillId="8" borderId="20" xfId="12" applyFont="1" applyFill="1" applyBorder="1" applyAlignment="1">
      <alignment horizontal="justify" vertical="center"/>
    </xf>
    <xf numFmtId="0" fontId="38" fillId="0" borderId="27" xfId="0" applyFont="1" applyBorder="1" applyAlignment="1">
      <alignment horizontal="center" vertical="center"/>
    </xf>
    <xf numFmtId="0" fontId="38" fillId="2" borderId="13" xfId="0" applyFont="1" applyFill="1" applyBorder="1" applyAlignment="1">
      <alignment horizontal="center" vertical="center" wrapText="1"/>
    </xf>
    <xf numFmtId="0" fontId="38" fillId="0" borderId="0" xfId="0" applyFont="1" applyAlignment="1">
      <alignment horizontal="center" vertical="center"/>
    </xf>
    <xf numFmtId="0" fontId="19" fillId="10" borderId="20" xfId="0" applyFont="1" applyFill="1" applyBorder="1">
      <alignment vertical="center"/>
    </xf>
    <xf numFmtId="0" fontId="21" fillId="10" borderId="20" xfId="0" applyFont="1" applyFill="1" applyBorder="1" applyAlignment="1">
      <alignment horizontal="justify" vertical="center"/>
    </xf>
    <xf numFmtId="0" fontId="21" fillId="10" borderId="20" xfId="12" applyFont="1" applyFill="1" applyBorder="1" applyAlignment="1">
      <alignment horizontal="left" vertical="center" indent="2"/>
    </xf>
    <xf numFmtId="0" fontId="21" fillId="11" borderId="10" xfId="0" applyFont="1" applyFill="1" applyBorder="1" applyAlignment="1">
      <alignment horizontal="left" vertical="center" indent="2"/>
    </xf>
    <xf numFmtId="0" fontId="21" fillId="10" borderId="20" xfId="12" applyFont="1" applyFill="1" applyBorder="1" applyAlignment="1">
      <alignment horizontal="justify" vertical="center"/>
    </xf>
    <xf numFmtId="0" fontId="21" fillId="10" borderId="20" xfId="0" applyFont="1" applyFill="1" applyBorder="1" applyAlignment="1">
      <alignment horizontal="left" vertical="center" wrapText="1" indent="2"/>
    </xf>
    <xf numFmtId="0" fontId="8" fillId="12" borderId="10" xfId="0" applyFont="1" applyFill="1" applyBorder="1" applyAlignment="1">
      <alignment horizontal="justify" vertical="center"/>
    </xf>
    <xf numFmtId="0" fontId="39" fillId="12" borderId="10" xfId="0" applyFont="1" applyFill="1" applyBorder="1" applyAlignment="1">
      <alignment horizontal="left" vertical="center" wrapText="1" indent="2"/>
    </xf>
    <xf numFmtId="0" fontId="8" fillId="12" borderId="10" xfId="0" applyFont="1" applyFill="1" applyBorder="1" applyAlignment="1">
      <alignment horizontal="left" vertical="center" wrapText="1" indent="2"/>
    </xf>
    <xf numFmtId="0" fontId="8" fillId="12" borderId="10" xfId="0" applyFont="1" applyFill="1" applyBorder="1" applyAlignment="1">
      <alignment horizontal="left" vertical="center" indent="2"/>
    </xf>
    <xf numFmtId="0" fontId="8" fillId="12" borderId="10" xfId="0" applyFont="1" applyFill="1" applyBorder="1" applyAlignment="1">
      <alignment horizontal="left" vertical="center" wrapText="1"/>
    </xf>
    <xf numFmtId="0" fontId="8" fillId="12" borderId="13" xfId="0" applyFont="1" applyFill="1" applyBorder="1" applyAlignment="1">
      <alignment horizontal="justify" vertical="center"/>
    </xf>
    <xf numFmtId="0" fontId="8" fillId="13" borderId="10" xfId="0" applyFont="1" applyFill="1" applyBorder="1" applyAlignment="1">
      <alignment horizontal="justify" vertical="center"/>
    </xf>
    <xf numFmtId="0" fontId="39" fillId="13" borderId="10" xfId="0" applyFont="1" applyFill="1" applyBorder="1" applyAlignment="1">
      <alignment horizontal="left" vertical="center" wrapText="1" indent="2"/>
    </xf>
    <xf numFmtId="0" fontId="8" fillId="13" borderId="10" xfId="0" applyFont="1" applyFill="1" applyBorder="1" applyAlignment="1">
      <alignment horizontal="left" vertical="center" wrapText="1" indent="2"/>
    </xf>
    <xf numFmtId="0" fontId="8" fillId="13" borderId="10" xfId="0" applyFont="1" applyFill="1" applyBorder="1" applyAlignment="1">
      <alignment horizontal="left" vertical="center" indent="2"/>
    </xf>
    <xf numFmtId="0" fontId="8" fillId="13" borderId="10" xfId="0" applyFont="1" applyFill="1" applyBorder="1" applyAlignment="1">
      <alignment horizontal="left" vertical="center" wrapText="1"/>
    </xf>
    <xf numFmtId="0" fontId="8" fillId="13" borderId="13" xfId="0" applyFont="1" applyFill="1" applyBorder="1" applyAlignment="1">
      <alignment horizontal="justify" vertical="center"/>
    </xf>
    <xf numFmtId="0" fontId="24" fillId="7" borderId="36" xfId="0" applyFont="1" applyFill="1" applyBorder="1" applyAlignment="1">
      <alignment horizontal="center" vertical="center"/>
    </xf>
    <xf numFmtId="0" fontId="10" fillId="2" borderId="27" xfId="0" applyFont="1" applyFill="1" applyBorder="1" applyAlignment="1">
      <alignment vertical="center" wrapText="1"/>
    </xf>
    <xf numFmtId="0" fontId="13" fillId="2" borderId="27" xfId="0" applyFont="1" applyFill="1" applyBorder="1" applyAlignment="1">
      <alignment horizontal="center" vertical="center" wrapText="1"/>
    </xf>
    <xf numFmtId="0" fontId="38" fillId="0" borderId="41" xfId="0" applyFont="1" applyBorder="1" applyAlignment="1">
      <alignment horizontal="center" vertical="center"/>
    </xf>
    <xf numFmtId="0" fontId="14" fillId="2" borderId="27" xfId="7" applyFont="1" applyFill="1" applyBorder="1" applyAlignment="1">
      <alignment horizontal="center" vertical="center" wrapText="1"/>
    </xf>
    <xf numFmtId="0" fontId="13" fillId="0" borderId="27" xfId="0" applyFont="1" applyBorder="1" applyAlignment="1">
      <alignment horizontal="center" vertical="center"/>
    </xf>
    <xf numFmtId="0" fontId="2" fillId="2" borderId="27" xfId="0" applyFont="1" applyFill="1" applyBorder="1" applyAlignment="1">
      <alignment horizontal="center" vertical="center" wrapText="1"/>
    </xf>
    <xf numFmtId="0" fontId="19" fillId="9" borderId="22" xfId="13" applyFont="1" applyFill="1" applyBorder="1" applyAlignment="1">
      <alignment horizontal="justify" vertical="center"/>
    </xf>
    <xf numFmtId="0" fontId="19" fillId="9" borderId="22" xfId="13" applyFont="1" applyFill="1" applyBorder="1" applyAlignment="1">
      <alignment horizontal="left" vertical="center" indent="2"/>
    </xf>
    <xf numFmtId="0" fontId="19" fillId="9" borderId="22" xfId="13" applyFont="1" applyFill="1" applyBorder="1" applyAlignment="1">
      <alignment horizontal="left" vertical="center" wrapText="1"/>
    </xf>
    <xf numFmtId="0" fontId="43" fillId="9" borderId="22" xfId="13" applyFont="1" applyFill="1" applyBorder="1" applyAlignment="1">
      <alignment horizontal="left" vertical="center" indent="2"/>
    </xf>
    <xf numFmtId="0" fontId="17" fillId="12" borderId="10" xfId="0" applyFont="1" applyFill="1" applyBorder="1" applyAlignment="1">
      <alignment horizontal="left" vertical="center" indent="2"/>
    </xf>
    <xf numFmtId="0" fontId="17" fillId="13" borderId="10" xfId="0" applyFont="1" applyFill="1" applyBorder="1" applyAlignment="1">
      <alignment horizontal="left" vertical="center" indent="2"/>
    </xf>
    <xf numFmtId="0" fontId="17" fillId="13" borderId="10" xfId="0" applyFont="1" applyFill="1" applyBorder="1" applyAlignment="1">
      <alignment horizontal="left" vertical="center" wrapText="1" indent="2"/>
    </xf>
    <xf numFmtId="0" fontId="17" fillId="12" borderId="10" xfId="0" applyFont="1" applyFill="1" applyBorder="1" applyAlignment="1">
      <alignment horizontal="left" vertical="center" wrapText="1" indent="2"/>
    </xf>
    <xf numFmtId="177" fontId="49" fillId="2" borderId="8" xfId="0" applyNumberFormat="1" applyFont="1" applyFill="1" applyBorder="1" applyAlignment="1">
      <alignment horizontal="center" vertical="center" wrapText="1"/>
    </xf>
    <xf numFmtId="177" fontId="49" fillId="2" borderId="10" xfId="0" applyNumberFormat="1" applyFont="1" applyFill="1" applyBorder="1" applyAlignment="1">
      <alignment horizontal="center" vertical="center" wrapText="1"/>
    </xf>
    <xf numFmtId="177" fontId="50" fillId="2" borderId="8" xfId="0" applyNumberFormat="1" applyFont="1" applyFill="1" applyBorder="1" applyAlignment="1">
      <alignment horizontal="center" vertical="center" wrapText="1"/>
    </xf>
    <xf numFmtId="0" fontId="51" fillId="0" borderId="36" xfId="0" applyFont="1" applyBorder="1" applyAlignment="1">
      <alignment horizontal="center" vertical="center"/>
    </xf>
    <xf numFmtId="0" fontId="51" fillId="0" borderId="0" xfId="0" applyFont="1">
      <alignment vertical="center"/>
    </xf>
    <xf numFmtId="0" fontId="51" fillId="0" borderId="48" xfId="0" applyFont="1" applyBorder="1" applyAlignment="1">
      <alignment horizontal="left" vertical="center"/>
    </xf>
    <xf numFmtId="0" fontId="51" fillId="0" borderId="41" xfId="0" applyFont="1" applyBorder="1" applyAlignment="1">
      <alignment horizontal="left" vertical="center"/>
    </xf>
    <xf numFmtId="0" fontId="51" fillId="0" borderId="0" xfId="0" applyFont="1" applyAlignment="1">
      <alignment horizontal="center" vertical="center"/>
    </xf>
    <xf numFmtId="0" fontId="43" fillId="0" borderId="46"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9" xfId="0" applyFont="1" applyBorder="1" applyAlignment="1">
      <alignment horizontal="center" vertical="center" wrapText="1"/>
    </xf>
    <xf numFmtId="181" fontId="21" fillId="14" borderId="56" xfId="0" applyNumberFormat="1" applyFont="1" applyFill="1" applyBorder="1" applyAlignment="1">
      <alignment horizontal="center" vertical="center"/>
    </xf>
    <xf numFmtId="181" fontId="21" fillId="0" borderId="57" xfId="0" applyNumberFormat="1" applyFont="1" applyBorder="1" applyAlignment="1">
      <alignment horizontal="center" vertical="center"/>
    </xf>
    <xf numFmtId="181" fontId="21" fillId="0" borderId="58" xfId="0" applyNumberFormat="1" applyFont="1" applyBorder="1" applyAlignment="1">
      <alignment horizontal="center" vertical="center"/>
    </xf>
    <xf numFmtId="181" fontId="21" fillId="14" borderId="61" xfId="0" applyNumberFormat="1" applyFont="1" applyFill="1" applyBorder="1" applyAlignment="1">
      <alignment horizontal="center" vertical="center"/>
    </xf>
    <xf numFmtId="181" fontId="21" fillId="0" borderId="62" xfId="0" applyNumberFormat="1" applyFont="1" applyBorder="1" applyAlignment="1">
      <alignment horizontal="center" vertical="center"/>
    </xf>
    <xf numFmtId="181" fontId="21" fillId="0" borderId="63" xfId="0" applyNumberFormat="1" applyFont="1" applyBorder="1" applyAlignment="1">
      <alignment horizontal="center" vertical="center"/>
    </xf>
    <xf numFmtId="181" fontId="21" fillId="0" borderId="64" xfId="0" applyNumberFormat="1" applyFont="1" applyBorder="1" applyAlignment="1">
      <alignment horizontal="center" vertical="center"/>
    </xf>
    <xf numFmtId="181" fontId="21" fillId="0" borderId="61" xfId="0" applyNumberFormat="1" applyFont="1" applyBorder="1" applyAlignment="1">
      <alignment horizontal="center" vertical="center"/>
    </xf>
    <xf numFmtId="181" fontId="21" fillId="15" borderId="63" xfId="0" applyNumberFormat="1" applyFont="1" applyFill="1" applyBorder="1" applyAlignment="1">
      <alignment horizontal="center" vertical="center"/>
    </xf>
    <xf numFmtId="181" fontId="21" fillId="0" borderId="67" xfId="0" applyNumberFormat="1" applyFont="1" applyBorder="1" applyAlignment="1">
      <alignment horizontal="center" vertical="center"/>
    </xf>
    <xf numFmtId="0" fontId="21" fillId="0" borderId="67" xfId="0" applyFont="1" applyBorder="1">
      <alignment vertical="center"/>
    </xf>
    <xf numFmtId="181" fontId="21" fillId="0" borderId="70" xfId="0" applyNumberFormat="1" applyFont="1" applyBorder="1" applyAlignment="1">
      <alignment horizontal="center" vertical="center"/>
    </xf>
    <xf numFmtId="181" fontId="21" fillId="0" borderId="66" xfId="0" applyNumberFormat="1" applyFont="1" applyBorder="1" applyAlignment="1">
      <alignment horizontal="center" vertical="center"/>
    </xf>
    <xf numFmtId="181" fontId="21" fillId="15" borderId="67" xfId="0" applyNumberFormat="1" applyFont="1" applyFill="1" applyBorder="1" applyAlignment="1">
      <alignment horizontal="center" vertical="center"/>
    </xf>
    <xf numFmtId="0" fontId="21" fillId="0" borderId="64" xfId="0" applyFont="1" applyBorder="1">
      <alignment vertical="center"/>
    </xf>
    <xf numFmtId="181" fontId="21" fillId="16" borderId="72" xfId="0" applyNumberFormat="1" applyFont="1" applyFill="1" applyBorder="1" applyAlignment="1">
      <alignment horizontal="center" vertical="center"/>
    </xf>
    <xf numFmtId="181" fontId="21" fillId="0" borderId="73" xfId="0" applyNumberFormat="1" applyFont="1" applyBorder="1" applyAlignment="1">
      <alignment horizontal="center" vertical="center"/>
    </xf>
    <xf numFmtId="181" fontId="21" fillId="0" borderId="54" xfId="0" applyNumberFormat="1" applyFont="1" applyBorder="1" applyAlignment="1">
      <alignment horizontal="center" vertical="center"/>
    </xf>
    <xf numFmtId="0" fontId="43" fillId="0" borderId="67" xfId="0" applyFont="1" applyBorder="1">
      <alignment vertical="center"/>
    </xf>
    <xf numFmtId="181" fontId="21" fillId="15" borderId="61" xfId="0" applyNumberFormat="1" applyFont="1" applyFill="1" applyBorder="1" applyAlignment="1">
      <alignment horizontal="center" vertical="center"/>
    </xf>
    <xf numFmtId="181" fontId="21" fillId="15" borderId="62" xfId="0" applyNumberFormat="1" applyFont="1" applyFill="1" applyBorder="1" applyAlignment="1">
      <alignment horizontal="center" vertical="center"/>
    </xf>
    <xf numFmtId="182" fontId="21" fillId="0" borderId="61" xfId="0" applyNumberFormat="1" applyFont="1" applyBorder="1">
      <alignment vertical="center"/>
    </xf>
    <xf numFmtId="182" fontId="21" fillId="0" borderId="62" xfId="0" applyNumberFormat="1" applyFont="1" applyBorder="1">
      <alignment vertical="center"/>
    </xf>
    <xf numFmtId="182" fontId="21" fillId="0" borderId="63" xfId="0" applyNumberFormat="1" applyFont="1" applyBorder="1">
      <alignment vertical="center"/>
    </xf>
    <xf numFmtId="182" fontId="21" fillId="15" borderId="67" xfId="0" applyNumberFormat="1" applyFont="1" applyFill="1" applyBorder="1">
      <alignment vertical="center"/>
    </xf>
    <xf numFmtId="0" fontId="21" fillId="0" borderId="77" xfId="0" applyFont="1" applyBorder="1">
      <alignment vertical="center"/>
    </xf>
    <xf numFmtId="0" fontId="51" fillId="0" borderId="0" xfId="0" applyFont="1" applyAlignment="1">
      <alignment horizontal="right" vertical="center"/>
    </xf>
    <xf numFmtId="0" fontId="51" fillId="0" borderId="0" xfId="0" quotePrefix="1" applyFont="1">
      <alignment vertical="center"/>
    </xf>
    <xf numFmtId="0" fontId="33" fillId="0" borderId="0" xfId="0" applyFont="1">
      <alignment vertical="center"/>
    </xf>
    <xf numFmtId="182" fontId="33" fillId="0" borderId="0" xfId="0" applyNumberFormat="1" applyFont="1">
      <alignment vertical="center"/>
    </xf>
    <xf numFmtId="182" fontId="57" fillId="0" borderId="0" xfId="0" applyNumberFormat="1" applyFont="1">
      <alignment vertical="center"/>
    </xf>
    <xf numFmtId="0" fontId="58" fillId="0" borderId="0" xfId="0" applyFont="1">
      <alignment vertical="center"/>
    </xf>
    <xf numFmtId="0" fontId="58" fillId="0" borderId="0" xfId="0" applyFont="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59" fillId="0" borderId="0" xfId="0" applyFont="1">
      <alignment vertical="center"/>
    </xf>
    <xf numFmtId="0" fontId="59" fillId="0" borderId="0" xfId="0" applyFont="1" applyAlignment="1">
      <alignment horizontal="center"/>
    </xf>
    <xf numFmtId="0" fontId="59" fillId="0" borderId="0" xfId="0" applyFont="1" applyAlignment="1">
      <alignment horizontal="center" vertical="center"/>
    </xf>
    <xf numFmtId="0" fontId="62" fillId="0" borderId="78" xfId="0" applyFont="1" applyBorder="1" applyAlignment="1">
      <alignment horizontal="center" vertical="center" wrapText="1"/>
    </xf>
    <xf numFmtId="0" fontId="21" fillId="0" borderId="79" xfId="2" applyFont="1" applyBorder="1" applyAlignment="1">
      <alignment horizontal="center" vertical="center"/>
    </xf>
    <xf numFmtId="0" fontId="63" fillId="0" borderId="79" xfId="0" applyFont="1" applyBorder="1" applyAlignment="1">
      <alignment horizontal="center" vertical="center" wrapText="1"/>
    </xf>
    <xf numFmtId="0" fontId="63" fillId="17" borderId="79" xfId="0" applyFont="1" applyFill="1" applyBorder="1" applyAlignment="1">
      <alignment horizontal="center" vertical="center" wrapText="1"/>
    </xf>
    <xf numFmtId="0" fontId="63" fillId="0" borderId="80" xfId="0" applyFont="1" applyBorder="1" applyAlignment="1">
      <alignment horizontal="center" vertical="center" wrapText="1"/>
    </xf>
    <xf numFmtId="0" fontId="63" fillId="0" borderId="81" xfId="0" applyFont="1" applyBorder="1" applyAlignment="1">
      <alignment horizontal="center" vertical="center" wrapText="1"/>
    </xf>
    <xf numFmtId="0" fontId="59" fillId="0" borderId="0" xfId="0" applyFont="1" applyAlignment="1">
      <alignment horizontal="center" vertical="center" wrapText="1"/>
    </xf>
    <xf numFmtId="0" fontId="59" fillId="17" borderId="36" xfId="0" applyFont="1" applyFill="1" applyBorder="1" applyAlignment="1">
      <alignment horizontal="center" vertical="center" wrapText="1"/>
    </xf>
    <xf numFmtId="0" fontId="59" fillId="0" borderId="36" xfId="0" applyFont="1" applyBorder="1" applyAlignment="1">
      <alignment horizontal="center" vertical="center" wrapText="1"/>
    </xf>
    <xf numFmtId="0" fontId="65" fillId="0" borderId="36" xfId="0" applyFont="1" applyBorder="1" applyAlignment="1">
      <alignment horizontal="center" vertical="center" wrapText="1"/>
    </xf>
    <xf numFmtId="0" fontId="65" fillId="0" borderId="0" xfId="0" applyFont="1" applyAlignment="1">
      <alignment horizontal="center" vertical="center" wrapText="1"/>
    </xf>
    <xf numFmtId="0" fontId="66" fillId="0" borderId="36" xfId="0" applyFont="1" applyBorder="1" applyAlignment="1">
      <alignment horizontal="center" vertical="center" wrapText="1"/>
    </xf>
    <xf numFmtId="0" fontId="63" fillId="18" borderId="78" xfId="0" applyFont="1" applyFill="1" applyBorder="1" applyAlignment="1">
      <alignment horizontal="center" vertical="center" wrapText="1"/>
    </xf>
    <xf numFmtId="0" fontId="63" fillId="18" borderId="81" xfId="0" applyFont="1" applyFill="1" applyBorder="1" applyAlignment="1">
      <alignment horizontal="center" vertical="center" wrapText="1"/>
    </xf>
    <xf numFmtId="0" fontId="66" fillId="0" borderId="47" xfId="0" applyFont="1" applyBorder="1" applyAlignment="1">
      <alignment horizontal="center" vertical="center" wrapText="1"/>
    </xf>
    <xf numFmtId="0" fontId="60" fillId="0" borderId="78" xfId="0" applyFont="1" applyBorder="1" applyAlignment="1">
      <alignment horizontal="center" vertical="center"/>
    </xf>
    <xf numFmtId="183" fontId="54" fillId="19" borderId="79" xfId="0" applyNumberFormat="1" applyFont="1" applyFill="1" applyBorder="1" applyAlignment="1">
      <alignment horizontal="center" vertical="center"/>
    </xf>
    <xf numFmtId="183" fontId="54" fillId="20" borderId="79" xfId="0" applyNumberFormat="1" applyFont="1" applyFill="1" applyBorder="1" applyAlignment="1">
      <alignment horizontal="center" vertical="center"/>
    </xf>
    <xf numFmtId="183" fontId="54" fillId="19" borderId="81" xfId="0" applyNumberFormat="1" applyFont="1" applyFill="1" applyBorder="1" applyAlignment="1">
      <alignment horizontal="center" vertical="center"/>
    </xf>
    <xf numFmtId="183" fontId="21" fillId="0" borderId="0" xfId="0" applyNumberFormat="1" applyFont="1" applyAlignment="1">
      <alignment horizontal="center" vertical="center"/>
    </xf>
    <xf numFmtId="183" fontId="59" fillId="17" borderId="36" xfId="0" applyNumberFormat="1" applyFont="1" applyFill="1" applyBorder="1" applyAlignment="1">
      <alignment horizontal="center" vertical="center"/>
    </xf>
    <xf numFmtId="183" fontId="59" fillId="16" borderId="36" xfId="0" applyNumberFormat="1" applyFont="1" applyFill="1" applyBorder="1" applyAlignment="1">
      <alignment horizontal="center" vertical="center"/>
    </xf>
    <xf numFmtId="183" fontId="21" fillId="16" borderId="0" xfId="0" applyNumberFormat="1" applyFont="1" applyFill="1" applyAlignment="1">
      <alignment horizontal="center" vertical="center"/>
    </xf>
    <xf numFmtId="183" fontId="59" fillId="0" borderId="0" xfId="0" applyNumberFormat="1" applyFont="1" applyAlignment="1">
      <alignment horizontal="center" vertical="center"/>
    </xf>
    <xf numFmtId="183" fontId="59" fillId="16" borderId="82" xfId="0" applyNumberFormat="1" applyFont="1" applyFill="1" applyBorder="1" applyAlignment="1">
      <alignment horizontal="center" vertical="center"/>
    </xf>
    <xf numFmtId="183" fontId="59" fillId="16" borderId="83" xfId="0" applyNumberFormat="1" applyFont="1" applyFill="1" applyBorder="1" applyAlignment="1">
      <alignment horizontal="center" vertical="center"/>
    </xf>
    <xf numFmtId="183" fontId="59" fillId="16" borderId="47" xfId="0" applyNumberFormat="1" applyFont="1" applyFill="1" applyBorder="1" applyAlignment="1">
      <alignment horizontal="center" vertical="center"/>
    </xf>
    <xf numFmtId="0" fontId="59" fillId="0" borderId="84" xfId="0" applyFont="1" applyBorder="1" applyAlignment="1">
      <alignment horizontal="left" vertical="center"/>
    </xf>
    <xf numFmtId="183" fontId="54" fillId="19" borderId="57" xfId="0" applyNumberFormat="1" applyFont="1" applyFill="1" applyBorder="1" applyAlignment="1">
      <alignment horizontal="center" vertical="center"/>
    </xf>
    <xf numFmtId="183" fontId="54" fillId="20" borderId="85" xfId="0" applyNumberFormat="1" applyFont="1" applyFill="1" applyBorder="1" applyAlignment="1">
      <alignment horizontal="center" vertical="center"/>
    </xf>
    <xf numFmtId="183" fontId="54" fillId="19" borderId="58" xfId="0" applyNumberFormat="1" applyFont="1" applyFill="1" applyBorder="1" applyAlignment="1">
      <alignment horizontal="center" vertical="center"/>
    </xf>
    <xf numFmtId="183" fontId="59" fillId="16" borderId="78" xfId="0" applyNumberFormat="1" applyFont="1" applyFill="1" applyBorder="1" applyAlignment="1">
      <alignment horizontal="center" vertical="center"/>
    </xf>
    <xf numFmtId="183" fontId="59" fillId="16" borderId="81" xfId="0" applyNumberFormat="1" applyFont="1" applyFill="1" applyBorder="1" applyAlignment="1">
      <alignment horizontal="center" vertical="center"/>
    </xf>
    <xf numFmtId="0" fontId="67" fillId="0" borderId="70" xfId="0" applyFont="1" applyBorder="1" applyAlignment="1">
      <alignment horizontal="center" vertical="center" wrapText="1"/>
    </xf>
    <xf numFmtId="183" fontId="54" fillId="19" borderId="62" xfId="0" applyNumberFormat="1" applyFont="1" applyFill="1" applyBorder="1" applyAlignment="1">
      <alignment horizontal="center" vertical="center"/>
    </xf>
    <xf numFmtId="183" fontId="54" fillId="21" borderId="62" xfId="0" applyNumberFormat="1" applyFont="1" applyFill="1" applyBorder="1" applyAlignment="1">
      <alignment horizontal="center" vertical="center"/>
    </xf>
    <xf numFmtId="183" fontId="54" fillId="17" borderId="62" xfId="0" applyNumberFormat="1" applyFont="1" applyFill="1" applyBorder="1" applyAlignment="1">
      <alignment horizontal="center" vertical="center"/>
    </xf>
    <xf numFmtId="183" fontId="54" fillId="21" borderId="65" xfId="0" applyNumberFormat="1" applyFont="1" applyFill="1" applyBorder="1" applyAlignment="1">
      <alignment horizontal="center" vertical="center"/>
    </xf>
    <xf numFmtId="183" fontId="54" fillId="21" borderId="67" xfId="0" applyNumberFormat="1" applyFont="1" applyFill="1" applyBorder="1" applyAlignment="1">
      <alignment horizontal="center" vertical="center"/>
    </xf>
    <xf numFmtId="183" fontId="59" fillId="0" borderId="36" xfId="0" applyNumberFormat="1" applyFont="1" applyBorder="1" applyAlignment="1">
      <alignment horizontal="center" vertical="center"/>
    </xf>
    <xf numFmtId="183" fontId="59" fillId="21" borderId="36" xfId="0" applyNumberFormat="1" applyFont="1" applyFill="1" applyBorder="1" applyAlignment="1">
      <alignment horizontal="center" vertical="center"/>
    </xf>
    <xf numFmtId="183" fontId="59" fillId="18" borderId="82" xfId="0" applyNumberFormat="1" applyFont="1" applyFill="1" applyBorder="1" applyAlignment="1">
      <alignment horizontal="center" vertical="center"/>
    </xf>
    <xf numFmtId="183" fontId="59" fillId="18" borderId="64" xfId="0" applyNumberFormat="1" applyFont="1" applyFill="1" applyBorder="1" applyAlignment="1">
      <alignment horizontal="center" vertical="center"/>
    </xf>
    <xf numFmtId="183" fontId="59" fillId="21" borderId="47" xfId="0" applyNumberFormat="1" applyFont="1" applyFill="1" applyBorder="1" applyAlignment="1">
      <alignment horizontal="center" vertical="center"/>
    </xf>
    <xf numFmtId="0" fontId="68" fillId="0" borderId="86" xfId="0" applyFont="1" applyBorder="1" applyAlignment="1">
      <alignment horizontal="center" vertical="center" wrapText="1"/>
    </xf>
    <xf numFmtId="183" fontId="54" fillId="19" borderId="87" xfId="0" applyNumberFormat="1" applyFont="1" applyFill="1" applyBorder="1" applyAlignment="1">
      <alignment horizontal="center" vertical="center"/>
    </xf>
    <xf numFmtId="37" fontId="54" fillId="21" borderId="87" xfId="0" applyNumberFormat="1" applyFont="1" applyFill="1" applyBorder="1" applyAlignment="1">
      <alignment horizontal="center" vertical="center"/>
    </xf>
    <xf numFmtId="183" fontId="54" fillId="21" borderId="87" xfId="0" applyNumberFormat="1" applyFont="1" applyFill="1" applyBorder="1" applyAlignment="1">
      <alignment horizontal="center" vertical="center"/>
    </xf>
    <xf numFmtId="183" fontId="54" fillId="21" borderId="88" xfId="0" applyNumberFormat="1" applyFont="1" applyFill="1" applyBorder="1" applyAlignment="1">
      <alignment horizontal="center" vertical="center"/>
    </xf>
    <xf numFmtId="183" fontId="54" fillId="21" borderId="89" xfId="0" applyNumberFormat="1" applyFont="1" applyFill="1" applyBorder="1" applyAlignment="1">
      <alignment horizontal="center" vertical="center"/>
    </xf>
    <xf numFmtId="183" fontId="54" fillId="21" borderId="77" xfId="0" applyNumberFormat="1" applyFont="1" applyFill="1" applyBorder="1" applyAlignment="1">
      <alignment horizontal="center" vertical="center"/>
    </xf>
    <xf numFmtId="183" fontId="21" fillId="21" borderId="87" xfId="0" applyNumberFormat="1" applyFont="1" applyFill="1" applyBorder="1" applyAlignment="1">
      <alignment horizontal="center" vertical="center"/>
    </xf>
    <xf numFmtId="183" fontId="21" fillId="0" borderId="36" xfId="0" applyNumberFormat="1" applyFont="1" applyBorder="1" applyAlignment="1">
      <alignment horizontal="center" vertical="center"/>
    </xf>
    <xf numFmtId="183" fontId="59" fillId="18" borderId="90" xfId="0" applyNumberFormat="1" applyFont="1" applyFill="1" applyBorder="1" applyAlignment="1">
      <alignment horizontal="center" vertical="center"/>
    </xf>
    <xf numFmtId="183" fontId="54" fillId="19" borderId="85" xfId="0" applyNumberFormat="1" applyFont="1" applyFill="1" applyBorder="1" applyAlignment="1">
      <alignment horizontal="center" vertical="center"/>
    </xf>
    <xf numFmtId="183" fontId="54" fillId="19" borderId="83" xfId="0" applyNumberFormat="1" applyFont="1" applyFill="1" applyBorder="1" applyAlignment="1">
      <alignment horizontal="center" vertical="center"/>
    </xf>
    <xf numFmtId="0" fontId="21" fillId="0" borderId="70" xfId="0" applyFont="1" applyBorder="1" applyAlignment="1">
      <alignment horizontal="center" vertical="center"/>
    </xf>
    <xf numFmtId="183" fontId="69" fillId="22" borderId="62" xfId="0" applyNumberFormat="1" applyFont="1" applyFill="1" applyBorder="1" applyAlignment="1">
      <alignment horizontal="center" vertical="center" wrapText="1"/>
    </xf>
    <xf numFmtId="183" fontId="70" fillId="22" borderId="62" xfId="0" applyNumberFormat="1" applyFont="1" applyFill="1" applyBorder="1" applyAlignment="1">
      <alignment horizontal="center" vertical="center" wrapText="1"/>
    </xf>
    <xf numFmtId="183" fontId="71" fillId="17" borderId="62" xfId="0" applyNumberFormat="1" applyFont="1" applyFill="1" applyBorder="1" applyAlignment="1">
      <alignment horizontal="center" vertical="center"/>
    </xf>
    <xf numFmtId="183" fontId="71" fillId="21" borderId="62" xfId="0" applyNumberFormat="1" applyFont="1" applyFill="1" applyBorder="1" applyAlignment="1">
      <alignment horizontal="center" vertical="center"/>
    </xf>
    <xf numFmtId="0" fontId="71" fillId="0" borderId="63" xfId="0" applyFont="1" applyBorder="1" applyAlignment="1">
      <alignment horizontal="center" vertical="center"/>
    </xf>
    <xf numFmtId="183" fontId="71" fillId="21" borderId="65" xfId="0" applyNumberFormat="1" applyFont="1" applyFill="1" applyBorder="1" applyAlignment="1">
      <alignment horizontal="center" vertical="center"/>
    </xf>
    <xf numFmtId="183" fontId="69" fillId="22" borderId="67" xfId="0" applyNumberFormat="1" applyFont="1" applyFill="1" applyBorder="1" applyAlignment="1">
      <alignment horizontal="center" vertical="center" wrapText="1"/>
    </xf>
    <xf numFmtId="183" fontId="62" fillId="22" borderId="36" xfId="0" applyNumberFormat="1" applyFont="1" applyFill="1" applyBorder="1" applyAlignment="1">
      <alignment horizontal="center" vertical="center" wrapText="1"/>
    </xf>
    <xf numFmtId="183" fontId="62" fillId="0" borderId="0" xfId="0" applyNumberFormat="1" applyFont="1" applyAlignment="1">
      <alignment horizontal="center" vertical="center" wrapText="1"/>
    </xf>
    <xf numFmtId="183" fontId="62" fillId="22" borderId="47" xfId="0" applyNumberFormat="1" applyFont="1" applyFill="1" applyBorder="1" applyAlignment="1">
      <alignment horizontal="center" vertical="center" wrapText="1"/>
    </xf>
    <xf numFmtId="183" fontId="54" fillId="20" borderId="71" xfId="0" applyNumberFormat="1" applyFont="1" applyFill="1" applyBorder="1" applyAlignment="1">
      <alignment horizontal="center" vertical="center"/>
    </xf>
    <xf numFmtId="183" fontId="69" fillId="22" borderId="73" xfId="0" applyNumberFormat="1" applyFont="1" applyFill="1" applyBorder="1" applyAlignment="1">
      <alignment horizontal="center" vertical="center" wrapText="1"/>
    </xf>
    <xf numFmtId="183" fontId="69" fillId="22" borderId="54" xfId="0" applyNumberFormat="1" applyFont="1" applyFill="1" applyBorder="1" applyAlignment="1">
      <alignment horizontal="center" vertical="center" wrapText="1"/>
    </xf>
    <xf numFmtId="183" fontId="69" fillId="22" borderId="64" xfId="0" applyNumberFormat="1" applyFont="1" applyFill="1" applyBorder="1" applyAlignment="1">
      <alignment horizontal="center" vertical="center" wrapText="1"/>
    </xf>
    <xf numFmtId="183" fontId="59" fillId="18" borderId="67" xfId="0" applyNumberFormat="1" applyFont="1" applyFill="1" applyBorder="1" applyAlignment="1">
      <alignment horizontal="center" vertical="center"/>
    </xf>
    <xf numFmtId="183" fontId="54" fillId="20" borderId="62" xfId="0" applyNumberFormat="1" applyFont="1" applyFill="1" applyBorder="1" applyAlignment="1">
      <alignment horizontal="center" vertical="center"/>
    </xf>
    <xf numFmtId="183" fontId="69" fillId="22" borderId="65" xfId="0" applyNumberFormat="1" applyFont="1" applyFill="1" applyBorder="1" applyAlignment="1">
      <alignment horizontal="center" vertical="center" wrapText="1"/>
    </xf>
    <xf numFmtId="183" fontId="54" fillId="17" borderId="73" xfId="0" applyNumberFormat="1" applyFont="1" applyFill="1" applyBorder="1" applyAlignment="1">
      <alignment horizontal="center" vertical="center"/>
    </xf>
    <xf numFmtId="0" fontId="21" fillId="0" borderId="86" xfId="0" applyFont="1" applyBorder="1" applyAlignment="1">
      <alignment horizontal="center" vertical="center"/>
    </xf>
    <xf numFmtId="183" fontId="71" fillId="20" borderId="62" xfId="0" applyNumberFormat="1" applyFont="1" applyFill="1" applyBorder="1" applyAlignment="1">
      <alignment horizontal="center" vertical="center"/>
    </xf>
    <xf numFmtId="183" fontId="71" fillId="0" borderId="87" xfId="0" applyNumberFormat="1" applyFont="1" applyBorder="1" applyAlignment="1">
      <alignment horizontal="center" vertical="center"/>
    </xf>
    <xf numFmtId="183" fontId="71" fillId="0" borderId="89" xfId="0" applyNumberFormat="1" applyFont="1" applyBorder="1" applyAlignment="1">
      <alignment horizontal="center" vertical="center"/>
    </xf>
    <xf numFmtId="183" fontId="71" fillId="0" borderId="77" xfId="0" applyNumberFormat="1" applyFont="1" applyBorder="1" applyAlignment="1">
      <alignment horizontal="center" vertical="center"/>
    </xf>
    <xf numFmtId="0" fontId="33" fillId="0" borderId="70" xfId="0" applyFont="1" applyBorder="1" applyAlignment="1">
      <alignment horizontal="center" vertical="center"/>
    </xf>
    <xf numFmtId="183" fontId="72" fillId="0" borderId="62" xfId="0" applyNumberFormat="1" applyFont="1" applyBorder="1" applyAlignment="1">
      <alignment horizontal="center" vertical="center" wrapText="1"/>
    </xf>
    <xf numFmtId="183" fontId="72" fillId="0" borderId="65" xfId="0" applyNumberFormat="1" applyFont="1" applyBorder="1" applyAlignment="1">
      <alignment horizontal="center" vertical="center" wrapText="1"/>
    </xf>
    <xf numFmtId="183" fontId="72" fillId="0" borderId="67" xfId="0" applyNumberFormat="1" applyFont="1" applyBorder="1" applyAlignment="1">
      <alignment horizontal="center" vertical="center" wrapText="1"/>
    </xf>
    <xf numFmtId="183" fontId="8" fillId="0" borderId="0" xfId="0" applyNumberFormat="1" applyFont="1" applyAlignment="1">
      <alignment horizontal="center" vertical="center" wrapText="1"/>
    </xf>
    <xf numFmtId="183" fontId="73" fillId="17" borderId="36" xfId="0" applyNumberFormat="1" applyFont="1" applyFill="1" applyBorder="1" applyAlignment="1">
      <alignment horizontal="center" vertical="center" wrapText="1"/>
    </xf>
    <xf numFmtId="183" fontId="73" fillId="0" borderId="36" xfId="0" applyNumberFormat="1" applyFont="1" applyBorder="1" applyAlignment="1">
      <alignment horizontal="center" vertical="center" wrapText="1"/>
    </xf>
    <xf numFmtId="183" fontId="73" fillId="23" borderId="36" xfId="0" applyNumberFormat="1" applyFont="1" applyFill="1" applyBorder="1" applyAlignment="1">
      <alignment horizontal="center" vertical="center" wrapText="1"/>
    </xf>
    <xf numFmtId="183" fontId="73" fillId="0" borderId="0" xfId="0" applyNumberFormat="1" applyFont="1" applyAlignment="1">
      <alignment horizontal="center" vertical="center" wrapText="1"/>
    </xf>
    <xf numFmtId="183" fontId="73" fillId="23" borderId="47" xfId="0" applyNumberFormat="1" applyFont="1" applyFill="1" applyBorder="1" applyAlignment="1">
      <alignment horizontal="center" vertical="center" wrapText="1"/>
    </xf>
    <xf numFmtId="0" fontId="74" fillId="0" borderId="0" xfId="0" applyFont="1">
      <alignment vertical="center"/>
    </xf>
    <xf numFmtId="0" fontId="33" fillId="0" borderId="86" xfId="0" applyFont="1" applyBorder="1" applyAlignment="1">
      <alignment horizontal="center" vertical="center"/>
    </xf>
    <xf numFmtId="183" fontId="72" fillId="0" borderId="87" xfId="0" applyNumberFormat="1" applyFont="1" applyBorder="1" applyAlignment="1">
      <alignment horizontal="center" vertical="center" wrapText="1"/>
    </xf>
    <xf numFmtId="183" fontId="54" fillId="20" borderId="88" xfId="0" applyNumberFormat="1" applyFont="1" applyFill="1" applyBorder="1" applyAlignment="1">
      <alignment horizontal="center" vertical="center"/>
    </xf>
    <xf numFmtId="183" fontId="8" fillId="0" borderId="87" xfId="0" applyNumberFormat="1" applyFont="1" applyBorder="1" applyAlignment="1">
      <alignment horizontal="center" vertical="center" wrapText="1"/>
    </xf>
    <xf numFmtId="183" fontId="8" fillId="0" borderId="89" xfId="0" applyNumberFormat="1" applyFont="1" applyBorder="1" applyAlignment="1">
      <alignment horizontal="center" vertical="center" wrapText="1"/>
    </xf>
    <xf numFmtId="183" fontId="8" fillId="0" borderId="77" xfId="0" applyNumberFormat="1" applyFont="1" applyBorder="1" applyAlignment="1">
      <alignment horizontal="center" vertical="center" wrapText="1"/>
    </xf>
    <xf numFmtId="0" fontId="59" fillId="0" borderId="68" xfId="0" applyFont="1" applyBorder="1" applyAlignment="1">
      <alignment horizontal="left" vertical="center"/>
    </xf>
    <xf numFmtId="183" fontId="54" fillId="19" borderId="73" xfId="0" applyNumberFormat="1" applyFont="1" applyFill="1" applyBorder="1" applyAlignment="1">
      <alignment horizontal="center" vertical="center"/>
    </xf>
    <xf numFmtId="183" fontId="59" fillId="19" borderId="73" xfId="0" applyNumberFormat="1" applyFont="1" applyFill="1" applyBorder="1" applyAlignment="1">
      <alignment horizontal="center" vertical="center"/>
    </xf>
    <xf numFmtId="183" fontId="59" fillId="19" borderId="64" xfId="0" applyNumberFormat="1" applyFont="1" applyFill="1" applyBorder="1" applyAlignment="1">
      <alignment horizontal="center" vertical="center"/>
    </xf>
    <xf numFmtId="183" fontId="54" fillId="0" borderId="62" xfId="0" applyNumberFormat="1" applyFont="1" applyBorder="1" applyAlignment="1">
      <alignment horizontal="center" vertical="center"/>
    </xf>
    <xf numFmtId="183" fontId="73" fillId="0" borderId="62" xfId="0" applyNumberFormat="1" applyFont="1" applyBorder="1" applyAlignment="1">
      <alignment horizontal="center" vertical="center" wrapText="1"/>
    </xf>
    <xf numFmtId="183" fontId="73" fillId="0" borderId="65" xfId="0" applyNumberFormat="1" applyFont="1" applyBorder="1" applyAlignment="1">
      <alignment horizontal="center" vertical="center" wrapText="1"/>
    </xf>
    <xf numFmtId="183" fontId="73" fillId="0" borderId="67" xfId="0" applyNumberFormat="1" applyFont="1" applyBorder="1" applyAlignment="1">
      <alignment horizontal="center" vertical="center" wrapText="1"/>
    </xf>
    <xf numFmtId="183" fontId="8" fillId="0" borderId="62" xfId="0" applyNumberFormat="1" applyFont="1" applyBorder="1" applyAlignment="1">
      <alignment horizontal="center" vertical="center" wrapText="1"/>
    </xf>
    <xf numFmtId="183" fontId="8" fillId="0" borderId="65" xfId="0" applyNumberFormat="1" applyFont="1" applyBorder="1" applyAlignment="1">
      <alignment horizontal="center" vertical="center" wrapText="1"/>
    </xf>
    <xf numFmtId="183" fontId="8" fillId="0" borderId="67" xfId="0" applyNumberFormat="1" applyFont="1" applyBorder="1" applyAlignment="1">
      <alignment horizontal="center" vertical="center" wrapText="1"/>
    </xf>
    <xf numFmtId="0" fontId="33" fillId="0" borderId="86" xfId="0" applyFont="1" applyBorder="1" applyAlignment="1">
      <alignment horizontal="left" vertical="center" indent="2"/>
    </xf>
    <xf numFmtId="183" fontId="21" fillId="17" borderId="36" xfId="0" applyNumberFormat="1" applyFont="1" applyFill="1" applyBorder="1" applyAlignment="1">
      <alignment horizontal="center" vertical="center"/>
    </xf>
    <xf numFmtId="183" fontId="59" fillId="18" borderId="77" xfId="0" applyNumberFormat="1" applyFont="1" applyFill="1" applyBorder="1" applyAlignment="1">
      <alignment horizontal="center" vertical="center"/>
    </xf>
    <xf numFmtId="0" fontId="76" fillId="0" borderId="0" xfId="0" applyFont="1">
      <alignment vertical="center"/>
    </xf>
    <xf numFmtId="184" fontId="59" fillId="0" borderId="0" xfId="19" applyFont="1" applyAlignment="1" applyProtection="1">
      <alignment horizontal="left" vertical="center"/>
      <protection locked="0"/>
    </xf>
    <xf numFmtId="0" fontId="77" fillId="0" borderId="0" xfId="0" applyFont="1">
      <alignment vertical="center"/>
    </xf>
    <xf numFmtId="0" fontId="0" fillId="0" borderId="0" xfId="0" applyAlignment="1">
      <alignment horizontal="left" vertical="center"/>
    </xf>
    <xf numFmtId="184" fontId="59" fillId="0" borderId="0" xfId="19" applyFont="1" applyAlignment="1" applyProtection="1">
      <alignment horizontal="center" vertical="center"/>
      <protection locked="0"/>
    </xf>
    <xf numFmtId="184" fontId="21" fillId="0" borderId="0" xfId="19" quotePrefix="1" applyFont="1" applyAlignment="1" applyProtection="1">
      <alignment horizontal="left" vertical="center"/>
      <protection locked="0"/>
    </xf>
    <xf numFmtId="184" fontId="21" fillId="0" borderId="0" xfId="19" applyFont="1" applyAlignment="1" applyProtection="1">
      <alignment vertical="center"/>
      <protection locked="0"/>
    </xf>
    <xf numFmtId="0" fontId="23" fillId="0" borderId="0" xfId="0" applyFont="1">
      <alignment vertical="center"/>
    </xf>
    <xf numFmtId="184" fontId="21" fillId="0" borderId="0" xfId="19" applyFont="1" applyAlignment="1">
      <alignment vertical="center"/>
    </xf>
    <xf numFmtId="0" fontId="23" fillId="0" borderId="0" xfId="0" applyFont="1" applyAlignment="1">
      <alignment horizontal="center" vertical="center"/>
    </xf>
    <xf numFmtId="0" fontId="0" fillId="0" borderId="0" xfId="0" applyAlignment="1">
      <alignment horizontal="center" vertical="center"/>
    </xf>
    <xf numFmtId="181" fontId="21" fillId="16" borderId="73" xfId="0" applyNumberFormat="1" applyFont="1" applyFill="1" applyBorder="1" applyAlignment="1">
      <alignment horizontal="center" vertical="center"/>
    </xf>
    <xf numFmtId="181" fontId="21" fillId="0" borderId="86" xfId="0" applyNumberFormat="1" applyFont="1" applyBorder="1" applyAlignment="1">
      <alignment horizontal="center" vertical="center"/>
    </xf>
    <xf numFmtId="181" fontId="21" fillId="0" borderId="91" xfId="0" applyNumberFormat="1" applyFont="1" applyBorder="1" applyAlignment="1">
      <alignment horizontal="center" vertical="center"/>
    </xf>
    <xf numFmtId="181" fontId="21" fillId="0" borderId="87" xfId="0" applyNumberFormat="1" applyFont="1" applyBorder="1" applyAlignment="1">
      <alignment horizontal="center" vertical="center"/>
    </xf>
    <xf numFmtId="181" fontId="21" fillId="15" borderId="77" xfId="0" applyNumberFormat="1" applyFont="1" applyFill="1" applyBorder="1" applyAlignment="1">
      <alignment horizontal="center" vertical="center"/>
    </xf>
    <xf numFmtId="0" fontId="51" fillId="0" borderId="0" xfId="0" applyFont="1" applyAlignment="1">
      <alignment horizontal="left" vertical="center"/>
    </xf>
    <xf numFmtId="0" fontId="51" fillId="0" borderId="0" xfId="0" applyFont="1" applyAlignment="1"/>
    <xf numFmtId="0" fontId="51" fillId="0" borderId="0" xfId="0" applyFont="1" applyAlignment="1">
      <alignment horizontal="center"/>
    </xf>
    <xf numFmtId="184" fontId="59" fillId="0" borderId="0" xfId="19" quotePrefix="1" applyFont="1" applyAlignment="1" applyProtection="1">
      <alignment horizontal="left" vertical="center"/>
      <protection locked="0"/>
    </xf>
    <xf numFmtId="184" fontId="59" fillId="0" borderId="0" xfId="19" applyFont="1" applyAlignment="1">
      <alignment horizontal="left" vertical="center"/>
    </xf>
    <xf numFmtId="184" fontId="59" fillId="0" borderId="0" xfId="19" applyFont="1" applyAlignment="1">
      <alignment vertical="center"/>
    </xf>
    <xf numFmtId="185" fontId="78" fillId="22" borderId="0" xfId="0" applyNumberFormat="1" applyFont="1" applyFill="1" applyAlignment="1" applyProtection="1">
      <alignment horizontal="center" vertical="center"/>
      <protection locked="0"/>
    </xf>
    <xf numFmtId="185" fontId="21" fillId="22" borderId="62" xfId="0" applyNumberFormat="1" applyFont="1" applyFill="1" applyBorder="1" applyAlignment="1" applyProtection="1">
      <alignment horizontal="center" vertical="center"/>
      <protection locked="0"/>
    </xf>
    <xf numFmtId="185" fontId="78" fillId="22" borderId="62" xfId="0" applyNumberFormat="1" applyFont="1" applyFill="1" applyBorder="1" applyAlignment="1" applyProtection="1">
      <alignment horizontal="center" vertical="center"/>
      <protection locked="0"/>
    </xf>
    <xf numFmtId="185" fontId="0" fillId="0" borderId="0" xfId="0" applyNumberFormat="1" applyAlignment="1" applyProtection="1">
      <protection locked="0"/>
    </xf>
    <xf numFmtId="185" fontId="78" fillId="22" borderId="92" xfId="0" applyNumberFormat="1" applyFont="1" applyFill="1" applyBorder="1" applyAlignment="1" applyProtection="1">
      <alignment horizontal="center" vertical="center"/>
      <protection locked="0"/>
    </xf>
    <xf numFmtId="185" fontId="43" fillId="22" borderId="62" xfId="0" applyNumberFormat="1" applyFont="1" applyFill="1" applyBorder="1" applyAlignment="1" applyProtection="1">
      <alignment horizontal="center" vertical="center"/>
      <protection locked="0"/>
    </xf>
    <xf numFmtId="185" fontId="33" fillId="0" borderId="0" xfId="0" applyNumberFormat="1" applyFont="1" applyAlignment="1" applyProtection="1">
      <protection locked="0"/>
    </xf>
    <xf numFmtId="185" fontId="21" fillId="0" borderId="92" xfId="0" applyNumberFormat="1" applyFont="1" applyBorder="1" applyAlignment="1" applyProtection="1">
      <alignment horizontal="center" vertical="top"/>
      <protection locked="0"/>
    </xf>
    <xf numFmtId="185" fontId="21" fillId="22" borderId="92" xfId="0" applyNumberFormat="1" applyFont="1" applyFill="1" applyBorder="1" applyProtection="1">
      <alignment vertical="center"/>
      <protection locked="0"/>
    </xf>
    <xf numFmtId="185" fontId="21" fillId="22" borderId="92" xfId="0" applyNumberFormat="1" applyFont="1" applyFill="1" applyBorder="1" applyAlignment="1" applyProtection="1">
      <alignment horizontal="center" vertical="center"/>
      <protection locked="0"/>
    </xf>
    <xf numFmtId="41" fontId="51" fillId="0" borderId="65" xfId="0" applyNumberFormat="1" applyFont="1" applyBorder="1" applyAlignment="1">
      <alignment horizontal="center" vertical="center" wrapText="1"/>
    </xf>
    <xf numFmtId="41" fontId="51" fillId="0" borderId="65" xfId="0" applyNumberFormat="1" applyFont="1" applyBorder="1" applyAlignment="1">
      <alignment horizontal="center" vertical="center"/>
    </xf>
    <xf numFmtId="41" fontId="51" fillId="0" borderId="62" xfId="0" applyNumberFormat="1" applyFont="1" applyBorder="1" applyAlignment="1">
      <alignment horizontal="center" vertical="center"/>
    </xf>
    <xf numFmtId="41" fontId="51" fillId="0" borderId="62" xfId="0" applyNumberFormat="1" applyFont="1" applyBorder="1" applyAlignment="1">
      <alignment horizontal="center" vertical="center" wrapText="1"/>
    </xf>
    <xf numFmtId="41" fontId="80" fillId="0" borderId="65" xfId="0" applyNumberFormat="1" applyFont="1" applyBorder="1" applyAlignment="1">
      <alignment vertical="center" wrapText="1"/>
    </xf>
    <xf numFmtId="41" fontId="80" fillId="0" borderId="65" xfId="0" applyNumberFormat="1" applyFont="1" applyBorder="1" applyAlignment="1">
      <alignment horizontal="center" vertical="center"/>
    </xf>
    <xf numFmtId="41" fontId="80" fillId="0" borderId="62" xfId="0" applyNumberFormat="1" applyFont="1" applyBorder="1" applyAlignment="1">
      <alignment horizontal="left" vertical="center" wrapText="1"/>
    </xf>
    <xf numFmtId="41" fontId="80" fillId="0" borderId="62" xfId="0" applyNumberFormat="1" applyFont="1" applyBorder="1" applyAlignment="1">
      <alignment horizontal="right" vertical="center" wrapText="1"/>
    </xf>
    <xf numFmtId="41" fontId="80" fillId="0" borderId="61" xfId="0" applyNumberFormat="1" applyFont="1" applyBorder="1" applyAlignment="1">
      <alignment horizontal="right" vertical="center"/>
    </xf>
    <xf numFmtId="41" fontId="80" fillId="0" borderId="65" xfId="0" applyNumberFormat="1" applyFont="1" applyBorder="1">
      <alignment vertical="center"/>
    </xf>
    <xf numFmtId="0" fontId="51" fillId="0" borderId="65" xfId="0" applyFont="1" applyBorder="1" applyAlignment="1">
      <alignment horizontal="center" vertical="center" wrapText="1"/>
    </xf>
    <xf numFmtId="0" fontId="51" fillId="0" borderId="65" xfId="0" applyFont="1" applyBorder="1" applyAlignment="1">
      <alignment horizontal="center" vertical="center"/>
    </xf>
    <xf numFmtId="0" fontId="51" fillId="0" borderId="62" xfId="0" applyFont="1" applyBorder="1" applyAlignment="1">
      <alignment horizontal="center" vertical="center"/>
    </xf>
    <xf numFmtId="3" fontId="51" fillId="0" borderId="62" xfId="0" applyNumberFormat="1" applyFont="1" applyBorder="1" applyAlignment="1">
      <alignment horizontal="center" vertical="center" wrapText="1"/>
    </xf>
    <xf numFmtId="185" fontId="78" fillId="0" borderId="0" xfId="0" applyNumberFormat="1" applyFont="1" applyAlignment="1" applyProtection="1">
      <protection locked="0"/>
    </xf>
    <xf numFmtId="185" fontId="0" fillId="0" borderId="0" xfId="0" applyNumberFormat="1" applyAlignment="1" applyProtection="1">
      <alignment horizontal="center" vertical="center"/>
      <protection locked="0"/>
    </xf>
    <xf numFmtId="185" fontId="21" fillId="0" borderId="92" xfId="0" applyNumberFormat="1" applyFont="1" applyBorder="1" applyAlignment="1" applyProtection="1">
      <protection locked="0"/>
    </xf>
    <xf numFmtId="0" fontId="48" fillId="0" borderId="27" xfId="5" applyFont="1" applyBorder="1">
      <alignment vertical="center"/>
    </xf>
    <xf numFmtId="0" fontId="33" fillId="0" borderId="36" xfId="21" applyFont="1" applyBorder="1" applyAlignment="1">
      <alignment horizontal="center" vertical="center"/>
    </xf>
    <xf numFmtId="0" fontId="33" fillId="0" borderId="26" xfId="21" applyFont="1" applyBorder="1" applyAlignment="1">
      <alignment horizontal="center" vertical="center"/>
    </xf>
    <xf numFmtId="0" fontId="33" fillId="0" borderId="0" xfId="21" applyFont="1" applyAlignment="1">
      <alignment horizontal="center" vertical="center"/>
    </xf>
    <xf numFmtId="0" fontId="33" fillId="0" borderId="0" xfId="21" applyFont="1" applyAlignment="1">
      <alignment vertical="center"/>
    </xf>
    <xf numFmtId="0" fontId="33" fillId="0" borderId="36" xfId="21" quotePrefix="1" applyFont="1" applyBorder="1" applyAlignment="1">
      <alignment horizontal="center" vertical="center"/>
    </xf>
    <xf numFmtId="0" fontId="33" fillId="0" borderId="48" xfId="21" quotePrefix="1" applyFont="1" applyBorder="1" applyAlignment="1">
      <alignment horizontal="left" vertical="center"/>
    </xf>
    <xf numFmtId="0" fontId="33" fillId="0" borderId="41" xfId="21" quotePrefix="1" applyFont="1" applyBorder="1" applyAlignment="1">
      <alignment horizontal="left" vertical="center"/>
    </xf>
    <xf numFmtId="0" fontId="33" fillId="0" borderId="41" xfId="21" applyFont="1" applyBorder="1"/>
    <xf numFmtId="0" fontId="21" fillId="0" borderId="0" xfId="21" applyFont="1" applyAlignment="1">
      <alignment vertical="center"/>
    </xf>
    <xf numFmtId="0" fontId="21" fillId="0" borderId="92" xfId="21" applyFont="1" applyBorder="1" applyAlignment="1">
      <alignment vertical="center"/>
    </xf>
    <xf numFmtId="0" fontId="33" fillId="0" borderId="50" xfId="21" applyFont="1" applyBorder="1" applyAlignment="1">
      <alignment vertical="center"/>
    </xf>
    <xf numFmtId="0" fontId="33" fillId="0" borderId="49" xfId="21" applyFont="1" applyBorder="1" applyAlignment="1">
      <alignment vertical="center"/>
    </xf>
    <xf numFmtId="0" fontId="33" fillId="0" borderId="63" xfId="21" applyFont="1" applyBorder="1" applyAlignment="1">
      <alignment horizontal="left" vertical="center"/>
    </xf>
    <xf numFmtId="0" fontId="21" fillId="0" borderId="63" xfId="21" applyFont="1" applyBorder="1" applyAlignment="1">
      <alignment horizontal="left" vertical="center"/>
    </xf>
    <xf numFmtId="0" fontId="0" fillId="0" borderId="63" xfId="0" applyBorder="1" applyAlignment="1"/>
    <xf numFmtId="0" fontId="0" fillId="0" borderId="66" xfId="0" applyBorder="1" applyAlignment="1"/>
    <xf numFmtId="0" fontId="33" fillId="0" borderId="26" xfId="21" applyFont="1" applyBorder="1" applyAlignment="1">
      <alignment vertical="center"/>
    </xf>
    <xf numFmtId="0" fontId="33" fillId="0" borderId="54" xfId="21" applyFont="1" applyBorder="1" applyAlignment="1">
      <alignment vertical="center"/>
    </xf>
    <xf numFmtId="0" fontId="21" fillId="0" borderId="54" xfId="21" applyFont="1" applyBorder="1" applyAlignment="1">
      <alignment vertical="center"/>
    </xf>
    <xf numFmtId="0" fontId="76" fillId="0" borderId="63" xfId="21" applyFont="1" applyBorder="1" applyAlignment="1">
      <alignment horizontal="left" vertical="center"/>
    </xf>
    <xf numFmtId="0" fontId="21" fillId="0" borderId="63" xfId="21" applyFont="1" applyBorder="1" applyAlignment="1">
      <alignment vertical="center"/>
    </xf>
    <xf numFmtId="0" fontId="34" fillId="0" borderId="0" xfId="21" applyFont="1" applyAlignment="1">
      <alignment vertical="center"/>
    </xf>
    <xf numFmtId="0" fontId="33" fillId="0" borderId="26" xfId="21" applyFont="1" applyBorder="1" applyAlignment="1">
      <alignment horizontal="left" vertical="center"/>
    </xf>
    <xf numFmtId="0" fontId="33" fillId="0" borderId="59" xfId="21" applyFont="1" applyBorder="1" applyAlignment="1">
      <alignment vertical="center"/>
    </xf>
    <xf numFmtId="0" fontId="21" fillId="0" borderId="93" xfId="21" applyFont="1" applyBorder="1" applyAlignment="1">
      <alignment vertical="center"/>
    </xf>
    <xf numFmtId="0" fontId="76" fillId="0" borderId="26" xfId="21" applyFont="1" applyBorder="1" applyAlignment="1">
      <alignment vertical="center"/>
    </xf>
    <xf numFmtId="0" fontId="76" fillId="0" borderId="0" xfId="21" applyFont="1" applyAlignment="1">
      <alignment vertical="center"/>
    </xf>
    <xf numFmtId="0" fontId="33" fillId="0" borderId="65" xfId="21" quotePrefix="1" applyFont="1" applyBorder="1" applyAlignment="1">
      <alignment horizontal="left" vertical="center"/>
    </xf>
    <xf numFmtId="0" fontId="21" fillId="0" borderId="63" xfId="21" quotePrefix="1" applyFont="1" applyBorder="1" applyAlignment="1">
      <alignment horizontal="left" vertical="center"/>
    </xf>
    <xf numFmtId="0" fontId="21" fillId="0" borderId="63" xfId="21" applyFont="1" applyBorder="1" applyAlignment="1">
      <alignment horizontal="centerContinuous" vertical="center"/>
    </xf>
    <xf numFmtId="0" fontId="33" fillId="0" borderId="63" xfId="21" quotePrefix="1" applyFont="1" applyBorder="1" applyAlignment="1">
      <alignment horizontal="left" vertical="center"/>
    </xf>
    <xf numFmtId="0" fontId="33" fillId="0" borderId="65" xfId="21" applyFont="1" applyBorder="1" applyAlignment="1">
      <alignment vertical="center"/>
    </xf>
    <xf numFmtId="0" fontId="33" fillId="0" borderId="76" xfId="21" applyFont="1" applyBorder="1" applyAlignment="1">
      <alignment horizontal="left" vertical="center"/>
    </xf>
    <xf numFmtId="0" fontId="21" fillId="0" borderId="91" xfId="21" applyFont="1" applyBorder="1" applyAlignment="1">
      <alignment horizontal="left" vertical="center"/>
    </xf>
    <xf numFmtId="0" fontId="21" fillId="0" borderId="91" xfId="21" applyFont="1" applyBorder="1" applyAlignment="1">
      <alignment vertical="center"/>
    </xf>
    <xf numFmtId="0" fontId="76" fillId="0" borderId="48" xfId="21" applyFont="1" applyBorder="1" applyAlignment="1">
      <alignment vertical="center"/>
    </xf>
    <xf numFmtId="0" fontId="76" fillId="0" borderId="41" xfId="21" applyFont="1" applyBorder="1" applyAlignment="1">
      <alignment vertical="center"/>
    </xf>
    <xf numFmtId="0" fontId="76" fillId="0" borderId="0" xfId="21" applyFont="1"/>
    <xf numFmtId="0" fontId="76" fillId="0" borderId="0" xfId="21" quotePrefix="1" applyFont="1" applyAlignment="1">
      <alignment horizontal="left"/>
    </xf>
    <xf numFmtId="0" fontId="76" fillId="0" borderId="0" xfId="21" applyFont="1" applyAlignment="1">
      <alignment horizontal="left"/>
    </xf>
    <xf numFmtId="0" fontId="76" fillId="0" borderId="0" xfId="21" applyFont="1" applyAlignment="1">
      <alignment horizontal="right"/>
    </xf>
    <xf numFmtId="0" fontId="88" fillId="0" borderId="0" xfId="21" quotePrefix="1" applyFont="1" applyAlignment="1">
      <alignment horizontal="left" vertical="center"/>
    </xf>
    <xf numFmtId="0" fontId="33" fillId="0" borderId="0" xfId="21" applyFont="1"/>
    <xf numFmtId="0" fontId="21" fillId="0" borderId="36" xfId="0" applyFont="1" applyBorder="1" applyAlignment="1" applyProtection="1">
      <alignment horizontal="center"/>
      <protection locked="0"/>
    </xf>
    <xf numFmtId="0" fontId="33" fillId="0" borderId="0" xfId="0" applyFont="1" applyAlignment="1" applyProtection="1">
      <protection locked="0"/>
    </xf>
    <xf numFmtId="0" fontId="21" fillId="0" borderId="45" xfId="0" applyFont="1" applyBorder="1" applyAlignment="1" applyProtection="1">
      <alignment horizontal="center"/>
      <protection locked="0"/>
    </xf>
    <xf numFmtId="0" fontId="33" fillId="0" borderId="41" xfId="0" applyFont="1" applyBorder="1" applyAlignment="1" applyProtection="1">
      <protection locked="0"/>
    </xf>
    <xf numFmtId="0" fontId="59" fillId="0" borderId="0" xfId="0" applyFont="1" applyAlignment="1" applyProtection="1">
      <alignment horizontal="left"/>
      <protection locked="0"/>
    </xf>
    <xf numFmtId="0" fontId="21" fillId="0" borderId="86" xfId="0" applyFont="1" applyBorder="1" applyAlignment="1" applyProtection="1">
      <alignment horizontal="center" vertical="center"/>
      <protection locked="0"/>
    </xf>
    <xf numFmtId="0" fontId="21" fillId="0" borderId="87" xfId="0" applyFont="1" applyBorder="1" applyAlignment="1" applyProtection="1">
      <alignment horizontal="center" vertical="center"/>
      <protection locked="0"/>
    </xf>
    <xf numFmtId="0" fontId="21" fillId="0" borderId="87" xfId="0" applyFont="1" applyBorder="1" applyAlignment="1" applyProtection="1">
      <alignment horizontal="center"/>
      <protection locked="0"/>
    </xf>
    <xf numFmtId="0" fontId="21" fillId="0" borderId="89" xfId="0" applyFont="1" applyBorder="1" applyAlignment="1" applyProtection="1">
      <alignment horizontal="center"/>
      <protection locked="0"/>
    </xf>
    <xf numFmtId="9" fontId="21" fillId="0" borderId="51" xfId="20" applyFont="1" applyBorder="1" applyAlignment="1" applyProtection="1">
      <protection locked="0"/>
    </xf>
    <xf numFmtId="186" fontId="18" fillId="24" borderId="36" xfId="0" applyNumberFormat="1" applyFont="1" applyFill="1" applyBorder="1" applyAlignment="1">
      <alignment horizontal="center" vertical="center"/>
    </xf>
    <xf numFmtId="186" fontId="18" fillId="24" borderId="45" xfId="0" applyNumberFormat="1" applyFont="1" applyFill="1" applyBorder="1" applyAlignment="1">
      <alignment horizontal="center" vertical="center"/>
    </xf>
    <xf numFmtId="9" fontId="21" fillId="0" borderId="100" xfId="20" applyFont="1" applyBorder="1" applyAlignment="1" applyProtection="1">
      <protection locked="0"/>
    </xf>
    <xf numFmtId="186" fontId="21" fillId="0" borderId="36" xfId="0" applyNumberFormat="1" applyFont="1" applyBorder="1" applyAlignment="1" applyProtection="1">
      <alignment horizontal="center" vertical="center"/>
      <protection locked="0"/>
    </xf>
    <xf numFmtId="186" fontId="21" fillId="0" borderId="45" xfId="0" applyNumberFormat="1" applyFont="1" applyBorder="1" applyAlignment="1" applyProtection="1">
      <alignment horizontal="center" vertical="center"/>
      <protection locked="0"/>
    </xf>
    <xf numFmtId="9" fontId="43" fillId="21" borderId="52" xfId="20" applyFont="1" applyFill="1" applyBorder="1" applyAlignment="1" applyProtection="1">
      <protection locked="0"/>
    </xf>
    <xf numFmtId="0" fontId="33" fillId="0" borderId="0" xfId="0" applyFont="1" applyAlignment="1" applyProtection="1">
      <alignment horizontal="right"/>
      <protection locked="0"/>
    </xf>
    <xf numFmtId="0" fontId="21" fillId="0" borderId="41" xfId="0" applyFont="1" applyBorder="1" applyAlignment="1" applyProtection="1">
      <protection locked="0"/>
    </xf>
    <xf numFmtId="0" fontId="21" fillId="0" borderId="41" xfId="0" applyFont="1" applyBorder="1" applyAlignment="1" applyProtection="1">
      <alignment horizontal="right"/>
      <protection locked="0"/>
    </xf>
    <xf numFmtId="0" fontId="21" fillId="0" borderId="41" xfId="0" applyFont="1" applyBorder="1" applyAlignment="1" applyProtection="1">
      <alignment horizontal="center" vertical="center"/>
      <protection locked="0"/>
    </xf>
    <xf numFmtId="0" fontId="21" fillId="0" borderId="101" xfId="0" applyFont="1" applyBorder="1" applyAlignment="1" applyProtection="1">
      <alignment horizontal="center" vertical="center" wrapText="1"/>
      <protection locked="0"/>
    </xf>
    <xf numFmtId="0" fontId="89" fillId="21" borderId="79" xfId="0" applyFont="1" applyFill="1" applyBorder="1" applyAlignment="1">
      <alignment horizontal="center" vertical="center" wrapText="1"/>
    </xf>
    <xf numFmtId="0" fontId="89" fillId="21" borderId="97" xfId="0" applyFont="1" applyFill="1" applyBorder="1" applyAlignment="1">
      <alignment horizontal="center" vertical="center" wrapText="1"/>
    </xf>
    <xf numFmtId="0" fontId="89" fillId="21" borderId="97" xfId="0" applyFont="1" applyFill="1" applyBorder="1" applyAlignment="1" applyProtection="1">
      <alignment horizontal="center" vertical="center" wrapText="1"/>
      <protection locked="0"/>
    </xf>
    <xf numFmtId="0" fontId="33" fillId="0" borderId="97" xfId="0" applyFont="1" applyBorder="1" applyAlignment="1" applyProtection="1">
      <alignment horizontal="center" vertical="center" wrapText="1"/>
      <protection locked="0"/>
    </xf>
    <xf numFmtId="0" fontId="33" fillId="0" borderId="88" xfId="0" applyFont="1" applyBorder="1" applyAlignment="1" applyProtection="1">
      <alignment horizontal="center" vertical="center" wrapText="1"/>
      <protection locked="0"/>
    </xf>
    <xf numFmtId="0" fontId="89" fillId="21" borderId="79" xfId="0" applyFont="1" applyFill="1" applyBorder="1" applyAlignment="1" applyProtection="1">
      <alignment horizontal="center" vertical="center" wrapText="1"/>
      <protection locked="0"/>
    </xf>
    <xf numFmtId="0" fontId="89" fillId="21" borderId="41" xfId="0" applyFont="1" applyFill="1" applyBorder="1" applyAlignment="1">
      <alignment horizontal="center" vertical="center" wrapText="1"/>
    </xf>
    <xf numFmtId="0" fontId="33" fillId="0" borderId="51" xfId="0" applyFont="1" applyBorder="1" applyAlignment="1" applyProtection="1">
      <alignment horizontal="left"/>
      <protection locked="0"/>
    </xf>
    <xf numFmtId="186" fontId="74" fillId="24" borderId="36" xfId="0" applyNumberFormat="1" applyFont="1" applyFill="1" applyBorder="1" applyAlignment="1">
      <alignment horizontal="center"/>
    </xf>
    <xf numFmtId="186" fontId="74" fillId="24" borderId="45" xfId="0" applyNumberFormat="1" applyFont="1" applyFill="1" applyBorder="1" applyAlignment="1">
      <alignment horizontal="center"/>
    </xf>
    <xf numFmtId="0" fontId="33" fillId="0" borderId="100" xfId="0" applyFont="1" applyBorder="1" applyAlignment="1" applyProtection="1">
      <alignment horizontal="left"/>
      <protection locked="0"/>
    </xf>
    <xf numFmtId="186" fontId="74" fillId="21" borderId="36" xfId="0" applyNumberFormat="1" applyFont="1" applyFill="1" applyBorder="1" applyAlignment="1" applyProtection="1">
      <alignment horizontal="center"/>
      <protection locked="0"/>
    </xf>
    <xf numFmtId="186" fontId="74" fillId="21" borderId="45" xfId="0" applyNumberFormat="1" applyFont="1" applyFill="1" applyBorder="1" applyAlignment="1" applyProtection="1">
      <alignment horizontal="center"/>
      <protection locked="0"/>
    </xf>
    <xf numFmtId="186" fontId="33" fillId="21" borderId="36" xfId="0" applyNumberFormat="1" applyFont="1" applyFill="1" applyBorder="1" applyAlignment="1" applyProtection="1">
      <alignment horizontal="center" vertical="center"/>
      <protection locked="0"/>
    </xf>
    <xf numFmtId="186" fontId="33" fillId="21" borderId="45" xfId="0" applyNumberFormat="1" applyFont="1" applyFill="1" applyBorder="1" applyAlignment="1" applyProtection="1">
      <alignment horizontal="center" vertical="center"/>
      <protection locked="0"/>
    </xf>
    <xf numFmtId="0" fontId="33" fillId="0" borderId="36" xfId="0" applyFont="1" applyBorder="1" applyAlignment="1" applyProtection="1">
      <alignment horizontal="center"/>
      <protection locked="0"/>
    </xf>
    <xf numFmtId="0" fontId="43" fillId="21" borderId="100" xfId="0" applyFont="1" applyFill="1" applyBorder="1" applyAlignment="1" applyProtection="1">
      <alignment horizontal="left"/>
      <protection locked="0"/>
    </xf>
    <xf numFmtId="0" fontId="33" fillId="0" borderId="100" xfId="0" applyFont="1" applyBorder="1" applyAlignment="1" applyProtection="1">
      <alignment horizontal="left" wrapText="1"/>
      <protection locked="0"/>
    </xf>
    <xf numFmtId="0" fontId="33" fillId="0" borderId="52" xfId="0" applyFont="1" applyBorder="1" applyAlignment="1" applyProtection="1">
      <alignment horizontal="left"/>
      <protection locked="0"/>
    </xf>
    <xf numFmtId="0" fontId="21" fillId="0" borderId="0" xfId="0" applyFont="1" applyAlignment="1" applyProtection="1">
      <alignment horizontal="left"/>
      <protection locked="0"/>
    </xf>
    <xf numFmtId="0" fontId="96" fillId="0" borderId="0" xfId="0" applyFont="1" applyAlignment="1" applyProtection="1">
      <alignment horizontal="center"/>
      <protection locked="0"/>
    </xf>
    <xf numFmtId="0" fontId="21" fillId="0" borderId="0" xfId="0" applyFont="1" applyAlignment="1" applyProtection="1">
      <alignment horizontal="right"/>
      <protection locked="0"/>
    </xf>
    <xf numFmtId="0" fontId="22" fillId="0" borderId="87" xfId="0" applyFont="1" applyBorder="1" applyAlignment="1" applyProtection="1">
      <alignment horizontal="center" vertical="center" wrapText="1"/>
      <protection locked="0"/>
    </xf>
    <xf numFmtId="0" fontId="21" fillId="0" borderId="87" xfId="0" applyFont="1" applyBorder="1" applyAlignment="1" applyProtection="1">
      <alignment horizontal="center" vertical="center" wrapText="1"/>
      <protection locked="0"/>
    </xf>
    <xf numFmtId="0" fontId="21" fillId="0" borderId="89" xfId="0" applyFont="1" applyBorder="1" applyAlignment="1" applyProtection="1">
      <alignment horizontal="center" vertical="center" wrapText="1"/>
      <protection locked="0"/>
    </xf>
    <xf numFmtId="0" fontId="33" fillId="0" borderId="49" xfId="0" applyFont="1" applyBorder="1" applyAlignment="1" applyProtection="1">
      <alignment horizontal="left"/>
      <protection locked="0"/>
    </xf>
    <xf numFmtId="186" fontId="33" fillId="0" borderId="36" xfId="0" applyNumberFormat="1" applyFont="1" applyBorder="1" applyAlignment="1" applyProtection="1">
      <alignment horizontal="center" vertical="center"/>
      <protection locked="0"/>
    </xf>
    <xf numFmtId="186" fontId="33" fillId="0" borderId="45" xfId="0" applyNumberFormat="1" applyFont="1" applyBorder="1" applyAlignment="1" applyProtection="1">
      <alignment horizontal="center" vertical="center"/>
      <protection locked="0"/>
    </xf>
    <xf numFmtId="0" fontId="21" fillId="0" borderId="0" xfId="0" applyFont="1" applyAlignment="1" applyProtection="1">
      <protection locked="0"/>
    </xf>
    <xf numFmtId="0" fontId="89" fillId="21" borderId="0" xfId="0" applyFont="1" applyFill="1" applyAlignment="1" applyProtection="1">
      <protection locked="0"/>
    </xf>
    <xf numFmtId="0" fontId="48" fillId="0" borderId="27" xfId="5" applyFont="1" applyBorder="1" applyAlignment="1">
      <alignment horizontal="center" vertical="center"/>
    </xf>
    <xf numFmtId="0" fontId="33" fillId="0" borderId="62" xfId="0" applyFont="1" applyBorder="1" applyAlignment="1">
      <alignment horizontal="distributed"/>
    </xf>
    <xf numFmtId="0" fontId="33" fillId="0" borderId="0" xfId="0" applyFont="1" applyAlignment="1">
      <alignment horizontal="distributed"/>
    </xf>
    <xf numFmtId="0" fontId="33" fillId="0" borderId="0" xfId="0" applyFont="1" applyAlignment="1"/>
    <xf numFmtId="0" fontId="0" fillId="0" borderId="0" xfId="0" applyAlignment="1"/>
    <xf numFmtId="0" fontId="33" fillId="0" borderId="73" xfId="0" applyFont="1" applyBorder="1" applyAlignment="1">
      <alignment horizontal="distributed"/>
    </xf>
    <xf numFmtId="0" fontId="33" fillId="0" borderId="54" xfId="0" applyFont="1" applyBorder="1" applyAlignment="1"/>
    <xf numFmtId="0" fontId="33" fillId="0" borderId="92" xfId="0" applyFont="1" applyBorder="1" applyAlignment="1"/>
    <xf numFmtId="0" fontId="0" fillId="0" borderId="92" xfId="0" applyBorder="1" applyAlignment="1"/>
    <xf numFmtId="0" fontId="97" fillId="0" borderId="93" xfId="0" applyFont="1" applyBorder="1" applyAlignment="1">
      <alignment horizontal="centerContinuous" vertical="center"/>
    </xf>
    <xf numFmtId="0" fontId="60" fillId="0" borderId="93" xfId="0" applyFont="1" applyBorder="1" applyAlignment="1">
      <alignment horizontal="centerContinuous" vertical="center"/>
    </xf>
    <xf numFmtId="0" fontId="60" fillId="0" borderId="0" xfId="0" applyFont="1" applyAlignment="1">
      <alignment horizontal="centerContinuous" vertical="center"/>
    </xf>
    <xf numFmtId="0" fontId="98" fillId="0" borderId="0" xfId="0" applyFont="1" applyAlignment="1">
      <alignment horizontal="centerContinuous" vertical="center"/>
    </xf>
    <xf numFmtId="0" fontId="98" fillId="0" borderId="0" xfId="0" applyFont="1" applyAlignment="1"/>
    <xf numFmtId="0" fontId="51" fillId="0" borderId="41" xfId="0" applyFont="1" applyBorder="1" applyAlignment="1">
      <alignment horizontal="left"/>
    </xf>
    <xf numFmtId="0" fontId="0" fillId="0" borderId="41" xfId="0" applyBorder="1" applyAlignment="1">
      <alignment horizontal="centerContinuous"/>
    </xf>
    <xf numFmtId="0" fontId="0" fillId="0" borderId="0" xfId="0" applyAlignment="1">
      <alignment horizontal="centerContinuous"/>
    </xf>
    <xf numFmtId="0" fontId="51" fillId="0" borderId="41" xfId="0" applyFont="1" applyBorder="1" applyAlignment="1">
      <alignment horizontal="centerContinuous"/>
    </xf>
    <xf numFmtId="0" fontId="0" fillId="0" borderId="0" xfId="0" applyAlignment="1">
      <alignment horizontal="left"/>
    </xf>
    <xf numFmtId="0" fontId="33" fillId="0" borderId="41" xfId="22" applyFont="1" applyBorder="1" applyAlignment="1">
      <alignment horizontal="right"/>
    </xf>
    <xf numFmtId="0" fontId="33" fillId="0" borderId="104" xfId="0" applyFont="1" applyBorder="1" applyAlignment="1">
      <alignment horizontal="centerContinuous" vertical="center"/>
    </xf>
    <xf numFmtId="0" fontId="33" fillId="0" borderId="56" xfId="0" applyFont="1" applyBorder="1" applyAlignment="1">
      <alignment horizontal="centerContinuous" vertical="center"/>
    </xf>
    <xf numFmtId="0" fontId="33" fillId="0" borderId="57" xfId="0" applyFont="1" applyBorder="1" applyAlignment="1">
      <alignment horizontal="centerContinuous" vertical="center"/>
    </xf>
    <xf numFmtId="0" fontId="33" fillId="0" borderId="105" xfId="0" applyFont="1" applyBorder="1" applyAlignment="1">
      <alignment horizontal="centerContinuous" vertical="center"/>
    </xf>
    <xf numFmtId="0" fontId="33" fillId="0" borderId="62" xfId="0" applyFont="1" applyBorder="1" applyAlignment="1">
      <alignment horizontal="centerContinuous" vertical="center"/>
    </xf>
    <xf numFmtId="0" fontId="89" fillId="0" borderId="62" xfId="0" applyFont="1" applyBorder="1" applyAlignment="1">
      <alignment horizontal="centerContinuous" vertical="center"/>
    </xf>
    <xf numFmtId="0" fontId="102" fillId="0" borderId="62" xfId="0" applyFont="1" applyBorder="1" applyAlignment="1">
      <alignment horizontal="centerContinuous" vertical="center"/>
    </xf>
    <xf numFmtId="0" fontId="33" fillId="0" borderId="87" xfId="0" applyFont="1" applyBorder="1" applyAlignment="1">
      <alignment horizontal="center" vertical="center" wrapText="1"/>
    </xf>
    <xf numFmtId="0" fontId="33" fillId="0" borderId="87" xfId="0" applyFont="1" applyBorder="1" applyAlignment="1">
      <alignment horizontal="center" vertical="center"/>
    </xf>
    <xf numFmtId="0" fontId="33" fillId="0" borderId="76" xfId="0" applyFont="1" applyBorder="1" applyAlignment="1">
      <alignment horizontal="center" vertical="center" wrapText="1"/>
    </xf>
    <xf numFmtId="0" fontId="102" fillId="0" borderId="87" xfId="0" applyFont="1" applyBorder="1" applyAlignment="1">
      <alignment horizontal="center" vertical="center"/>
    </xf>
    <xf numFmtId="0" fontId="102" fillId="0" borderId="76" xfId="0" applyFont="1" applyBorder="1" applyAlignment="1">
      <alignment horizontal="center" vertical="center" wrapText="1"/>
    </xf>
    <xf numFmtId="0" fontId="102" fillId="0" borderId="87" xfId="0" applyFont="1" applyBorder="1" applyAlignment="1">
      <alignment horizontal="center" vertical="center" wrapText="1"/>
    </xf>
    <xf numFmtId="0" fontId="102" fillId="0" borderId="89" xfId="0" applyFont="1" applyBorder="1" applyAlignment="1">
      <alignment horizontal="center" vertical="center" wrapText="1"/>
    </xf>
    <xf numFmtId="0" fontId="102" fillId="0" borderId="108" xfId="0" applyFont="1" applyBorder="1" applyAlignment="1">
      <alignment horizontal="center" vertical="center"/>
    </xf>
    <xf numFmtId="0" fontId="51" fillId="0" borderId="92" xfId="0" applyFont="1" applyBorder="1" applyAlignment="1">
      <alignment horizontal="center" vertical="center"/>
    </xf>
    <xf numFmtId="0" fontId="74" fillId="0" borderId="57" xfId="0" applyFont="1" applyBorder="1">
      <alignment vertical="center"/>
    </xf>
    <xf numFmtId="0" fontId="74" fillId="0" borderId="57" xfId="0" applyFont="1" applyBorder="1" applyAlignment="1"/>
    <xf numFmtId="0" fontId="108" fillId="25" borderId="57" xfId="0" applyFont="1" applyFill="1" applyBorder="1" applyAlignment="1">
      <alignment horizontal="center" vertical="center"/>
    </xf>
    <xf numFmtId="0" fontId="74" fillId="25" borderId="57" xfId="0" applyFont="1" applyFill="1" applyBorder="1" applyAlignment="1">
      <alignment horizontal="center" vertical="center"/>
    </xf>
    <xf numFmtId="0" fontId="74" fillId="25" borderId="57" xfId="0" applyFont="1" applyFill="1" applyBorder="1" applyAlignment="1">
      <alignment horizontal="center" vertical="center" wrapText="1"/>
    </xf>
    <xf numFmtId="0" fontId="74" fillId="0" borderId="57" xfId="0" applyFont="1" applyBorder="1" applyAlignment="1">
      <alignment horizontal="center" vertical="center" wrapText="1"/>
    </xf>
    <xf numFmtId="0" fontId="74" fillId="0" borderId="99" xfId="0" applyFont="1" applyBorder="1" applyAlignment="1">
      <alignment horizontal="center" vertical="center" wrapText="1"/>
    </xf>
    <xf numFmtId="0" fontId="33" fillId="0" borderId="92" xfId="0" applyFont="1" applyBorder="1" applyAlignment="1">
      <alignment horizontal="center" vertical="center"/>
    </xf>
    <xf numFmtId="0" fontId="74" fillId="0" borderId="62" xfId="0" applyFont="1" applyBorder="1">
      <alignment vertical="center"/>
    </xf>
    <xf numFmtId="0" fontId="74" fillId="0" borderId="62" xfId="0" applyFont="1" applyBorder="1" applyAlignment="1"/>
    <xf numFmtId="0" fontId="108" fillId="25" borderId="62" xfId="0" applyFont="1" applyFill="1" applyBorder="1" applyAlignment="1">
      <alignment horizontal="center"/>
    </xf>
    <xf numFmtId="0" fontId="74" fillId="25" borderId="62" xfId="0" applyFont="1" applyFill="1" applyBorder="1" applyAlignment="1">
      <alignment horizontal="center"/>
    </xf>
    <xf numFmtId="0" fontId="74" fillId="0" borderId="62" xfId="0" applyFont="1" applyBorder="1" applyAlignment="1">
      <alignment horizontal="center"/>
    </xf>
    <xf numFmtId="0" fontId="74" fillId="0" borderId="65" xfId="0" applyFont="1" applyBorder="1" applyAlignment="1">
      <alignment horizontal="center"/>
    </xf>
    <xf numFmtId="0" fontId="109" fillId="0" borderId="62" xfId="0" applyFont="1" applyBorder="1">
      <alignment vertical="center"/>
    </xf>
    <xf numFmtId="0" fontId="109" fillId="0" borderId="62" xfId="0" applyFont="1" applyBorder="1" applyAlignment="1">
      <alignment horizontal="right" vertical="center"/>
    </xf>
    <xf numFmtId="0" fontId="51" fillId="0" borderId="91" xfId="0" applyFont="1" applyBorder="1" applyAlignment="1">
      <alignment horizontal="center" vertical="center"/>
    </xf>
    <xf numFmtId="0" fontId="33" fillId="0" borderId="0" xfId="0" applyFont="1" applyAlignment="1">
      <alignment horizontal="left" vertical="center"/>
    </xf>
    <xf numFmtId="0" fontId="33" fillId="0" borderId="0" xfId="0" applyFont="1" applyAlignment="1">
      <alignment horizontal="left"/>
    </xf>
    <xf numFmtId="0" fontId="33" fillId="0" borderId="0" xfId="0" applyFont="1" applyAlignment="1">
      <alignment horizontal="center"/>
    </xf>
    <xf numFmtId="0" fontId="33" fillId="0" borderId="0" xfId="0" applyFont="1" applyAlignment="1">
      <alignment wrapText="1"/>
    </xf>
    <xf numFmtId="0" fontId="33" fillId="0" borderId="0" xfId="0" applyFont="1" applyAlignment="1">
      <alignment vertical="center" wrapText="1"/>
    </xf>
    <xf numFmtId="0" fontId="33" fillId="0" borderId="0" xfId="0" applyFont="1" applyAlignment="1">
      <alignment horizontal="center" vertical="center"/>
    </xf>
    <xf numFmtId="0" fontId="48" fillId="0" borderId="13" xfId="5" applyFont="1" applyBorder="1" applyAlignment="1">
      <alignment horizontal="center" vertical="center"/>
    </xf>
    <xf numFmtId="0" fontId="21" fillId="0" borderId="6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0" xfId="0" applyFont="1" applyProtection="1">
      <alignment vertical="center"/>
      <protection locked="0"/>
    </xf>
    <xf numFmtId="0" fontId="21" fillId="0" borderId="92" xfId="0" applyFont="1" applyBorder="1" applyProtection="1">
      <alignment vertical="center"/>
      <protection locked="0"/>
    </xf>
    <xf numFmtId="0" fontId="21" fillId="0" borderId="92" xfId="0" applyFont="1" applyBorder="1" applyAlignment="1" applyProtection="1">
      <alignment horizontal="center" vertical="center"/>
      <protection locked="0"/>
    </xf>
    <xf numFmtId="0" fontId="59" fillId="0" borderId="0" xfId="0" applyFont="1" applyProtection="1">
      <alignment vertical="center"/>
      <protection locked="0"/>
    </xf>
    <xf numFmtId="0" fontId="19" fillId="0" borderId="0" xfId="0" applyFont="1" applyAlignment="1" applyProtection="1">
      <alignment horizontal="center" vertical="center"/>
      <protection locked="0"/>
    </xf>
    <xf numFmtId="0" fontId="68" fillId="0" borderId="51"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68" fillId="0" borderId="100" xfId="0" applyFont="1" applyBorder="1" applyAlignment="1" applyProtection="1">
      <alignment horizontal="center" vertical="center"/>
      <protection locked="0"/>
    </xf>
    <xf numFmtId="0" fontId="68" fillId="0" borderId="52" xfId="0" applyFont="1" applyBorder="1" applyAlignment="1" applyProtection="1">
      <alignment horizontal="center" vertical="center"/>
      <protection locked="0"/>
    </xf>
    <xf numFmtId="0" fontId="68" fillId="0" borderId="76" xfId="0" applyFont="1" applyBorder="1" applyAlignment="1" applyProtection="1">
      <alignment horizontal="center" vertical="center"/>
      <protection locked="0"/>
    </xf>
    <xf numFmtId="0" fontId="68" fillId="0" borderId="87" xfId="0" applyFont="1" applyBorder="1" applyAlignment="1" applyProtection="1">
      <alignment horizontal="center" vertical="center"/>
      <protection locked="0"/>
    </xf>
    <xf numFmtId="0" fontId="68" fillId="0" borderId="89" xfId="0" applyFont="1" applyBorder="1" applyAlignment="1" applyProtection="1">
      <alignment horizontal="center" vertical="center"/>
      <protection locked="0"/>
    </xf>
    <xf numFmtId="41" fontId="68" fillId="0" borderId="50" xfId="0" applyNumberFormat="1" applyFont="1" applyBorder="1" applyAlignment="1" applyProtection="1">
      <alignment horizontal="center" vertical="center"/>
      <protection hidden="1"/>
    </xf>
    <xf numFmtId="41" fontId="33" fillId="0" borderId="49" xfId="0" applyNumberFormat="1" applyFont="1" applyBorder="1" applyAlignment="1" applyProtection="1">
      <alignment horizontal="center" vertical="center"/>
      <protection locked="0"/>
    </xf>
    <xf numFmtId="41" fontId="33" fillId="0" borderId="26" xfId="0" applyNumberFormat="1" applyFont="1" applyBorder="1" applyAlignment="1" applyProtection="1">
      <alignment horizontal="center" vertical="center"/>
      <protection hidden="1"/>
    </xf>
    <xf numFmtId="41" fontId="33" fillId="0" borderId="0" xfId="0" applyNumberFormat="1" applyFont="1" applyAlignment="1" applyProtection="1">
      <alignment horizontal="center" vertical="center"/>
      <protection locked="0"/>
    </xf>
    <xf numFmtId="41" fontId="114" fillId="0" borderId="0" xfId="0" applyNumberFormat="1" applyFont="1" applyAlignment="1" applyProtection="1">
      <alignment horizontal="center" vertical="center"/>
      <protection locked="0"/>
    </xf>
    <xf numFmtId="41" fontId="68" fillId="0" borderId="48" xfId="0" applyNumberFormat="1" applyFont="1" applyBorder="1" applyAlignment="1" applyProtection="1">
      <alignment horizontal="center" vertical="center"/>
      <protection hidden="1"/>
    </xf>
    <xf numFmtId="41" fontId="33" fillId="0" borderId="41" xfId="0" applyNumberFormat="1" applyFont="1" applyBorder="1" applyAlignment="1" applyProtection="1">
      <alignment horizontal="center" vertical="center"/>
      <protection locked="0"/>
    </xf>
    <xf numFmtId="41" fontId="114" fillId="0" borderId="41" xfId="0" applyNumberFormat="1" applyFont="1" applyBorder="1" applyAlignment="1" applyProtection="1">
      <alignment horizontal="center" vertical="center"/>
      <protection locked="0"/>
    </xf>
    <xf numFmtId="0" fontId="33" fillId="0" borderId="0" xfId="0" applyFont="1" applyAlignment="1" applyProtection="1">
      <alignment horizontal="left"/>
      <protection locked="0"/>
    </xf>
    <xf numFmtId="0" fontId="33" fillId="0" borderId="0" xfId="0" applyFont="1" applyAlignment="1" applyProtection="1">
      <alignment horizontal="center"/>
      <protection locked="0"/>
    </xf>
    <xf numFmtId="0" fontId="33" fillId="0" borderId="0" xfId="0" applyFont="1" applyAlignment="1" applyProtection="1">
      <alignment horizontal="right" vertical="center"/>
      <protection locked="0"/>
    </xf>
    <xf numFmtId="0" fontId="115" fillId="0" borderId="0" xfId="0" applyFont="1" applyAlignment="1">
      <alignment horizontal="right"/>
    </xf>
    <xf numFmtId="0" fontId="54" fillId="0" borderId="0" xfId="0" applyFont="1" applyAlignment="1" applyProtection="1">
      <protection locked="0"/>
    </xf>
    <xf numFmtId="0" fontId="54" fillId="0" borderId="0" xfId="0" applyFont="1" applyAlignment="1" applyProtection="1">
      <alignment horizontal="center"/>
      <protection locked="0"/>
    </xf>
    <xf numFmtId="0" fontId="54" fillId="0" borderId="0" xfId="0" applyFont="1" applyAlignment="1" applyProtection="1">
      <alignment horizontal="right"/>
      <protection locked="0"/>
    </xf>
    <xf numFmtId="0" fontId="22" fillId="0" borderId="0" xfId="0" applyFont="1" applyProtection="1">
      <alignment vertical="center"/>
      <protection locked="0"/>
    </xf>
    <xf numFmtId="0" fontId="116" fillId="0" borderId="0" xfId="0" applyFont="1" applyProtection="1">
      <alignment vertical="center"/>
      <protection locked="0"/>
    </xf>
    <xf numFmtId="0" fontId="34" fillId="0" borderId="0" xfId="0" applyFont="1" applyAlignment="1" applyProtection="1">
      <protection locked="0"/>
    </xf>
    <xf numFmtId="0" fontId="34" fillId="0" borderId="0" xfId="0" applyFont="1" applyAlignment="1" applyProtection="1">
      <alignment horizontal="center" vertical="center"/>
      <protection locked="0"/>
    </xf>
    <xf numFmtId="0" fontId="34" fillId="0" borderId="0" xfId="0" applyFont="1" applyAlignment="1" applyProtection="1">
      <alignment horizontal="center"/>
      <protection locked="0"/>
    </xf>
    <xf numFmtId="0" fontId="76" fillId="0" borderId="0" xfId="0" applyFont="1" applyAlignment="1" applyProtection="1">
      <protection locked="0"/>
    </xf>
    <xf numFmtId="0" fontId="33" fillId="0" borderId="0" xfId="0" applyFont="1" applyAlignment="1" applyProtection="1">
      <alignment vertical="top"/>
      <protection locked="0"/>
    </xf>
    <xf numFmtId="0" fontId="117" fillId="0" borderId="0" xfId="0" applyFont="1" applyAlignment="1" applyProtection="1">
      <protection locked="0"/>
    </xf>
    <xf numFmtId="0" fontId="117" fillId="0" borderId="0" xfId="0" applyFont="1" applyAlignment="1" applyProtection="1">
      <alignment horizontal="center"/>
      <protection locked="0"/>
    </xf>
    <xf numFmtId="0" fontId="21" fillId="0" borderId="62" xfId="15" applyFont="1" applyBorder="1" applyAlignment="1" applyProtection="1">
      <alignment horizontal="center" vertical="center"/>
      <protection locked="0"/>
    </xf>
    <xf numFmtId="0" fontId="21" fillId="0" borderId="0" xfId="15" applyFont="1" applyAlignment="1" applyProtection="1">
      <alignment horizontal="center" vertical="center"/>
      <protection locked="0"/>
    </xf>
    <xf numFmtId="0" fontId="22" fillId="0" borderId="0" xfId="15" applyFont="1" applyAlignment="1" applyProtection="1">
      <alignment vertical="center"/>
      <protection locked="0"/>
    </xf>
    <xf numFmtId="0" fontId="21" fillId="0" borderId="92" xfId="15" applyFont="1" applyBorder="1" applyAlignment="1" applyProtection="1">
      <alignment vertical="center"/>
      <protection locked="0"/>
    </xf>
    <xf numFmtId="0" fontId="21" fillId="0" borderId="72" xfId="15" applyFont="1" applyBorder="1" applyAlignment="1" applyProtection="1">
      <alignment vertical="center"/>
      <protection locked="0"/>
    </xf>
    <xf numFmtId="0" fontId="116" fillId="0" borderId="0" xfId="15" applyFont="1" applyAlignment="1" applyProtection="1">
      <alignment vertical="center"/>
      <protection locked="0"/>
    </xf>
    <xf numFmtId="0" fontId="34" fillId="0" borderId="0" xfId="15" applyFont="1" applyProtection="1">
      <protection locked="0"/>
    </xf>
    <xf numFmtId="0" fontId="68" fillId="0" borderId="51" xfId="15" applyFont="1" applyBorder="1" applyAlignment="1" applyProtection="1">
      <alignment horizontal="center" vertical="center"/>
      <protection locked="0"/>
    </xf>
    <xf numFmtId="0" fontId="68" fillId="0" borderId="100" xfId="15" applyFont="1" applyBorder="1" applyAlignment="1" applyProtection="1">
      <alignment horizontal="center" vertical="center"/>
      <protection locked="0"/>
    </xf>
    <xf numFmtId="0" fontId="34" fillId="0" borderId="0" xfId="15" applyFont="1" applyAlignment="1" applyProtection="1">
      <alignment horizontal="center" vertical="center"/>
      <protection locked="0"/>
    </xf>
    <xf numFmtId="0" fontId="68" fillId="0" borderId="52" xfId="15" applyFont="1" applyBorder="1" applyAlignment="1" applyProtection="1">
      <alignment horizontal="center" vertical="center"/>
      <protection locked="0"/>
    </xf>
    <xf numFmtId="0" fontId="89" fillId="0" borderId="87" xfId="15" applyFont="1" applyBorder="1" applyAlignment="1" applyProtection="1">
      <alignment horizontal="center" vertical="center"/>
      <protection locked="0"/>
    </xf>
    <xf numFmtId="0" fontId="68" fillId="0" borderId="50" xfId="15" applyFont="1" applyBorder="1" applyAlignment="1" applyProtection="1">
      <alignment horizontal="center" vertical="center"/>
      <protection locked="0"/>
    </xf>
    <xf numFmtId="41" fontId="33" fillId="0" borderId="49" xfId="15" applyNumberFormat="1" applyFont="1" applyBorder="1" applyAlignment="1" applyProtection="1">
      <alignment horizontal="center" vertical="center"/>
      <protection hidden="1"/>
    </xf>
    <xf numFmtId="0" fontId="68" fillId="0" borderId="26" xfId="15" applyFont="1" applyBorder="1" applyAlignment="1" applyProtection="1">
      <alignment horizontal="center" vertical="center"/>
      <protection locked="0"/>
    </xf>
    <xf numFmtId="41" fontId="33" fillId="0" borderId="0" xfId="15" applyNumberFormat="1" applyFont="1" applyAlignment="1" applyProtection="1">
      <alignment horizontal="center" vertical="center"/>
      <protection hidden="1"/>
    </xf>
    <xf numFmtId="41" fontId="114" fillId="0" borderId="0" xfId="15" applyNumberFormat="1" applyFont="1" applyAlignment="1" applyProtection="1">
      <alignment horizontal="center" vertical="center"/>
      <protection locked="0"/>
    </xf>
    <xf numFmtId="0" fontId="68" fillId="0" borderId="48" xfId="15" applyFont="1" applyBorder="1" applyAlignment="1" applyProtection="1">
      <alignment horizontal="center" vertical="center"/>
      <protection locked="0"/>
    </xf>
    <xf numFmtId="41" fontId="33" fillId="0" borderId="41" xfId="15" applyNumberFormat="1" applyFont="1" applyBorder="1" applyAlignment="1" applyProtection="1">
      <alignment horizontal="center" vertical="center"/>
      <protection hidden="1"/>
    </xf>
    <xf numFmtId="41" fontId="114" fillId="0" borderId="41" xfId="15" applyNumberFormat="1" applyFont="1" applyBorder="1" applyAlignment="1" applyProtection="1">
      <alignment horizontal="center" vertical="center"/>
      <protection locked="0"/>
    </xf>
    <xf numFmtId="0" fontId="33" fillId="0" borderId="0" xfId="15" applyFont="1" applyAlignment="1" applyProtection="1">
      <alignment horizontal="left"/>
      <protection locked="0"/>
    </xf>
    <xf numFmtId="0" fontId="33" fillId="0" borderId="0" xfId="15" applyFont="1" applyProtection="1">
      <protection locked="0"/>
    </xf>
    <xf numFmtId="0" fontId="34" fillId="0" borderId="0" xfId="15" applyFont="1" applyAlignment="1" applyProtection="1">
      <alignment horizontal="center"/>
      <protection locked="0"/>
    </xf>
    <xf numFmtId="0" fontId="33" fillId="0" borderId="0" xfId="15" applyFont="1" applyAlignment="1" applyProtection="1">
      <alignment horizontal="center"/>
      <protection locked="0"/>
    </xf>
    <xf numFmtId="0" fontId="115" fillId="0" borderId="0" xfId="15" applyFont="1"/>
    <xf numFmtId="0" fontId="89" fillId="0" borderId="0" xfId="15" applyFont="1" applyAlignment="1" applyProtection="1">
      <alignment horizontal="right" vertical="top"/>
      <protection locked="0"/>
    </xf>
    <xf numFmtId="0" fontId="117" fillId="0" borderId="0" xfId="15" applyFont="1" applyProtection="1">
      <protection locked="0"/>
    </xf>
    <xf numFmtId="0" fontId="117" fillId="0" borderId="0" xfId="15" applyFont="1" applyAlignment="1" applyProtection="1">
      <alignment horizontal="center"/>
      <protection locked="0"/>
    </xf>
    <xf numFmtId="0" fontId="21" fillId="0" borderId="36" xfId="23" applyFont="1" applyBorder="1" applyAlignment="1" applyProtection="1">
      <alignment horizontal="center" vertical="center"/>
      <protection locked="0"/>
    </xf>
    <xf numFmtId="0" fontId="21" fillId="0" borderId="0" xfId="23" applyFont="1" applyAlignment="1" applyProtection="1">
      <alignment horizontal="center" vertical="center"/>
      <protection locked="0"/>
    </xf>
    <xf numFmtId="0" fontId="21" fillId="0" borderId="0" xfId="23" applyFont="1" applyAlignment="1" applyProtection="1">
      <alignment vertical="center"/>
      <protection locked="0"/>
    </xf>
    <xf numFmtId="0" fontId="21" fillId="0" borderId="0" xfId="24" applyFont="1" applyAlignment="1">
      <alignment horizontal="justify" wrapText="1"/>
    </xf>
    <xf numFmtId="0" fontId="21" fillId="0" borderId="0" xfId="24" applyFont="1"/>
    <xf numFmtId="0" fontId="80" fillId="0" borderId="0" xfId="24" applyFont="1"/>
    <xf numFmtId="0" fontId="22" fillId="0" borderId="0" xfId="24" applyFont="1"/>
    <xf numFmtId="0" fontId="21" fillId="0" borderId="41" xfId="23" applyFont="1" applyBorder="1" applyAlignment="1" applyProtection="1">
      <alignment vertical="center"/>
      <protection locked="0"/>
    </xf>
    <xf numFmtId="0" fontId="21" fillId="0" borderId="41" xfId="24" applyFont="1" applyBorder="1" applyAlignment="1">
      <alignment horizontal="justify" wrapText="1"/>
    </xf>
    <xf numFmtId="0" fontId="21" fillId="0" borderId="41" xfId="24" applyFont="1" applyBorder="1"/>
    <xf numFmtId="0" fontId="122" fillId="0" borderId="0" xfId="24"/>
    <xf numFmtId="0" fontId="33" fillId="0" borderId="0" xfId="24" applyFont="1" applyAlignment="1">
      <alignment horizontal="center" vertical="center"/>
    </xf>
    <xf numFmtId="0" fontId="34" fillId="0" borderId="0" xfId="24" applyFont="1" applyAlignment="1">
      <alignment horizontal="center" vertical="center"/>
    </xf>
    <xf numFmtId="0" fontId="33" fillId="0" borderId="87" xfId="24" applyFont="1" applyBorder="1" applyAlignment="1">
      <alignment horizontal="distributed" vertical="center" wrapText="1" justifyLastLine="1"/>
    </xf>
    <xf numFmtId="0" fontId="33" fillId="0" borderId="76" xfId="24" applyFont="1" applyBorder="1" applyAlignment="1">
      <alignment horizontal="distributed" vertical="center" wrapText="1" justifyLastLine="1"/>
    </xf>
    <xf numFmtId="0" fontId="33" fillId="0" borderId="97" xfId="24" applyFont="1" applyBorder="1" applyAlignment="1">
      <alignment horizontal="distributed" vertical="center" wrapText="1" justifyLastLine="1"/>
    </xf>
    <xf numFmtId="0" fontId="33" fillId="0" borderId="41" xfId="24" applyFont="1" applyBorder="1" applyAlignment="1">
      <alignment horizontal="distributed" vertical="center" wrapText="1" justifyLastLine="1"/>
    </xf>
    <xf numFmtId="0" fontId="33" fillId="0" borderId="51" xfId="25" applyFont="1" applyBorder="1" applyAlignment="1">
      <alignment horizontal="center" vertical="center"/>
    </xf>
    <xf numFmtId="188" fontId="51" fillId="0" borderId="50" xfId="24" applyNumberFormat="1" applyFont="1" applyBorder="1" applyAlignment="1">
      <alignment horizontal="right" vertical="center"/>
    </xf>
    <xf numFmtId="188" fontId="51" fillId="0" borderId="49" xfId="24" applyNumberFormat="1" applyFont="1" applyBorder="1" applyAlignment="1">
      <alignment horizontal="right" vertical="center"/>
    </xf>
    <xf numFmtId="0" fontId="80" fillId="0" borderId="0" xfId="24" applyFont="1" applyAlignment="1">
      <alignment horizontal="center" vertical="center"/>
    </xf>
    <xf numFmtId="0" fontId="122" fillId="0" borderId="0" xfId="24" applyAlignment="1">
      <alignment horizontal="center" vertical="center"/>
    </xf>
    <xf numFmtId="0" fontId="33" fillId="0" borderId="100" xfId="25" applyFont="1" applyBorder="1" applyAlignment="1">
      <alignment horizontal="center" vertical="center"/>
    </xf>
    <xf numFmtId="189" fontId="51" fillId="0" borderId="26" xfId="24" applyNumberFormat="1" applyFont="1" applyBorder="1" applyAlignment="1">
      <alignment horizontal="right" vertical="center"/>
    </xf>
    <xf numFmtId="188" fontId="51" fillId="0" borderId="0" xfId="24" applyNumberFormat="1" applyFont="1" applyAlignment="1">
      <alignment horizontal="right" vertical="center"/>
    </xf>
    <xf numFmtId="0" fontId="33" fillId="0" borderId="52" xfId="25" applyFont="1" applyBorder="1" applyAlignment="1">
      <alignment horizontal="center" vertical="center"/>
    </xf>
    <xf numFmtId="189" fontId="51" fillId="0" borderId="48" xfId="24" applyNumberFormat="1" applyFont="1" applyBorder="1" applyAlignment="1">
      <alignment horizontal="right" vertical="center"/>
    </xf>
    <xf numFmtId="188" fontId="51" fillId="0" borderId="41" xfId="24" applyNumberFormat="1" applyFont="1" applyBorder="1" applyAlignment="1">
      <alignment horizontal="right" vertical="center"/>
    </xf>
    <xf numFmtId="0" fontId="115" fillId="0" borderId="0" xfId="0" applyFont="1" applyAlignment="1">
      <alignment horizontal="right" vertical="top"/>
    </xf>
    <xf numFmtId="0" fontId="21" fillId="0" borderId="41" xfId="0" applyFont="1" applyBorder="1" applyProtection="1">
      <alignment vertical="center"/>
      <protection locked="0"/>
    </xf>
    <xf numFmtId="0" fontId="22" fillId="0" borderId="41" xfId="24" applyFont="1" applyBorder="1"/>
    <xf numFmtId="188" fontId="126" fillId="0" borderId="50" xfId="24" applyNumberFormat="1" applyFont="1" applyBorder="1" applyAlignment="1">
      <alignment horizontal="right" vertical="center"/>
    </xf>
    <xf numFmtId="188" fontId="126" fillId="0" borderId="49" xfId="24" applyNumberFormat="1" applyFont="1" applyBorder="1" applyAlignment="1">
      <alignment horizontal="right" vertical="center"/>
    </xf>
    <xf numFmtId="189" fontId="126" fillId="0" borderId="26" xfId="24" applyNumberFormat="1" applyFont="1" applyBorder="1" applyAlignment="1">
      <alignment horizontal="right" vertical="center"/>
    </xf>
    <xf numFmtId="188" fontId="126" fillId="0" borderId="0" xfId="24" applyNumberFormat="1" applyFont="1" applyAlignment="1">
      <alignment horizontal="right" vertical="center"/>
    </xf>
    <xf numFmtId="189" fontId="126" fillId="0" borderId="48" xfId="24" applyNumberFormat="1" applyFont="1" applyBorder="1" applyAlignment="1">
      <alignment horizontal="right" vertical="center"/>
    </xf>
    <xf numFmtId="188" fontId="126" fillId="0" borderId="41" xfId="24" applyNumberFormat="1" applyFont="1" applyBorder="1" applyAlignment="1">
      <alignment horizontal="right" vertical="center"/>
    </xf>
    <xf numFmtId="0" fontId="28" fillId="0" borderId="0" xfId="24" applyFont="1"/>
    <xf numFmtId="0" fontId="128" fillId="0" borderId="0" xfId="24" applyFont="1"/>
    <xf numFmtId="189" fontId="51" fillId="0" borderId="0" xfId="24" applyNumberFormat="1" applyFont="1" applyAlignment="1">
      <alignment horizontal="right" vertical="center"/>
    </xf>
    <xf numFmtId="189" fontId="51" fillId="0" borderId="41" xfId="24" applyNumberFormat="1" applyFont="1" applyBorder="1" applyAlignment="1">
      <alignment horizontal="right" vertical="center"/>
    </xf>
    <xf numFmtId="0" fontId="68" fillId="0" borderId="96" xfId="0" applyFont="1" applyBorder="1" applyAlignment="1" applyProtection="1">
      <alignment horizontal="center" vertical="center"/>
      <protection locked="0"/>
    </xf>
    <xf numFmtId="0" fontId="68" fillId="0" borderId="74" xfId="0" applyFont="1" applyBorder="1" applyAlignment="1" applyProtection="1">
      <alignment horizontal="center" vertical="center"/>
      <protection locked="0"/>
    </xf>
    <xf numFmtId="0" fontId="68" fillId="0" borderId="59" xfId="0" applyFont="1" applyBorder="1" applyAlignment="1" applyProtection="1">
      <alignment horizontal="center" vertical="center"/>
      <protection locked="0"/>
    </xf>
    <xf numFmtId="190" fontId="68" fillId="0" borderId="50" xfId="0" applyNumberFormat="1" applyFont="1" applyBorder="1" applyAlignment="1" applyProtection="1">
      <alignment horizontal="center" vertical="center"/>
      <protection hidden="1"/>
    </xf>
    <xf numFmtId="190" fontId="33" fillId="0" borderId="49" xfId="0" applyNumberFormat="1" applyFont="1" applyBorder="1" applyAlignment="1" applyProtection="1">
      <alignment horizontal="center" vertical="center"/>
      <protection locked="0"/>
    </xf>
    <xf numFmtId="190" fontId="33" fillId="0" borderId="26" xfId="0" applyNumberFormat="1" applyFont="1" applyBorder="1" applyAlignment="1" applyProtection="1">
      <alignment horizontal="center" vertical="center"/>
      <protection hidden="1"/>
    </xf>
    <xf numFmtId="190" fontId="33" fillId="0" borderId="0" xfId="0" applyNumberFormat="1" applyFont="1" applyAlignment="1" applyProtection="1">
      <alignment horizontal="center" vertical="center"/>
      <protection locked="0"/>
    </xf>
    <xf numFmtId="190" fontId="114" fillId="0" borderId="0" xfId="0" applyNumberFormat="1" applyFont="1" applyAlignment="1" applyProtection="1">
      <alignment horizontal="center" vertical="center"/>
      <protection locked="0"/>
    </xf>
    <xf numFmtId="190" fontId="68" fillId="0" borderId="48" xfId="0" applyNumberFormat="1" applyFont="1" applyBorder="1" applyAlignment="1" applyProtection="1">
      <alignment horizontal="center" vertical="center"/>
      <protection hidden="1"/>
    </xf>
    <xf numFmtId="190" fontId="33" fillId="0" borderId="41" xfId="0" applyNumberFormat="1" applyFont="1" applyBorder="1" applyAlignment="1" applyProtection="1">
      <alignment horizontal="center" vertical="center"/>
      <protection locked="0"/>
    </xf>
    <xf numFmtId="190" fontId="114" fillId="0" borderId="41" xfId="0" applyNumberFormat="1" applyFont="1" applyBorder="1" applyAlignment="1" applyProtection="1">
      <alignment horizontal="center" vertical="center"/>
      <protection locked="0"/>
    </xf>
    <xf numFmtId="190" fontId="68" fillId="0" borderId="26" xfId="0" applyNumberFormat="1" applyFont="1" applyBorder="1" applyAlignment="1" applyProtection="1">
      <alignment horizontal="center" vertical="center"/>
      <protection hidden="1"/>
    </xf>
    <xf numFmtId="0" fontId="89" fillId="0" borderId="0" xfId="0" applyFont="1" applyAlignment="1" applyProtection="1">
      <alignment horizontal="right" vertical="top"/>
      <protection locked="0"/>
    </xf>
    <xf numFmtId="0" fontId="80" fillId="0" borderId="65" xfId="0" applyFont="1" applyBorder="1" applyAlignment="1">
      <alignment vertical="center" wrapText="1"/>
    </xf>
    <xf numFmtId="0" fontId="80" fillId="0" borderId="65" xfId="0" applyFont="1" applyBorder="1" applyAlignment="1">
      <alignment horizontal="center" vertical="center"/>
    </xf>
    <xf numFmtId="3" fontId="80" fillId="0" borderId="62" xfId="0" applyNumberFormat="1" applyFont="1" applyBorder="1" applyAlignment="1">
      <alignment horizontal="left" vertical="center" wrapText="1"/>
    </xf>
    <xf numFmtId="3" fontId="80" fillId="0" borderId="62" xfId="0" applyNumberFormat="1" applyFont="1" applyBorder="1" applyAlignment="1">
      <alignment horizontal="right" vertical="center" wrapText="1"/>
    </xf>
    <xf numFmtId="3" fontId="80" fillId="0" borderId="61" xfId="0" applyNumberFormat="1" applyFont="1" applyBorder="1" applyAlignment="1">
      <alignment horizontal="right" vertical="center"/>
    </xf>
    <xf numFmtId="0" fontId="80" fillId="0" borderId="65" xfId="0" applyFont="1" applyBorder="1">
      <alignment vertical="center"/>
    </xf>
    <xf numFmtId="3" fontId="80" fillId="0" borderId="0" xfId="0" applyNumberFormat="1" applyFont="1" applyAlignment="1">
      <alignment horizontal="right" vertical="center"/>
    </xf>
    <xf numFmtId="0" fontId="51" fillId="0" borderId="49" xfId="0" applyFont="1" applyBorder="1">
      <alignment vertical="center"/>
    </xf>
    <xf numFmtId="0" fontId="21" fillId="0" borderId="89" xfId="0" applyFont="1" applyBorder="1" applyAlignment="1">
      <alignment horizontal="center" vertical="center" wrapText="1"/>
    </xf>
    <xf numFmtId="0" fontId="21" fillId="0" borderId="87" xfId="0" applyFont="1" applyBorder="1" applyAlignment="1">
      <alignment horizontal="center" vertical="center" wrapText="1"/>
    </xf>
    <xf numFmtId="181" fontId="21" fillId="21" borderId="72" xfId="0" applyNumberFormat="1" applyFont="1" applyFill="1" applyBorder="1" applyAlignment="1">
      <alignment horizontal="center" vertical="center"/>
    </xf>
    <xf numFmtId="181" fontId="21" fillId="21" borderId="61" xfId="0" applyNumberFormat="1" applyFont="1" applyFill="1" applyBorder="1" applyAlignment="1">
      <alignment horizontal="center" vertical="center"/>
    </xf>
    <xf numFmtId="181" fontId="21" fillId="21" borderId="70" xfId="0" applyNumberFormat="1" applyFont="1" applyFill="1" applyBorder="1" applyAlignment="1">
      <alignment horizontal="center" vertical="center"/>
    </xf>
    <xf numFmtId="181" fontId="21" fillId="21" borderId="62" xfId="0" applyNumberFormat="1" applyFont="1" applyFill="1" applyBorder="1" applyAlignment="1">
      <alignment horizontal="center" vertical="center"/>
    </xf>
    <xf numFmtId="0" fontId="33" fillId="0" borderId="0" xfId="0" applyFont="1" applyAlignment="1">
      <alignment horizontal="right"/>
    </xf>
    <xf numFmtId="0" fontId="33" fillId="0" borderId="0" xfId="0" quotePrefix="1" applyFont="1">
      <alignment vertical="center"/>
    </xf>
    <xf numFmtId="0" fontId="35" fillId="0" borderId="0" xfId="0" applyFont="1" applyAlignment="1"/>
    <xf numFmtId="0" fontId="33" fillId="0" borderId="78" xfId="21" quotePrefix="1" applyFont="1" applyBorder="1" applyAlignment="1">
      <alignment horizontal="center" vertical="center"/>
    </xf>
    <xf numFmtId="0" fontId="33" fillId="0" borderId="48" xfId="21" applyFont="1" applyBorder="1"/>
    <xf numFmtId="0" fontId="126" fillId="0" borderId="0" xfId="0" applyFont="1" applyAlignment="1"/>
    <xf numFmtId="41" fontId="9" fillId="0" borderId="0" xfId="0" applyNumberFormat="1" applyFont="1" applyAlignment="1"/>
    <xf numFmtId="0" fontId="99" fillId="0" borderId="0" xfId="0" applyFont="1" applyAlignment="1"/>
    <xf numFmtId="185" fontId="9" fillId="0" borderId="0" xfId="21" applyNumberFormat="1" applyFont="1" applyAlignment="1">
      <alignment horizontal="right" vertical="center"/>
    </xf>
    <xf numFmtId="41" fontId="9" fillId="0" borderId="0" xfId="21" applyNumberFormat="1" applyFont="1" applyAlignment="1">
      <alignment horizontal="right" vertical="center"/>
    </xf>
    <xf numFmtId="41" fontId="9" fillId="0" borderId="0" xfId="21" applyNumberFormat="1" applyFont="1" applyAlignment="1">
      <alignment vertical="center"/>
    </xf>
    <xf numFmtId="41" fontId="9" fillId="0" borderId="0" xfId="0" applyNumberFormat="1" applyFont="1">
      <alignment vertical="center"/>
    </xf>
    <xf numFmtId="0" fontId="35" fillId="0" borderId="41" xfId="0" applyFont="1" applyBorder="1" applyAlignment="1"/>
    <xf numFmtId="41" fontId="10" fillId="0" borderId="92" xfId="0" applyNumberFormat="1" applyFont="1" applyBorder="1" applyAlignment="1"/>
    <xf numFmtId="41" fontId="10" fillId="0" borderId="113" xfId="21" applyNumberFormat="1" applyFont="1" applyBorder="1" applyAlignment="1">
      <alignment vertical="center"/>
    </xf>
    <xf numFmtId="184" fontId="121" fillId="0" borderId="0" xfId="19" quotePrefix="1" applyFont="1" applyAlignment="1" applyProtection="1">
      <alignment horizontal="left" vertical="center"/>
      <protection locked="0"/>
    </xf>
    <xf numFmtId="0" fontId="133" fillId="0" borderId="0" xfId="0" applyFont="1" applyAlignment="1"/>
    <xf numFmtId="184" fontId="121" fillId="0" borderId="0" xfId="19" applyFont="1" applyAlignment="1" applyProtection="1">
      <alignment horizontal="left" vertical="center"/>
      <protection locked="0"/>
    </xf>
    <xf numFmtId="184" fontId="51" fillId="0" borderId="0" xfId="19" applyFont="1" applyAlignment="1" applyProtection="1">
      <alignment horizontal="left" vertical="center"/>
      <protection locked="0"/>
    </xf>
    <xf numFmtId="0" fontId="21" fillId="0" borderId="95" xfId="0" applyFont="1" applyBorder="1" applyAlignment="1" applyProtection="1">
      <alignment horizontal="center" vertical="center"/>
      <protection locked="0"/>
    </xf>
    <xf numFmtId="0" fontId="21" fillId="0" borderId="92" xfId="0" applyFont="1" applyBorder="1" applyAlignment="1" applyProtection="1">
      <protection locked="0"/>
    </xf>
    <xf numFmtId="0" fontId="21" fillId="0" borderId="72" xfId="0" applyFont="1" applyBorder="1" applyAlignment="1" applyProtection="1">
      <alignment horizontal="center" vertical="center"/>
      <protection locked="0"/>
    </xf>
    <xf numFmtId="0" fontId="21" fillId="0" borderId="112" xfId="0" applyFont="1" applyBorder="1" applyAlignment="1" applyProtection="1">
      <protection locked="0"/>
    </xf>
    <xf numFmtId="0" fontId="79" fillId="0" borderId="0" xfId="0" applyFont="1" applyProtection="1">
      <alignment vertical="center"/>
      <protection locked="0"/>
    </xf>
    <xf numFmtId="0" fontId="21" fillId="0" borderId="92"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73" xfId="0" applyFont="1" applyBorder="1" applyAlignment="1" applyProtection="1">
      <alignment horizontal="center" vertical="center"/>
      <protection locked="0"/>
    </xf>
    <xf numFmtId="3" fontId="21" fillId="0" borderId="54" xfId="0" applyNumberFormat="1" applyFont="1" applyBorder="1" applyAlignment="1">
      <alignment horizontal="center" vertical="center"/>
    </xf>
    <xf numFmtId="3" fontId="21" fillId="0" borderId="73" xfId="0" applyNumberFormat="1" applyFont="1" applyBorder="1" applyProtection="1">
      <alignment vertical="center"/>
      <protection locked="0"/>
    </xf>
    <xf numFmtId="0" fontId="21" fillId="0" borderId="54" xfId="0" applyFont="1" applyBorder="1" applyAlignment="1" applyProtection="1">
      <alignment horizontal="center" vertical="center"/>
      <protection locked="0"/>
    </xf>
    <xf numFmtId="0" fontId="0" fillId="0" borderId="117" xfId="0" applyBorder="1">
      <alignment vertical="center"/>
    </xf>
    <xf numFmtId="0" fontId="21" fillId="0" borderId="92" xfId="0" applyFont="1" applyBorder="1" applyAlignment="1" applyProtection="1">
      <alignment horizontal="center"/>
      <protection locked="0"/>
    </xf>
    <xf numFmtId="0" fontId="0" fillId="0" borderId="54" xfId="0" applyBorder="1">
      <alignment vertical="center"/>
    </xf>
    <xf numFmtId="3" fontId="21" fillId="0" borderId="73" xfId="0" applyNumberFormat="1" applyFont="1" applyBorder="1" applyAlignment="1">
      <alignment horizontal="center" vertical="center"/>
    </xf>
    <xf numFmtId="0" fontId="21" fillId="0" borderId="54" xfId="0" applyFont="1" applyBorder="1" applyProtection="1">
      <alignment vertical="center"/>
      <protection locked="0"/>
    </xf>
    <xf numFmtId="0" fontId="0" fillId="0" borderId="119" xfId="0" applyBorder="1">
      <alignment vertical="center"/>
    </xf>
    <xf numFmtId="0" fontId="21" fillId="0" borderId="73" xfId="0" applyFont="1" applyBorder="1" applyAlignment="1">
      <alignment horizontal="center" vertical="center"/>
    </xf>
    <xf numFmtId="0" fontId="33" fillId="0" borderId="0" xfId="0" applyFont="1" applyAlignment="1" applyProtection="1">
      <alignment horizontal="right" vertical="top"/>
      <protection locked="0"/>
    </xf>
    <xf numFmtId="0" fontId="33" fillId="0" borderId="0" xfId="0" applyFont="1" applyProtection="1">
      <alignment vertical="center"/>
      <protection locked="0"/>
    </xf>
    <xf numFmtId="0" fontId="134" fillId="0" borderId="13" xfId="5" applyFont="1" applyBorder="1" applyAlignment="1">
      <alignment horizontal="center" vertical="center"/>
    </xf>
    <xf numFmtId="0" fontId="33" fillId="0" borderId="62" xfId="27" applyNumberFormat="1" applyFont="1" applyBorder="1" applyAlignment="1">
      <alignment horizontal="distributed"/>
    </xf>
    <xf numFmtId="191" fontId="33" fillId="0" borderId="112" xfId="27" applyNumberFormat="1" applyFont="1" applyBorder="1" applyAlignment="1">
      <alignment vertical="center"/>
    </xf>
    <xf numFmtId="37" fontId="33" fillId="0" borderId="0" xfId="27" applyFont="1"/>
    <xf numFmtId="37" fontId="33" fillId="0" borderId="62" xfId="27" applyFont="1" applyBorder="1" applyAlignment="1">
      <alignment horizontal="center" vertical="center"/>
    </xf>
    <xf numFmtId="37" fontId="33" fillId="0" borderId="0" xfId="27" applyFont="1" applyAlignment="1">
      <alignment vertical="center"/>
    </xf>
    <xf numFmtId="0" fontId="33" fillId="0" borderId="0" xfId="28" applyFont="1" applyAlignment="1">
      <alignment horizontal="left" vertical="center"/>
    </xf>
    <xf numFmtId="37" fontId="33" fillId="0" borderId="0" xfId="27" applyFont="1" applyAlignment="1">
      <alignment horizontal="centerContinuous" vertical="center"/>
    </xf>
    <xf numFmtId="0" fontId="33" fillId="0" borderId="93" xfId="28" quotePrefix="1" applyFont="1" applyBorder="1" applyAlignment="1">
      <alignment horizontal="left" vertical="center"/>
    </xf>
    <xf numFmtId="37" fontId="122" fillId="0" borderId="93" xfId="27" applyFont="1" applyBorder="1"/>
    <xf numFmtId="37" fontId="33" fillId="0" borderId="93" xfId="27" applyFont="1" applyBorder="1"/>
    <xf numFmtId="37" fontId="33" fillId="0" borderId="93" xfId="27" applyFont="1" applyBorder="1" applyAlignment="1">
      <alignment horizontal="centerContinuous" vertical="center"/>
    </xf>
    <xf numFmtId="37" fontId="139" fillId="0" borderId="0" xfId="27" applyFont="1" applyAlignment="1">
      <alignment horizontal="centerContinuous"/>
    </xf>
    <xf numFmtId="37" fontId="33" fillId="0" borderId="0" xfId="27" applyFont="1" applyAlignment="1">
      <alignment horizontal="centerContinuous"/>
    </xf>
    <xf numFmtId="37" fontId="33" fillId="0" borderId="0" xfId="27" applyFont="1" applyAlignment="1">
      <alignment horizontal="center" vertical="center"/>
    </xf>
    <xf numFmtId="37" fontId="33" fillId="0" borderId="0" xfId="27" applyFont="1" applyAlignment="1">
      <alignment horizontal="right" vertical="center"/>
    </xf>
    <xf numFmtId="0" fontId="33" fillId="0" borderId="63" xfId="0" applyFont="1" applyBorder="1" applyAlignment="1">
      <alignment horizontal="center" vertical="center" wrapText="1"/>
    </xf>
    <xf numFmtId="37" fontId="33" fillId="0" borderId="97" xfId="27" applyFont="1" applyBorder="1" applyAlignment="1">
      <alignment horizontal="center" vertical="center" wrapText="1"/>
    </xf>
    <xf numFmtId="37" fontId="140" fillId="0" borderId="88" xfId="27" applyFont="1" applyBorder="1" applyAlignment="1">
      <alignment horizontal="center" vertical="center"/>
    </xf>
    <xf numFmtId="37" fontId="33" fillId="0" borderId="88" xfId="27" applyFont="1" applyBorder="1" applyAlignment="1">
      <alignment horizontal="center" vertical="center" wrapText="1"/>
    </xf>
    <xf numFmtId="37" fontId="33" fillId="0" borderId="109" xfId="27" applyFont="1" applyBorder="1" applyAlignment="1">
      <alignment horizontal="center" vertical="center" wrapText="1"/>
    </xf>
    <xf numFmtId="37" fontId="33" fillId="0" borderId="76" xfId="27" quotePrefix="1" applyFont="1" applyBorder="1" applyAlignment="1">
      <alignment horizontal="center"/>
    </xf>
    <xf numFmtId="192" fontId="33" fillId="0" borderId="87" xfId="27" applyNumberFormat="1" applyFont="1" applyBorder="1"/>
    <xf numFmtId="37" fontId="33" fillId="0" borderId="72" xfId="27" quotePrefix="1" applyFont="1" applyBorder="1" applyAlignment="1">
      <alignment horizontal="center"/>
    </xf>
    <xf numFmtId="192" fontId="33" fillId="0" borderId="65" xfId="27" applyNumberFormat="1" applyFont="1" applyBorder="1"/>
    <xf numFmtId="192" fontId="33" fillId="0" borderId="106" xfId="27" applyNumberFormat="1" applyFont="1" applyBorder="1"/>
    <xf numFmtId="37" fontId="33" fillId="0" borderId="0" xfId="27" quotePrefix="1" applyFont="1" applyAlignment="1">
      <alignment horizontal="center"/>
    </xf>
    <xf numFmtId="192" fontId="33" fillId="0" borderId="0" xfId="27" applyNumberFormat="1" applyFont="1"/>
    <xf numFmtId="37" fontId="140" fillId="0" borderId="76" xfId="27" applyFont="1" applyBorder="1" applyAlignment="1">
      <alignment horizontal="center" vertical="center"/>
    </xf>
    <xf numFmtId="37" fontId="33" fillId="0" borderId="91" xfId="27" applyFont="1" applyBorder="1" applyAlignment="1">
      <alignment vertical="center"/>
    </xf>
    <xf numFmtId="37" fontId="33" fillId="0" borderId="91" xfId="27" applyFont="1" applyBorder="1"/>
    <xf numFmtId="37" fontId="33" fillId="0" borderId="91" xfId="27" applyFont="1" applyBorder="1" applyAlignment="1">
      <alignment horizontal="right" vertical="center"/>
    </xf>
    <xf numFmtId="37" fontId="33" fillId="0" borderId="91" xfId="27" quotePrefix="1" applyFont="1" applyBorder="1" applyAlignment="1">
      <alignment horizontal="right" vertical="center"/>
    </xf>
    <xf numFmtId="37" fontId="33" fillId="0" borderId="91" xfId="27" applyFont="1" applyBorder="1" applyAlignment="1">
      <alignment horizontal="right"/>
    </xf>
    <xf numFmtId="0" fontId="33" fillId="0" borderId="91" xfId="28" applyFont="1" applyBorder="1" applyAlignment="1">
      <alignment vertical="center"/>
    </xf>
    <xf numFmtId="37" fontId="33" fillId="0" borderId="0" xfId="27" applyFont="1" applyAlignment="1">
      <alignment horizontal="left" vertical="center"/>
    </xf>
    <xf numFmtId="37" fontId="33" fillId="0" borderId="0" xfId="27" quotePrefix="1" applyFont="1" applyAlignment="1">
      <alignment horizontal="right" vertical="center"/>
    </xf>
    <xf numFmtId="0" fontId="33" fillId="0" borderId="0" xfId="29" quotePrefix="1" applyFont="1" applyAlignment="1">
      <alignment horizontal="left" vertical="center"/>
    </xf>
    <xf numFmtId="37" fontId="122" fillId="0" borderId="0" xfId="27" applyFont="1"/>
    <xf numFmtId="37" fontId="33" fillId="0" borderId="62" xfId="27" applyFont="1" applyBorder="1" applyAlignment="1">
      <alignment horizontal="centerContinuous" vertical="center"/>
    </xf>
    <xf numFmtId="0" fontId="33" fillId="0" borderId="54" xfId="28" applyFont="1" applyBorder="1" applyAlignment="1">
      <alignment horizontal="left" vertical="center"/>
    </xf>
    <xf numFmtId="37" fontId="33" fillId="0" borderId="92" xfId="27" applyFont="1" applyBorder="1" applyAlignment="1">
      <alignment vertical="center"/>
    </xf>
    <xf numFmtId="37" fontId="33" fillId="0" borderId="62" xfId="27" applyFont="1" applyBorder="1" applyAlignment="1">
      <alignment horizontal="center" vertical="center" wrapText="1"/>
    </xf>
    <xf numFmtId="37" fontId="121" fillId="0" borderId="62" xfId="27" applyFont="1" applyBorder="1" applyAlignment="1">
      <alignment horizontal="center" vertical="center" wrapText="1"/>
    </xf>
    <xf numFmtId="37" fontId="34" fillId="0" borderId="65" xfId="27" applyFont="1" applyBorder="1" applyAlignment="1">
      <alignment horizontal="center" vertical="center" wrapText="1"/>
    </xf>
    <xf numFmtId="37" fontId="33" fillId="0" borderId="61" xfId="27" applyFont="1" applyBorder="1" applyAlignment="1">
      <alignment horizontal="center" vertical="center"/>
    </xf>
    <xf numFmtId="37" fontId="33" fillId="0" borderId="63" xfId="27" applyFont="1" applyBorder="1" applyAlignment="1">
      <alignment horizontal="center" vertical="center"/>
    </xf>
    <xf numFmtId="192" fontId="33" fillId="0" borderId="62" xfId="27" applyNumberFormat="1" applyFont="1" applyBorder="1"/>
    <xf numFmtId="0" fontId="121" fillId="0" borderId="0" xfId="30" applyFont="1" applyAlignment="1">
      <alignment horizontal="justify"/>
    </xf>
    <xf numFmtId="0" fontId="33" fillId="0" borderId="0" xfId="0" applyFont="1" applyAlignment="1">
      <alignment horizontal="right" vertical="center" indent="1"/>
    </xf>
    <xf numFmtId="37" fontId="33" fillId="0" borderId="0" xfId="27" quotePrefix="1" applyFont="1" applyAlignment="1">
      <alignment vertical="center"/>
    </xf>
    <xf numFmtId="37" fontId="33" fillId="0" borderId="92" xfId="27" quotePrefix="1" applyFont="1" applyBorder="1" applyAlignment="1">
      <alignment vertical="center"/>
    </xf>
    <xf numFmtId="37" fontId="33" fillId="0" borderId="89" xfId="27" applyFont="1" applyBorder="1" applyAlignment="1">
      <alignment horizontal="center" vertical="center" wrapText="1"/>
    </xf>
    <xf numFmtId="0" fontId="33" fillId="0" borderId="61" xfId="0" applyFont="1" applyBorder="1" applyAlignment="1">
      <alignment horizontal="right" vertical="center"/>
    </xf>
    <xf numFmtId="192" fontId="33" fillId="0" borderId="62" xfId="27" applyNumberFormat="1" applyFont="1" applyBorder="1" applyAlignment="1">
      <alignment vertical="center"/>
    </xf>
    <xf numFmtId="192" fontId="33" fillId="0" borderId="65" xfId="27" applyNumberFormat="1" applyFont="1" applyBorder="1" applyAlignment="1">
      <alignment vertical="center"/>
    </xf>
    <xf numFmtId="192" fontId="33" fillId="0" borderId="133" xfId="27" applyNumberFormat="1" applyFont="1" applyBorder="1" applyAlignment="1">
      <alignment vertical="center"/>
    </xf>
    <xf numFmtId="37" fontId="33" fillId="0" borderId="0" xfId="27" applyFont="1" applyAlignment="1">
      <alignment horizontal="left" vertical="top" wrapText="1"/>
    </xf>
    <xf numFmtId="37" fontId="33" fillId="0" borderId="0" xfId="27" applyFont="1" applyAlignment="1">
      <alignment vertical="top" wrapText="1"/>
    </xf>
    <xf numFmtId="0" fontId="33" fillId="0" borderId="0" xfId="27" applyNumberFormat="1" applyFont="1"/>
    <xf numFmtId="0" fontId="9" fillId="2" borderId="0" xfId="0" applyFont="1" applyFill="1" applyAlignment="1">
      <alignment vertical="top"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0" fillId="2" borderId="0" xfId="0" applyFill="1">
      <alignment vertical="center"/>
    </xf>
    <xf numFmtId="0" fontId="12" fillId="5" borderId="1" xfId="0" applyFont="1" applyFill="1" applyBorder="1" applyAlignment="1">
      <alignment horizontal="center" vertical="center" wrapText="1"/>
    </xf>
    <xf numFmtId="0" fontId="46" fillId="0" borderId="8" xfId="5" applyFont="1" applyBorder="1" applyAlignment="1">
      <alignment vertical="center" wrapText="1"/>
    </xf>
    <xf numFmtId="0" fontId="46" fillId="0" borderId="10" xfId="5" applyFont="1" applyBorder="1" applyAlignment="1">
      <alignment vertical="center" wrapText="1"/>
    </xf>
    <xf numFmtId="0" fontId="46" fillId="0" borderId="27" xfId="5" applyFont="1" applyBorder="1" applyAlignment="1">
      <alignment vertical="center" wrapText="1"/>
    </xf>
    <xf numFmtId="0" fontId="10" fillId="2" borderId="1" xfId="0" applyFont="1" applyFill="1" applyBorder="1" applyAlignment="1">
      <alignment vertical="center" wrapText="1"/>
    </xf>
    <xf numFmtId="0" fontId="46" fillId="0" borderId="35" xfId="5" applyFont="1" applyBorder="1" applyAlignment="1">
      <alignment vertical="center" wrapText="1"/>
    </xf>
    <xf numFmtId="0" fontId="13" fillId="2" borderId="1" xfId="0" applyFont="1" applyFill="1" applyBorder="1" applyAlignment="1">
      <alignment vertical="center" wrapText="1"/>
    </xf>
    <xf numFmtId="0" fontId="10" fillId="2" borderId="0" xfId="0" applyFont="1" applyFill="1" applyAlignment="1">
      <alignment horizontal="right" vertical="top"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2" xfId="0" applyFont="1" applyFill="1" applyBorder="1" applyAlignment="1">
      <alignment horizontal="center" vertical="center"/>
    </xf>
    <xf numFmtId="0" fontId="12" fillId="5" borderId="28"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48" fillId="0" borderId="19" xfId="5" applyFont="1" applyBorder="1" applyAlignment="1">
      <alignment horizontal="left" vertical="center" wrapText="1"/>
    </xf>
    <xf numFmtId="0" fontId="48" fillId="0" borderId="20" xfId="5" applyFont="1" applyBorder="1" applyAlignment="1">
      <alignment horizontal="left" vertical="center" wrapText="1"/>
    </xf>
    <xf numFmtId="0" fontId="48" fillId="0" borderId="21" xfId="5" applyFont="1" applyBorder="1" applyAlignment="1">
      <alignment horizontal="left" vertical="center" wrapText="1"/>
    </xf>
    <xf numFmtId="0" fontId="10" fillId="2" borderId="24" xfId="0" applyFont="1" applyFill="1" applyBorder="1" applyAlignment="1">
      <alignment vertical="center" wrapText="1"/>
    </xf>
    <xf numFmtId="0" fontId="46" fillId="0" borderId="19" xfId="5" applyFont="1" applyBorder="1" applyAlignment="1">
      <alignment vertical="center" wrapText="1"/>
    </xf>
    <xf numFmtId="0" fontId="46" fillId="0" borderId="20" xfId="5" applyFont="1" applyBorder="1" applyAlignment="1">
      <alignment vertical="center" wrapText="1"/>
    </xf>
    <xf numFmtId="0" fontId="46" fillId="0" borderId="21" xfId="5" applyFont="1" applyBorder="1" applyAlignment="1">
      <alignment vertical="center" wrapText="1"/>
    </xf>
    <xf numFmtId="0" fontId="12" fillId="5" borderId="15"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0" fillId="2" borderId="29" xfId="0" applyFont="1" applyFill="1" applyBorder="1" applyAlignment="1">
      <alignment vertical="center" wrapText="1"/>
    </xf>
    <xf numFmtId="0" fontId="10" fillId="2" borderId="30" xfId="0" applyFont="1" applyFill="1" applyBorder="1" applyAlignment="1">
      <alignment vertical="center" wrapText="1"/>
    </xf>
    <xf numFmtId="0" fontId="10" fillId="2" borderId="31" xfId="0" applyFont="1" applyFill="1" applyBorder="1" applyAlignment="1">
      <alignment vertical="center" wrapText="1"/>
    </xf>
    <xf numFmtId="0" fontId="12" fillId="5" borderId="8" xfId="0" applyFont="1" applyFill="1" applyBorder="1" applyAlignment="1">
      <alignment horizontal="center" vertical="center" wrapText="1"/>
    </xf>
    <xf numFmtId="0" fontId="46" fillId="0" borderId="0" xfId="5" applyFont="1" applyAlignment="1">
      <alignment vertical="center" wrapText="1"/>
    </xf>
    <xf numFmtId="0" fontId="48" fillId="0" borderId="0" xfId="5" applyFont="1" applyAlignment="1">
      <alignment vertical="center" wrapText="1"/>
    </xf>
    <xf numFmtId="0" fontId="48" fillId="0" borderId="19" xfId="5" applyFont="1" applyBorder="1">
      <alignment vertical="center"/>
    </xf>
    <xf numFmtId="0" fontId="48" fillId="0" borderId="20" xfId="5" applyFont="1" applyBorder="1">
      <alignment vertical="center"/>
    </xf>
    <xf numFmtId="0" fontId="48" fillId="0" borderId="21" xfId="5" applyFont="1" applyBorder="1">
      <alignment vertical="center"/>
    </xf>
    <xf numFmtId="0" fontId="3" fillId="0" borderId="26" xfId="5" applyBorder="1" applyAlignment="1" applyProtection="1">
      <alignment horizontal="center" vertical="center"/>
    </xf>
    <xf numFmtId="0" fontId="3" fillId="0" borderId="0" xfId="5" applyAlignment="1" applyProtection="1">
      <alignment horizontal="center" vertical="center"/>
    </xf>
    <xf numFmtId="0" fontId="3" fillId="0" borderId="0" xfId="5" applyBorder="1" applyAlignment="1" applyProtection="1">
      <alignment horizontal="center" vertical="center"/>
    </xf>
    <xf numFmtId="3" fontId="33" fillId="0" borderId="93" xfId="0" applyNumberFormat="1" applyFont="1" applyBorder="1" applyAlignment="1">
      <alignment horizontal="left" vertical="top" wrapText="1"/>
    </xf>
    <xf numFmtId="3" fontId="33" fillId="0" borderId="0" xfId="0" applyNumberFormat="1" applyFont="1" applyAlignment="1">
      <alignment horizontal="left" vertical="top" wrapText="1"/>
    </xf>
    <xf numFmtId="0" fontId="4" fillId="0" borderId="12" xfId="5" applyFont="1" applyBorder="1" applyAlignment="1">
      <alignment horizontal="center" vertical="center"/>
    </xf>
    <xf numFmtId="0" fontId="51" fillId="0" borderId="65" xfId="0" applyFont="1" applyBorder="1" applyAlignment="1">
      <alignment horizontal="center" vertical="center" wrapText="1"/>
    </xf>
    <xf numFmtId="0" fontId="51" fillId="0" borderId="63" xfId="0" applyFont="1" applyBorder="1" applyAlignment="1">
      <alignment horizontal="center" vertical="center" wrapText="1"/>
    </xf>
    <xf numFmtId="0" fontId="51" fillId="0" borderId="61" xfId="0" applyFont="1" applyBorder="1" applyAlignment="1">
      <alignment horizontal="center" vertical="center" wrapText="1"/>
    </xf>
    <xf numFmtId="3" fontId="51" fillId="0" borderId="65" xfId="0" applyNumberFormat="1" applyFont="1" applyBorder="1" applyAlignment="1">
      <alignment horizontal="center" vertical="center" wrapText="1"/>
    </xf>
    <xf numFmtId="3" fontId="51" fillId="0" borderId="61" xfId="0" applyNumberFormat="1" applyFont="1" applyBorder="1" applyAlignment="1">
      <alignment horizontal="center" vertical="center" wrapText="1"/>
    </xf>
    <xf numFmtId="185" fontId="79" fillId="0" borderId="93" xfId="0" applyNumberFormat="1" applyFont="1" applyBorder="1" applyAlignment="1" applyProtection="1">
      <alignment horizontal="center" vertical="center"/>
      <protection locked="0"/>
    </xf>
    <xf numFmtId="41" fontId="51" fillId="0" borderId="65" xfId="0" applyNumberFormat="1" applyFont="1" applyBorder="1" applyAlignment="1">
      <alignment horizontal="center" vertical="center" wrapText="1"/>
    </xf>
    <xf numFmtId="41" fontId="51" fillId="0" borderId="61" xfId="0" applyNumberFormat="1" applyFont="1" applyBorder="1" applyAlignment="1">
      <alignment horizontal="center" vertical="center" wrapText="1"/>
    </xf>
    <xf numFmtId="185" fontId="78" fillId="0" borderId="62" xfId="0" applyNumberFormat="1" applyFont="1" applyBorder="1" applyAlignment="1" applyProtection="1">
      <alignment horizontal="center"/>
      <protection locked="0"/>
    </xf>
    <xf numFmtId="185" fontId="21" fillId="0" borderId="62" xfId="0" applyNumberFormat="1" applyFont="1" applyBorder="1" applyAlignment="1" applyProtection="1">
      <alignment horizontal="center"/>
      <protection locked="0"/>
    </xf>
    <xf numFmtId="41" fontId="51" fillId="0" borderId="63" xfId="0" applyNumberFormat="1" applyFont="1" applyBorder="1" applyAlignment="1">
      <alignment horizontal="center" vertical="center" wrapText="1"/>
    </xf>
    <xf numFmtId="0" fontId="51" fillId="0" borderId="93" xfId="0" applyFont="1" applyBorder="1" applyAlignment="1">
      <alignment wrapText="1"/>
    </xf>
    <xf numFmtId="0" fontId="43" fillId="0" borderId="75" xfId="0" applyFont="1" applyBorder="1" applyAlignment="1">
      <alignment vertical="center" wrapText="1"/>
    </xf>
    <xf numFmtId="0" fontId="43" fillId="0" borderId="76" xfId="0" applyFont="1" applyBorder="1" applyAlignment="1">
      <alignment vertical="center" wrapText="1"/>
    </xf>
    <xf numFmtId="0" fontId="51" fillId="0" borderId="0" xfId="0" applyFont="1" applyAlignment="1">
      <alignment horizontal="center" vertical="center"/>
    </xf>
    <xf numFmtId="0" fontId="51" fillId="0" borderId="0" xfId="0" applyFont="1" applyAlignment="1">
      <alignment horizontal="right"/>
    </xf>
    <xf numFmtId="0" fontId="43" fillId="0" borderId="69" xfId="0" applyFont="1" applyBorder="1" applyAlignment="1">
      <alignment horizontal="center" vertical="center"/>
    </xf>
    <xf numFmtId="0" fontId="43" fillId="0" borderId="53" xfId="0" applyFont="1" applyBorder="1" applyAlignment="1">
      <alignment horizontal="center" vertical="center"/>
    </xf>
    <xf numFmtId="0" fontId="0" fillId="0" borderId="53" xfId="0" applyBorder="1" applyAlignment="1">
      <alignment horizontal="center" vertical="center"/>
    </xf>
    <xf numFmtId="0" fontId="0" fillId="0" borderId="68" xfId="0" applyBorder="1" applyAlignment="1">
      <alignment horizontal="center" vertical="center"/>
    </xf>
    <xf numFmtId="0" fontId="21" fillId="0" borderId="65" xfId="0" applyFont="1" applyBorder="1">
      <alignment vertical="center"/>
    </xf>
    <xf numFmtId="0" fontId="21" fillId="0" borderId="66" xfId="0" applyFont="1" applyBorder="1">
      <alignment vertical="center"/>
    </xf>
    <xf numFmtId="0" fontId="43" fillId="0" borderId="65" xfId="0" applyFont="1" applyBorder="1">
      <alignment vertical="center"/>
    </xf>
    <xf numFmtId="0" fontId="43" fillId="0" borderId="66" xfId="0" applyFont="1" applyBorder="1">
      <alignment vertical="center"/>
    </xf>
    <xf numFmtId="0" fontId="21" fillId="0" borderId="71" xfId="0" applyFont="1" applyBorder="1">
      <alignment vertical="center"/>
    </xf>
    <xf numFmtId="0" fontId="21" fillId="0" borderId="73" xfId="0" applyFont="1" applyBorder="1">
      <alignment vertical="center"/>
    </xf>
    <xf numFmtId="0" fontId="21" fillId="0" borderId="74" xfId="0" applyFont="1" applyBorder="1">
      <alignment vertical="center"/>
    </xf>
    <xf numFmtId="0" fontId="21" fillId="0" borderId="62" xfId="0" applyFont="1" applyBorder="1">
      <alignment vertical="center"/>
    </xf>
    <xf numFmtId="0" fontId="43" fillId="0" borderId="62" xfId="0" applyFont="1" applyBorder="1">
      <alignment vertical="center"/>
    </xf>
    <xf numFmtId="0" fontId="21" fillId="0" borderId="50" xfId="0" applyFont="1" applyBorder="1" applyAlignment="1">
      <alignment horizontal="center" vertical="center"/>
    </xf>
    <xf numFmtId="0" fontId="21" fillId="0" borderId="49" xfId="0" applyFont="1" applyBorder="1" applyAlignment="1">
      <alignment horizontal="center" vertical="center"/>
    </xf>
    <xf numFmtId="0" fontId="21" fillId="0" borderId="51" xfId="0" applyFont="1" applyBorder="1" applyAlignment="1">
      <alignment horizontal="center" vertical="center"/>
    </xf>
    <xf numFmtId="0" fontId="21" fillId="0" borderId="48" xfId="0" applyFont="1" applyBorder="1" applyAlignment="1">
      <alignment horizontal="center" vertical="center"/>
    </xf>
    <xf numFmtId="0" fontId="21" fillId="0" borderId="41" xfId="0" applyFont="1" applyBorder="1" applyAlignment="1">
      <alignment horizontal="center" vertical="center"/>
    </xf>
    <xf numFmtId="0" fontId="21" fillId="0" borderId="52" xfId="0" applyFont="1" applyBorder="1" applyAlignment="1">
      <alignment horizontal="center" vertical="center"/>
    </xf>
    <xf numFmtId="0" fontId="21" fillId="0" borderId="50"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43" fillId="0" borderId="53" xfId="0" applyFont="1" applyBorder="1" applyAlignment="1">
      <alignment horizontal="center" vertical="center" wrapText="1"/>
    </xf>
    <xf numFmtId="0" fontId="43" fillId="0" borderId="68" xfId="0" applyFont="1" applyBorder="1" applyAlignment="1">
      <alignment horizontal="center" vertical="center" wrapText="1"/>
    </xf>
    <xf numFmtId="0" fontId="21" fillId="0" borderId="54" xfId="0" applyFont="1" applyBorder="1">
      <alignment vertical="center"/>
    </xf>
    <xf numFmtId="0" fontId="21" fillId="0" borderId="55" xfId="0" applyFont="1" applyBorder="1">
      <alignment vertical="center"/>
    </xf>
    <xf numFmtId="0" fontId="21" fillId="0" borderId="59" xfId="0" applyFont="1" applyBorder="1">
      <alignment vertical="center"/>
    </xf>
    <xf numFmtId="0" fontId="21" fillId="0" borderId="60" xfId="0" applyFont="1" applyBorder="1">
      <alignment vertical="center"/>
    </xf>
    <xf numFmtId="0" fontId="21" fillId="0" borderId="67" xfId="0" applyFont="1" applyBorder="1">
      <alignment vertical="center"/>
    </xf>
    <xf numFmtId="0" fontId="54" fillId="0" borderId="41" xfId="0" applyFont="1" applyBorder="1" applyAlignment="1">
      <alignment horizontal="right" vertical="center"/>
    </xf>
    <xf numFmtId="0" fontId="51" fillId="0" borderId="45" xfId="0" applyFont="1" applyBorder="1" applyAlignment="1">
      <alignment horizontal="center" vertical="center"/>
    </xf>
    <xf numFmtId="0" fontId="51" fillId="0" borderId="46" xfId="0" applyFont="1" applyBorder="1" applyAlignment="1">
      <alignment horizontal="center" vertical="center"/>
    </xf>
    <xf numFmtId="0" fontId="51" fillId="0" borderId="47" xfId="0" applyFont="1" applyBorder="1" applyAlignment="1">
      <alignment horizontal="center" vertical="center"/>
    </xf>
    <xf numFmtId="0" fontId="52" fillId="0" borderId="49" xfId="0" applyFont="1" applyBorder="1" applyAlignment="1">
      <alignment horizontal="center" vertical="center"/>
    </xf>
    <xf numFmtId="184" fontId="59" fillId="0" borderId="0" xfId="19" applyFont="1" applyAlignment="1" applyProtection="1">
      <alignment horizontal="left" vertical="center"/>
      <protection locked="0"/>
    </xf>
    <xf numFmtId="184" fontId="59" fillId="0" borderId="0" xfId="19" quotePrefix="1" applyFont="1" applyAlignment="1">
      <alignment horizontal="left" vertical="center"/>
    </xf>
    <xf numFmtId="0" fontId="21" fillId="0" borderId="0" xfId="0" applyFont="1">
      <alignment vertical="center"/>
    </xf>
    <xf numFmtId="0" fontId="58" fillId="0" borderId="0" xfId="0" applyFont="1" applyAlignment="1">
      <alignment horizontal="center" vertical="center"/>
    </xf>
    <xf numFmtId="0" fontId="4" fillId="0" borderId="0" xfId="5" applyFont="1" applyBorder="1" applyAlignment="1">
      <alignment horizontal="center" vertical="center"/>
    </xf>
    <xf numFmtId="0" fontId="60" fillId="0" borderId="41" xfId="0" applyFont="1" applyBorder="1" applyAlignment="1">
      <alignment horizontal="center" vertical="center"/>
    </xf>
    <xf numFmtId="0" fontId="59" fillId="0" borderId="41" xfId="0" applyFont="1" applyBorder="1" applyAlignment="1">
      <alignment horizontal="center" vertical="center"/>
    </xf>
    <xf numFmtId="0" fontId="59" fillId="0" borderId="0" xfId="0" applyFont="1" applyAlignment="1">
      <alignment horizontal="center" vertical="center"/>
    </xf>
    <xf numFmtId="184" fontId="21" fillId="0" borderId="49" xfId="19" quotePrefix="1" applyFont="1" applyBorder="1" applyAlignment="1" applyProtection="1">
      <alignment horizontal="left" vertical="center" wrapText="1"/>
      <protection locked="0"/>
    </xf>
    <xf numFmtId="184" fontId="21" fillId="0" borderId="49" xfId="19" quotePrefix="1" applyFont="1" applyBorder="1" applyAlignment="1" applyProtection="1">
      <alignment horizontal="left" vertical="center"/>
      <protection locked="0"/>
    </xf>
    <xf numFmtId="0" fontId="0" fillId="0" borderId="49" xfId="0" applyBorder="1">
      <alignment vertical="center"/>
    </xf>
    <xf numFmtId="0" fontId="21" fillId="0" borderId="91" xfId="0" applyFont="1" applyBorder="1">
      <alignment vertical="center"/>
    </xf>
    <xf numFmtId="0" fontId="21" fillId="0" borderId="111" xfId="0" applyFont="1" applyBorder="1">
      <alignment vertical="center"/>
    </xf>
    <xf numFmtId="0" fontId="21" fillId="0" borderId="95"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96" xfId="0" applyFont="1" applyBorder="1" applyAlignment="1">
      <alignment horizontal="center" vertical="center"/>
    </xf>
    <xf numFmtId="0" fontId="21" fillId="0" borderId="95" xfId="0" applyFont="1" applyBorder="1" applyAlignment="1">
      <alignment horizontal="center" vertical="center"/>
    </xf>
    <xf numFmtId="0" fontId="21" fillId="0" borderId="72" xfId="0" applyFont="1" applyBorder="1" applyAlignment="1">
      <alignment horizontal="center" vertical="center"/>
    </xf>
    <xf numFmtId="0" fontId="130" fillId="0" borderId="45" xfId="0" applyFont="1" applyBorder="1" applyAlignment="1">
      <alignment horizontal="center" vertical="center" wrapText="1"/>
    </xf>
    <xf numFmtId="0" fontId="131" fillId="0" borderId="49" xfId="0" applyFont="1" applyBorder="1" applyAlignment="1">
      <alignment horizontal="center" vertical="center"/>
    </xf>
    <xf numFmtId="0" fontId="33" fillId="0" borderId="41" xfId="0" applyFont="1" applyBorder="1" applyAlignment="1">
      <alignment horizontal="right" vertical="center"/>
    </xf>
    <xf numFmtId="0" fontId="33" fillId="0" borderId="0" xfId="0" applyFont="1" applyAlignment="1">
      <alignment horizontal="right" vertical="center"/>
    </xf>
    <xf numFmtId="0" fontId="21" fillId="0" borderId="83" xfId="0" applyFont="1" applyBorder="1" applyAlignment="1">
      <alignment horizontal="center" vertical="center"/>
    </xf>
    <xf numFmtId="0" fontId="21" fillId="0" borderId="110" xfId="0" applyFont="1" applyBorder="1" applyAlignment="1">
      <alignment horizontal="center" vertical="center"/>
    </xf>
    <xf numFmtId="184" fontId="121" fillId="0" borderId="0" xfId="19" quotePrefix="1" applyFont="1" applyAlignment="1" applyProtection="1">
      <alignment horizontal="left" vertical="center" wrapText="1"/>
      <protection locked="0"/>
    </xf>
    <xf numFmtId="0" fontId="33" fillId="0" borderId="0" xfId="26" applyFont="1" applyAlignment="1">
      <alignment horizontal="left" vertical="center" wrapText="1" indent="1"/>
    </xf>
    <xf numFmtId="0" fontId="33" fillId="0" borderId="100" xfId="26" applyFont="1" applyBorder="1" applyAlignment="1">
      <alignment horizontal="left" vertical="center" wrapText="1" indent="1"/>
    </xf>
    <xf numFmtId="0" fontId="33" fillId="0" borderId="41" xfId="26" applyFont="1" applyBorder="1" applyAlignment="1">
      <alignment horizontal="left" vertical="center" wrapText="1" indent="1"/>
    </xf>
    <xf numFmtId="0" fontId="33" fillId="0" borderId="52" xfId="26" applyFont="1" applyBorder="1" applyAlignment="1">
      <alignment horizontal="left" vertical="center" wrapText="1" indent="1"/>
    </xf>
    <xf numFmtId="0" fontId="33" fillId="0" borderId="0" xfId="21" applyFont="1" applyAlignment="1">
      <alignment horizontal="left" vertical="center" indent="1"/>
    </xf>
    <xf numFmtId="0" fontId="33" fillId="0" borderId="100" xfId="21" applyFont="1" applyBorder="1" applyAlignment="1">
      <alignment horizontal="left" vertical="center" indent="1"/>
    </xf>
    <xf numFmtId="0" fontId="33" fillId="0" borderId="49" xfId="21" applyFont="1" applyBorder="1" applyAlignment="1">
      <alignment horizontal="left" vertical="center"/>
    </xf>
    <xf numFmtId="0" fontId="33" fillId="0" borderId="51" xfId="21" applyFont="1" applyBorder="1" applyAlignment="1">
      <alignment horizontal="left" vertical="center"/>
    </xf>
    <xf numFmtId="0" fontId="51" fillId="0" borderId="41" xfId="0" applyFont="1" applyBorder="1" applyAlignment="1">
      <alignment horizontal="right" vertical="center"/>
    </xf>
    <xf numFmtId="0" fontId="33" fillId="0" borderId="49" xfId="21" applyFont="1" applyBorder="1" applyAlignment="1">
      <alignment horizontal="center" vertical="center"/>
    </xf>
    <xf numFmtId="0" fontId="33" fillId="0" borderId="51" xfId="21" quotePrefix="1" applyFont="1" applyBorder="1" applyAlignment="1">
      <alignment horizontal="center" vertical="center"/>
    </xf>
    <xf numFmtId="0" fontId="33" fillId="0" borderId="0" xfId="21" quotePrefix="1" applyFont="1" applyAlignment="1">
      <alignment horizontal="center" vertical="center"/>
    </xf>
    <xf numFmtId="0" fontId="33" fillId="0" borderId="100" xfId="21" quotePrefix="1" applyFont="1" applyBorder="1" applyAlignment="1">
      <alignment horizontal="center" vertical="center"/>
    </xf>
    <xf numFmtId="0" fontId="33" fillId="0" borderId="41" xfId="21" quotePrefix="1" applyFont="1" applyBorder="1" applyAlignment="1">
      <alignment horizontal="center" vertical="center"/>
    </xf>
    <xf numFmtId="0" fontId="33" fillId="0" borderId="52" xfId="21" quotePrefix="1" applyFont="1" applyBorder="1" applyAlignment="1">
      <alignment horizontal="center" vertical="center"/>
    </xf>
    <xf numFmtId="0" fontId="33" fillId="0" borderId="50" xfId="0" applyFont="1" applyBorder="1" applyAlignment="1">
      <alignment horizontal="center" vertical="center"/>
    </xf>
    <xf numFmtId="0" fontId="33" fillId="0" borderId="94" xfId="0" applyFont="1" applyBorder="1" applyAlignment="1">
      <alignment horizontal="center" vertical="center"/>
    </xf>
    <xf numFmtId="0" fontId="33" fillId="0" borderId="26" xfId="0" applyFont="1" applyBorder="1" applyAlignment="1">
      <alignment horizontal="center" vertical="center"/>
    </xf>
    <xf numFmtId="0" fontId="33" fillId="0" borderId="95" xfId="0" applyFont="1" applyBorder="1" applyAlignment="1">
      <alignment horizontal="center" vertical="center"/>
    </xf>
    <xf numFmtId="0" fontId="33" fillId="0" borderId="48" xfId="0" applyFont="1" applyBorder="1" applyAlignment="1">
      <alignment horizontal="center" vertical="center"/>
    </xf>
    <xf numFmtId="0" fontId="33" fillId="0" borderId="97" xfId="0" applyFont="1" applyBorder="1" applyAlignment="1">
      <alignment horizontal="center" vertical="center"/>
    </xf>
    <xf numFmtId="0" fontId="33" fillId="0" borderId="99" xfId="21" applyFont="1" applyBorder="1" applyAlignment="1">
      <alignment horizontal="center" vertical="center"/>
    </xf>
    <xf numFmtId="0" fontId="33" fillId="0" borderId="102" xfId="21" applyFont="1" applyBorder="1" applyAlignment="1">
      <alignment horizontal="center" vertical="center"/>
    </xf>
    <xf numFmtId="0" fontId="33" fillId="0" borderId="59" xfId="21" applyFont="1" applyBorder="1" applyAlignment="1">
      <alignment horizontal="center" vertical="center" wrapText="1"/>
    </xf>
    <xf numFmtId="0" fontId="33" fillId="0" borderId="96" xfId="21" applyFont="1" applyBorder="1" applyAlignment="1">
      <alignment horizontal="center" vertical="center"/>
    </xf>
    <xf numFmtId="0" fontId="33" fillId="0" borderId="112" xfId="21" applyFont="1" applyBorder="1" applyAlignment="1">
      <alignment horizontal="center" vertical="center"/>
    </xf>
    <xf numFmtId="0" fontId="33" fillId="0" borderId="95" xfId="21" applyFont="1" applyBorder="1" applyAlignment="1">
      <alignment horizontal="center" vertical="center"/>
    </xf>
    <xf numFmtId="0" fontId="33" fillId="0" borderId="109" xfId="21" applyFont="1" applyBorder="1" applyAlignment="1">
      <alignment horizontal="center" vertical="center"/>
    </xf>
    <xf numFmtId="0" fontId="33" fillId="0" borderId="97" xfId="21" applyFont="1" applyBorder="1" applyAlignment="1">
      <alignment horizontal="center" vertical="center"/>
    </xf>
    <xf numFmtId="0" fontId="33" fillId="0" borderId="93" xfId="21" applyFont="1" applyBorder="1" applyAlignment="1">
      <alignment horizontal="center" vertical="center" wrapText="1"/>
    </xf>
    <xf numFmtId="0" fontId="33" fillId="0" borderId="112" xfId="21" applyFont="1" applyBorder="1" applyAlignment="1">
      <alignment horizontal="center" vertical="center" wrapText="1"/>
    </xf>
    <xf numFmtId="0" fontId="33" fillId="0" borderId="0" xfId="21" applyFont="1" applyAlignment="1">
      <alignment horizontal="center" vertical="center" wrapText="1"/>
    </xf>
    <xf numFmtId="0" fontId="33" fillId="0" borderId="109" xfId="21" applyFont="1" applyBorder="1" applyAlignment="1">
      <alignment horizontal="center" vertical="center" wrapText="1"/>
    </xf>
    <xf numFmtId="0" fontId="33" fillId="0" borderId="41" xfId="21" applyFont="1" applyBorder="1" applyAlignment="1">
      <alignment horizontal="center" vertical="center" wrapText="1"/>
    </xf>
    <xf numFmtId="0" fontId="33" fillId="0" borderId="45" xfId="21" applyFont="1" applyBorder="1" applyAlignment="1">
      <alignment horizontal="center" vertical="center"/>
    </xf>
    <xf numFmtId="0" fontId="33" fillId="0" borderId="47" xfId="21" applyFont="1" applyBorder="1" applyAlignment="1">
      <alignment horizontal="center" vertical="center"/>
    </xf>
    <xf numFmtId="0" fontId="33" fillId="0" borderId="46" xfId="21" applyFont="1" applyBorder="1" applyAlignment="1">
      <alignment horizontal="center" vertical="center"/>
    </xf>
    <xf numFmtId="0" fontId="115" fillId="0" borderId="45" xfId="21" applyFont="1" applyBorder="1" applyAlignment="1">
      <alignment horizontal="center" vertical="center" wrapText="1"/>
    </xf>
    <xf numFmtId="0" fontId="132" fillId="0" borderId="49" xfId="0" applyFont="1" applyBorder="1" applyAlignment="1">
      <alignment horizontal="center" vertical="center"/>
    </xf>
    <xf numFmtId="0" fontId="33" fillId="0" borderId="65"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63" xfId="0" applyFont="1" applyBorder="1" applyAlignment="1">
      <alignment horizontal="center" vertical="center" wrapText="1"/>
    </xf>
    <xf numFmtId="37" fontId="33" fillId="0" borderId="94" xfId="27" applyFont="1" applyBorder="1" applyAlignment="1">
      <alignment horizontal="center" vertical="center" wrapText="1"/>
    </xf>
    <xf numFmtId="37" fontId="33" fillId="0" borderId="95" xfId="27" applyFont="1" applyBorder="1" applyAlignment="1">
      <alignment horizontal="center" vertical="center" wrapText="1"/>
    </xf>
    <xf numFmtId="37" fontId="33" fillId="0" borderId="97" xfId="27" applyFont="1" applyBorder="1" applyAlignment="1">
      <alignment horizontal="center" vertical="center" wrapText="1"/>
    </xf>
    <xf numFmtId="37" fontId="33" fillId="0" borderId="103" xfId="27" applyFont="1" applyBorder="1" applyAlignment="1">
      <alignment horizontal="center" vertical="center"/>
    </xf>
    <xf numFmtId="37" fontId="33" fillId="0" borderId="49" xfId="27" applyFont="1" applyBorder="1" applyAlignment="1">
      <alignment horizontal="center" vertical="center"/>
    </xf>
    <xf numFmtId="37" fontId="33" fillId="0" borderId="94" xfId="27" applyFont="1" applyBorder="1" applyAlignment="1">
      <alignment horizontal="center" vertical="center"/>
    </xf>
    <xf numFmtId="37" fontId="33" fillId="0" borderId="54" xfId="27" applyFont="1" applyBorder="1" applyAlignment="1">
      <alignment horizontal="center" vertical="center"/>
    </xf>
    <xf numFmtId="37" fontId="33" fillId="0" borderId="92" xfId="27" applyFont="1" applyBorder="1" applyAlignment="1">
      <alignment horizontal="center" vertical="center"/>
    </xf>
    <xf numFmtId="37" fontId="33" fillId="0" borderId="72" xfId="27" applyFont="1" applyBorder="1" applyAlignment="1">
      <alignment horizontal="center" vertical="center"/>
    </xf>
    <xf numFmtId="0" fontId="33" fillId="0" borderId="99" xfId="0" applyFont="1" applyBorder="1" applyAlignment="1">
      <alignment horizontal="center" vertical="center" wrapText="1"/>
    </xf>
    <xf numFmtId="0" fontId="33" fillId="0" borderId="102"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127" xfId="0" applyFont="1" applyBorder="1" applyAlignment="1">
      <alignment horizontal="center" vertical="center" wrapText="1"/>
    </xf>
    <xf numFmtId="37" fontId="33" fillId="0" borderId="128" xfId="27" applyFont="1" applyBorder="1" applyAlignment="1">
      <alignment horizontal="center" vertical="center" wrapText="1"/>
    </xf>
    <xf numFmtId="37" fontId="33" fillId="0" borderId="129" xfId="27" applyFont="1" applyBorder="1" applyAlignment="1">
      <alignment horizontal="center" vertical="center" wrapText="1"/>
    </xf>
    <xf numFmtId="37" fontId="33" fillId="0" borderId="130" xfId="27" applyFont="1" applyBorder="1" applyAlignment="1">
      <alignment horizontal="center" vertical="center" wrapText="1"/>
    </xf>
    <xf numFmtId="37" fontId="138" fillId="0" borderId="0" xfId="27" applyFont="1" applyAlignment="1">
      <alignment horizontal="center"/>
    </xf>
    <xf numFmtId="37" fontId="116" fillId="0" borderId="0" xfId="27" applyFont="1" applyAlignment="1">
      <alignment horizontal="center"/>
    </xf>
    <xf numFmtId="37" fontId="33" fillId="0" borderId="0" xfId="27" applyFont="1" applyAlignment="1">
      <alignment horizontal="center" vertical="center"/>
    </xf>
    <xf numFmtId="37" fontId="33" fillId="0" borderId="0" xfId="27" applyFont="1" applyAlignment="1">
      <alignment horizontal="right" vertical="center"/>
    </xf>
    <xf numFmtId="37" fontId="33" fillId="0" borderId="62" xfId="27" applyFont="1" applyBorder="1" applyAlignment="1">
      <alignment horizontal="center" vertical="center"/>
    </xf>
    <xf numFmtId="37" fontId="33" fillId="0" borderId="62" xfId="27" quotePrefix="1" applyFont="1" applyBorder="1" applyAlignment="1">
      <alignment horizontal="center" vertical="center"/>
    </xf>
    <xf numFmtId="37" fontId="115" fillId="0" borderId="62" xfId="27" applyFont="1" applyBorder="1" applyAlignment="1">
      <alignment horizontal="center" vertical="center"/>
    </xf>
    <xf numFmtId="37" fontId="137" fillId="0" borderId="62" xfId="27" applyFont="1" applyBorder="1" applyAlignment="1">
      <alignment horizontal="center" vertical="center"/>
    </xf>
    <xf numFmtId="37" fontId="34" fillId="0" borderId="62" xfId="27" applyFont="1" applyBorder="1" applyAlignment="1">
      <alignment horizontal="center" vertical="center"/>
    </xf>
    <xf numFmtId="192" fontId="33" fillId="0" borderId="65" xfId="27" applyNumberFormat="1" applyFont="1" applyBorder="1" applyAlignment="1">
      <alignment horizontal="center"/>
    </xf>
    <xf numFmtId="192" fontId="33" fillId="0" borderId="61" xfId="27" applyNumberFormat="1" applyFont="1" applyBorder="1" applyAlignment="1">
      <alignment horizontal="center"/>
    </xf>
    <xf numFmtId="37" fontId="33" fillId="0" borderId="61" xfId="27" applyFont="1" applyBorder="1" applyAlignment="1">
      <alignment horizontal="center" vertical="center" wrapText="1"/>
    </xf>
    <xf numFmtId="37" fontId="33" fillId="0" borderId="74" xfId="27" applyFont="1" applyBorder="1" applyAlignment="1">
      <alignment horizontal="center" vertical="center" wrapText="1"/>
    </xf>
    <xf numFmtId="37" fontId="33" fillId="0" borderId="73" xfId="27" applyFont="1" applyBorder="1" applyAlignment="1">
      <alignment horizontal="center" vertical="center" wrapText="1"/>
    </xf>
    <xf numFmtId="37" fontId="33" fillId="0" borderId="59" xfId="27" applyFont="1" applyBorder="1" applyAlignment="1">
      <alignment horizontal="center" vertical="center" wrapText="1"/>
    </xf>
    <xf numFmtId="37" fontId="33" fillId="0" borderId="96" xfId="27" applyFont="1" applyBorder="1" applyAlignment="1">
      <alignment horizontal="center" vertical="center" wrapText="1"/>
    </xf>
    <xf numFmtId="37" fontId="33" fillId="0" borderId="54" xfId="27" applyFont="1" applyBorder="1" applyAlignment="1">
      <alignment horizontal="center" vertical="center" wrapText="1"/>
    </xf>
    <xf numFmtId="37" fontId="33" fillId="0" borderId="72" xfId="27" applyFont="1" applyBorder="1" applyAlignment="1">
      <alignment horizontal="center" vertical="center" wrapText="1"/>
    </xf>
    <xf numFmtId="0" fontId="33" fillId="0" borderId="62" xfId="30" applyFont="1" applyBorder="1" applyAlignment="1">
      <alignment horizontal="center" vertical="center" wrapText="1"/>
    </xf>
    <xf numFmtId="0" fontId="33" fillId="0" borderId="65" xfId="30" applyFont="1" applyBorder="1" applyAlignment="1">
      <alignment horizontal="center" vertical="center" wrapText="1"/>
    </xf>
    <xf numFmtId="191" fontId="33" fillId="0" borderId="62" xfId="27" applyNumberFormat="1" applyFont="1" applyBorder="1" applyAlignment="1">
      <alignment horizontal="center" vertical="center"/>
    </xf>
    <xf numFmtId="37" fontId="140" fillId="0" borderId="62" xfId="27" applyFont="1" applyBorder="1" applyAlignment="1">
      <alignment horizontal="center" vertical="center"/>
    </xf>
    <xf numFmtId="37" fontId="141" fillId="0" borderId="93" xfId="27" applyFont="1" applyBorder="1" applyAlignment="1">
      <alignment horizontal="center" vertical="center"/>
    </xf>
    <xf numFmtId="37" fontId="33" fillId="0" borderId="114" xfId="27" applyFont="1" applyBorder="1" applyAlignment="1">
      <alignment horizontal="center" vertical="center" wrapText="1"/>
    </xf>
    <xf numFmtId="37" fontId="33" fillId="0" borderId="132" xfId="27" applyFont="1" applyBorder="1" applyAlignment="1">
      <alignment horizontal="center" vertical="center" wrapText="1"/>
    </xf>
    <xf numFmtId="37" fontId="33" fillId="0" borderId="109" xfId="27" applyFont="1" applyBorder="1" applyAlignment="1">
      <alignment horizontal="center" vertical="center" wrapText="1"/>
    </xf>
    <xf numFmtId="0" fontId="33" fillId="0" borderId="107" xfId="0" applyFont="1" applyBorder="1" applyAlignment="1">
      <alignment horizontal="center" vertical="center" wrapText="1"/>
    </xf>
    <xf numFmtId="37" fontId="33" fillId="0" borderId="88" xfId="27" applyFont="1" applyBorder="1" applyAlignment="1">
      <alignment horizontal="center" vertical="center" wrapText="1"/>
    </xf>
    <xf numFmtId="37" fontId="33" fillId="0" borderId="65" xfId="27" applyFont="1" applyBorder="1" applyAlignment="1">
      <alignment horizontal="center" vertical="center"/>
    </xf>
    <xf numFmtId="37" fontId="140" fillId="0" borderId="61" xfId="27" applyFont="1" applyBorder="1" applyAlignment="1">
      <alignment horizontal="center" vertical="center"/>
    </xf>
    <xf numFmtId="37" fontId="33" fillId="0" borderId="61" xfId="27" applyFont="1" applyBorder="1" applyAlignment="1">
      <alignment horizontal="center" vertical="center"/>
    </xf>
    <xf numFmtId="37" fontId="143" fillId="0" borderId="93" xfId="27" applyFont="1" applyBorder="1" applyAlignment="1">
      <alignment horizontal="center" vertical="center"/>
    </xf>
    <xf numFmtId="37" fontId="59" fillId="0" borderId="93" xfId="27" applyFont="1" applyBorder="1" applyAlignment="1">
      <alignment horizontal="center" vertical="center"/>
    </xf>
    <xf numFmtId="37" fontId="59" fillId="0" borderId="0" xfId="27" applyFont="1" applyAlignment="1">
      <alignment horizontal="center" vertical="center"/>
    </xf>
    <xf numFmtId="37" fontId="33" fillId="0" borderId="0" xfId="27" applyFont="1" applyAlignment="1">
      <alignment horizontal="right" vertical="center" indent="1"/>
    </xf>
    <xf numFmtId="0" fontId="33" fillId="0" borderId="99" xfId="0" applyFont="1" applyBorder="1" applyAlignment="1">
      <alignment horizontal="center" wrapText="1"/>
    </xf>
    <xf numFmtId="0" fontId="33" fillId="0" borderId="102" xfId="0" applyFont="1" applyBorder="1" applyAlignment="1">
      <alignment horizontal="center" wrapText="1"/>
    </xf>
    <xf numFmtId="0" fontId="33" fillId="0" borderId="127" xfId="0" applyFont="1" applyBorder="1" applyAlignment="1">
      <alignment horizontal="center" wrapText="1"/>
    </xf>
    <xf numFmtId="0" fontId="33" fillId="0" borderId="128"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131" xfId="0" applyFont="1" applyBorder="1" applyAlignment="1">
      <alignment horizontal="center" vertical="center" wrapText="1"/>
    </xf>
    <xf numFmtId="0" fontId="33" fillId="0" borderId="92" xfId="0" applyFont="1" applyBorder="1" applyAlignment="1">
      <alignment horizontal="center" vertical="center" wrapText="1"/>
    </xf>
    <xf numFmtId="0" fontId="21" fillId="0" borderId="49" xfId="21" quotePrefix="1" applyFont="1" applyBorder="1" applyAlignment="1">
      <alignment horizontal="center" vertical="center"/>
    </xf>
    <xf numFmtId="0" fontId="21" fillId="0" borderId="41" xfId="21" quotePrefix="1" applyFont="1" applyBorder="1" applyAlignment="1">
      <alignment horizontal="center" vertical="center"/>
    </xf>
    <xf numFmtId="0" fontId="21" fillId="0" borderId="50" xfId="21" applyFont="1" applyBorder="1" applyAlignment="1">
      <alignment horizontal="center" vertical="center"/>
    </xf>
    <xf numFmtId="0" fontId="21" fillId="0" borderId="49" xfId="21" applyFont="1" applyBorder="1" applyAlignment="1">
      <alignment horizontal="center" vertical="center"/>
    </xf>
    <xf numFmtId="0" fontId="21" fillId="0" borderId="48" xfId="21" applyFont="1" applyBorder="1" applyAlignment="1">
      <alignment horizontal="center" vertical="center"/>
    </xf>
    <xf numFmtId="0" fontId="21" fillId="0" borderId="41" xfId="21" applyFont="1" applyBorder="1" applyAlignment="1">
      <alignment horizontal="center" vertical="center"/>
    </xf>
    <xf numFmtId="0" fontId="83" fillId="0" borderId="45" xfId="21" applyFont="1" applyBorder="1" applyAlignment="1">
      <alignment horizontal="center" vertical="center"/>
    </xf>
    <xf numFmtId="0" fontId="84" fillId="0" borderId="47" xfId="21" applyFont="1" applyBorder="1" applyAlignment="1">
      <alignment horizontal="center" vertical="center"/>
    </xf>
    <xf numFmtId="0" fontId="33" fillId="0" borderId="45" xfId="21" quotePrefix="1" applyFont="1" applyBorder="1" applyAlignment="1">
      <alignment horizontal="center" vertical="center"/>
    </xf>
    <xf numFmtId="0" fontId="33" fillId="0" borderId="47" xfId="21" quotePrefix="1" applyFont="1" applyBorder="1" applyAlignment="1">
      <alignment horizontal="center" vertical="center"/>
    </xf>
    <xf numFmtId="0" fontId="86" fillId="0" borderId="49" xfId="21" applyFont="1" applyBorder="1" applyAlignment="1">
      <alignment horizontal="center" vertical="center"/>
    </xf>
    <xf numFmtId="0" fontId="86" fillId="0" borderId="49" xfId="21" quotePrefix="1" applyFont="1" applyBorder="1" applyAlignment="1">
      <alignment horizontal="center" vertical="center"/>
    </xf>
    <xf numFmtId="49" fontId="33" fillId="0" borderId="94" xfId="21" quotePrefix="1" applyNumberFormat="1" applyFont="1" applyBorder="1" applyAlignment="1">
      <alignment horizontal="center" vertical="top" textRotation="255"/>
    </xf>
    <xf numFmtId="49" fontId="33" fillId="0" borderId="95" xfId="21" quotePrefix="1" applyNumberFormat="1" applyFont="1" applyBorder="1" applyAlignment="1">
      <alignment horizontal="center" vertical="top" textRotation="255"/>
    </xf>
    <xf numFmtId="49" fontId="33" fillId="0" borderId="72" xfId="21" quotePrefix="1" applyNumberFormat="1" applyFont="1" applyBorder="1" applyAlignment="1">
      <alignment horizontal="center" vertical="top" textRotation="255"/>
    </xf>
    <xf numFmtId="9" fontId="33" fillId="0" borderId="96" xfId="20" applyFont="1" applyBorder="1" applyAlignment="1">
      <alignment horizontal="center" vertical="center" textRotation="255" wrapText="1"/>
    </xf>
    <xf numFmtId="9" fontId="33" fillId="0" borderId="95" xfId="20" applyFont="1" applyBorder="1" applyAlignment="1">
      <alignment horizontal="center" vertical="center" textRotation="255"/>
    </xf>
    <xf numFmtId="9" fontId="33" fillId="0" borderId="97" xfId="20" applyFont="1" applyBorder="1" applyAlignment="1">
      <alignment horizontal="center" vertical="center" textRotation="255"/>
    </xf>
    <xf numFmtId="0" fontId="33" fillId="0" borderId="74" xfId="21" applyFont="1" applyBorder="1" applyAlignment="1">
      <alignment horizontal="center" vertical="center" wrapText="1"/>
    </xf>
    <xf numFmtId="0" fontId="33" fillId="0" borderId="71" xfId="21" quotePrefix="1" applyFont="1" applyBorder="1" applyAlignment="1">
      <alignment horizontal="center" vertical="center"/>
    </xf>
    <xf numFmtId="0" fontId="33" fillId="0" borderId="73" xfId="21" quotePrefix="1" applyFont="1" applyBorder="1" applyAlignment="1">
      <alignment horizontal="center" vertical="center"/>
    </xf>
    <xf numFmtId="0" fontId="33" fillId="0" borderId="65" xfId="21" applyFont="1" applyBorder="1" applyAlignment="1">
      <alignment vertical="center"/>
    </xf>
    <xf numFmtId="0" fontId="33" fillId="0" borderId="63" xfId="21" applyFont="1" applyBorder="1" applyAlignment="1">
      <alignment vertical="center"/>
    </xf>
    <xf numFmtId="0" fontId="33" fillId="0" borderId="66" xfId="21" applyFont="1" applyBorder="1" applyAlignment="1">
      <alignment vertical="center"/>
    </xf>
    <xf numFmtId="0" fontId="88" fillId="0" borderId="0" xfId="21" quotePrefix="1" applyFont="1" applyAlignment="1">
      <alignment horizontal="left" vertical="center"/>
    </xf>
    <xf numFmtId="0" fontId="21" fillId="0" borderId="84" xfId="0" applyFont="1" applyBorder="1" applyAlignment="1" applyProtection="1">
      <alignment horizontal="center" vertical="center"/>
      <protection locked="0"/>
    </xf>
    <xf numFmtId="0" fontId="21" fillId="0" borderId="57" xfId="0" applyFont="1" applyBorder="1" applyAlignment="1" applyProtection="1">
      <alignment horizontal="center" vertical="center"/>
      <protection locked="0"/>
    </xf>
    <xf numFmtId="0" fontId="21" fillId="0" borderId="57" xfId="0" applyFont="1" applyBorder="1" applyAlignment="1" applyProtection="1">
      <alignment horizontal="center" vertical="center" wrapText="1"/>
      <protection locked="0"/>
    </xf>
    <xf numFmtId="0" fontId="0" fillId="0" borderId="57" xfId="0"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33" fillId="0" borderId="0" xfId="0" applyFont="1" applyAlignment="1" applyProtection="1">
      <alignment horizontal="right"/>
      <protection locked="0"/>
    </xf>
    <xf numFmtId="0" fontId="0" fillId="0" borderId="0" xfId="0" applyAlignment="1">
      <alignment horizontal="right"/>
    </xf>
    <xf numFmtId="0" fontId="21" fillId="0" borderId="41" xfId="0" applyFont="1" applyBorder="1" applyAlignment="1" applyProtection="1">
      <alignment horizontal="center"/>
      <protection locked="0"/>
    </xf>
    <xf numFmtId="0" fontId="91" fillId="0" borderId="0" xfId="0" applyFont="1" applyAlignment="1" applyProtection="1">
      <alignment horizontal="center"/>
      <protection locked="0"/>
    </xf>
    <xf numFmtId="0" fontId="93" fillId="0" borderId="0" xfId="0" applyFont="1" applyAlignment="1" applyProtection="1">
      <alignment horizontal="center"/>
      <protection locked="0"/>
    </xf>
    <xf numFmtId="0" fontId="94" fillId="0" borderId="49" xfId="0" applyFont="1" applyBorder="1" applyAlignment="1" applyProtection="1">
      <alignment horizontal="center"/>
      <protection locked="0"/>
    </xf>
    <xf numFmtId="0" fontId="92" fillId="0" borderId="49" xfId="0" applyFont="1" applyBorder="1" applyAlignment="1" applyProtection="1">
      <alignment horizontal="center"/>
      <protection locked="0"/>
    </xf>
    <xf numFmtId="0" fontId="0" fillId="0" borderId="41" xfId="0" applyBorder="1" applyAlignment="1" applyProtection="1">
      <alignment horizontal="center"/>
      <protection locked="0"/>
    </xf>
    <xf numFmtId="0" fontId="0" fillId="0" borderId="0" xfId="0" applyAlignment="1" applyProtection="1">
      <alignment horizontal="center"/>
      <protection locked="0"/>
    </xf>
    <xf numFmtId="0" fontId="21" fillId="0" borderId="98" xfId="0" applyFont="1" applyBorder="1" applyAlignment="1" applyProtection="1">
      <alignment horizontal="center" vertical="center"/>
      <protection locked="0"/>
    </xf>
    <xf numFmtId="0" fontId="21" fillId="0" borderId="52" xfId="0"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0" fontId="21" fillId="0" borderId="101" xfId="0" applyFont="1" applyBorder="1" applyAlignment="1" applyProtection="1">
      <alignment horizontal="center" vertical="center"/>
      <protection locked="0"/>
    </xf>
    <xf numFmtId="0" fontId="21" fillId="0" borderId="62" xfId="0" applyFont="1" applyBorder="1" applyAlignment="1" applyProtection="1">
      <alignment horizontal="center"/>
      <protection locked="0"/>
    </xf>
    <xf numFmtId="0" fontId="0" fillId="0" borderId="62" xfId="0" applyBorder="1" applyAlignment="1" applyProtection="1">
      <alignment horizontal="center"/>
      <protection locked="0"/>
    </xf>
    <xf numFmtId="0" fontId="0" fillId="0" borderId="57" xfId="0" applyBorder="1" applyAlignment="1" applyProtection="1">
      <alignment horizontal="center"/>
      <protection locked="0"/>
    </xf>
    <xf numFmtId="0" fontId="0" fillId="0" borderId="99" xfId="0" applyBorder="1" applyAlignment="1" applyProtection="1">
      <alignment horizontal="center"/>
      <protection locked="0"/>
    </xf>
    <xf numFmtId="0" fontId="89" fillId="0" borderId="45" xfId="0" applyFont="1" applyBorder="1" applyAlignment="1" applyProtection="1">
      <alignment horizontal="center"/>
      <protection locked="0"/>
    </xf>
    <xf numFmtId="0" fontId="90" fillId="0" borderId="47" xfId="0" applyFont="1" applyBorder="1" applyAlignment="1" applyProtection="1">
      <alignment horizontal="center"/>
      <protection locked="0"/>
    </xf>
    <xf numFmtId="0" fontId="89" fillId="0" borderId="48" xfId="0" applyFont="1" applyBorder="1" applyAlignment="1" applyProtection="1">
      <alignment horizontal="center"/>
      <protection locked="0"/>
    </xf>
    <xf numFmtId="0" fontId="90" fillId="0" borderId="52" xfId="0" applyFont="1" applyBorder="1" applyAlignment="1" applyProtection="1">
      <protection locked="0"/>
    </xf>
    <xf numFmtId="0" fontId="91" fillId="0" borderId="49" xfId="0" applyFont="1" applyBorder="1" applyAlignment="1" applyProtection="1">
      <alignment horizontal="center"/>
      <protection locked="0"/>
    </xf>
    <xf numFmtId="0" fontId="59" fillId="0" borderId="41" xfId="0" applyFont="1" applyBorder="1" applyAlignment="1" applyProtection="1">
      <alignment horizontal="left"/>
      <protection locked="0"/>
    </xf>
    <xf numFmtId="0" fontId="0" fillId="0" borderId="41" xfId="0" applyBorder="1" applyAlignment="1" applyProtection="1">
      <alignment horizontal="left"/>
      <protection locked="0"/>
    </xf>
    <xf numFmtId="0" fontId="59" fillId="0" borderId="41" xfId="0" applyFont="1" applyBorder="1" applyAlignment="1" applyProtection="1">
      <alignment horizontal="right"/>
      <protection locked="0"/>
    </xf>
    <xf numFmtId="0" fontId="0" fillId="0" borderId="41" xfId="0" applyBorder="1" applyAlignment="1" applyProtection="1">
      <alignment horizontal="right"/>
      <protection locked="0"/>
    </xf>
    <xf numFmtId="0" fontId="23" fillId="0" borderId="60" xfId="0" applyFont="1" applyBorder="1" applyAlignment="1" applyProtection="1">
      <protection locked="0"/>
    </xf>
    <xf numFmtId="0" fontId="21" fillId="0" borderId="120" xfId="0" applyFont="1" applyBorder="1" applyAlignment="1" applyProtection="1">
      <alignment horizontal="center" vertical="center"/>
      <protection locked="0"/>
    </xf>
    <xf numFmtId="0" fontId="21" fillId="0" borderId="121" xfId="0" applyFont="1" applyBorder="1" applyAlignment="1" applyProtection="1">
      <alignment horizontal="center" vertical="center"/>
      <protection locked="0"/>
    </xf>
    <xf numFmtId="0" fontId="21" fillId="0" borderId="122" xfId="0" applyFont="1" applyBorder="1" applyAlignment="1" applyProtection="1">
      <alignment horizontal="center" vertical="center"/>
      <protection locked="0"/>
    </xf>
    <xf numFmtId="0" fontId="21" fillId="0" borderId="123" xfId="0" applyFont="1" applyBorder="1" applyAlignment="1" applyProtection="1">
      <alignment horizontal="center" vertical="center"/>
      <protection locked="0"/>
    </xf>
    <xf numFmtId="0" fontId="21" fillId="0" borderId="125" xfId="0" applyFont="1" applyBorder="1" applyAlignment="1" applyProtection="1">
      <alignment horizontal="center" vertical="center"/>
      <protection locked="0"/>
    </xf>
    <xf numFmtId="0" fontId="21" fillId="0" borderId="126" xfId="0" applyFont="1" applyBorder="1" applyAlignment="1" applyProtection="1">
      <alignment horizontal="center" vertical="center"/>
      <protection locked="0"/>
    </xf>
    <xf numFmtId="0" fontId="43" fillId="0" borderId="65" xfId="0" applyFont="1" applyBorder="1" applyAlignment="1" applyProtection="1">
      <alignment horizontal="center" vertical="center"/>
      <protection locked="0"/>
    </xf>
    <xf numFmtId="0" fontId="43" fillId="0" borderId="63" xfId="0" applyFont="1" applyBorder="1" applyAlignment="1" applyProtection="1">
      <alignment horizontal="center" vertical="center"/>
      <protection locked="0"/>
    </xf>
    <xf numFmtId="0" fontId="43" fillId="0" borderId="107" xfId="0" applyFont="1" applyBorder="1" applyAlignment="1" applyProtection="1">
      <alignment horizontal="center" vertical="center"/>
      <protection locked="0"/>
    </xf>
    <xf numFmtId="0" fontId="21" fillId="0" borderId="73" xfId="0" applyFont="1" applyBorder="1" applyAlignment="1" applyProtection="1">
      <alignment horizontal="center" vertical="center"/>
      <protection locked="0"/>
    </xf>
    <xf numFmtId="0" fontId="21" fillId="0" borderId="62"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21" fillId="0" borderId="96"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43" fillId="0" borderId="93" xfId="0" applyFont="1" applyBorder="1" applyAlignment="1" applyProtection="1">
      <alignment horizontal="center" vertical="center" wrapText="1"/>
      <protection locked="0"/>
    </xf>
    <xf numFmtId="0" fontId="43" fillId="0" borderId="124" xfId="0" applyFont="1" applyBorder="1" applyAlignment="1" applyProtection="1">
      <alignment horizontal="center" vertical="center" wrapText="1"/>
      <protection locked="0"/>
    </xf>
    <xf numFmtId="0" fontId="43" fillId="0" borderId="92" xfId="0" applyFont="1" applyBorder="1" applyAlignment="1" applyProtection="1">
      <alignment horizontal="center" vertical="center" wrapText="1"/>
      <protection locked="0"/>
    </xf>
    <xf numFmtId="0" fontId="43" fillId="0" borderId="119" xfId="0" applyFont="1" applyBorder="1" applyAlignment="1" applyProtection="1">
      <alignment horizontal="center" vertical="center" wrapText="1"/>
      <protection locked="0"/>
    </xf>
    <xf numFmtId="0" fontId="43" fillId="0" borderId="115" xfId="0" applyFont="1" applyBorder="1" applyAlignment="1" applyProtection="1">
      <alignment horizontal="center" vertical="center" wrapText="1"/>
      <protection locked="0"/>
    </xf>
    <xf numFmtId="0" fontId="43" fillId="0" borderId="117" xfId="0" applyFont="1" applyBorder="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21" fillId="0" borderId="92" xfId="0" applyFont="1" applyBorder="1" applyAlignment="1" applyProtection="1">
      <alignment horizontal="center" vertical="center" wrapText="1"/>
      <protection locked="0"/>
    </xf>
    <xf numFmtId="0" fontId="21" fillId="0" borderId="72" xfId="0" applyFont="1" applyBorder="1" applyAlignment="1" applyProtection="1">
      <alignment horizontal="center" vertical="center" wrapText="1"/>
      <protection locked="0"/>
    </xf>
    <xf numFmtId="0" fontId="21" fillId="0" borderId="54" xfId="0" applyFont="1" applyBorder="1" applyAlignment="1" applyProtection="1">
      <alignment horizontal="center"/>
      <protection locked="0"/>
    </xf>
    <xf numFmtId="0" fontId="21" fillId="0" borderId="119" xfId="0" applyFont="1" applyBorder="1" applyAlignment="1" applyProtection="1">
      <alignment horizontal="center"/>
      <protection locked="0"/>
    </xf>
    <xf numFmtId="0" fontId="43" fillId="0" borderId="74" xfId="0" applyFont="1" applyBorder="1" applyAlignment="1" applyProtection="1">
      <alignment horizontal="center" vertical="center" wrapText="1"/>
      <protection locked="0"/>
    </xf>
    <xf numFmtId="0" fontId="43" fillId="0" borderId="73" xfId="0" applyFont="1" applyBorder="1" applyAlignment="1" applyProtection="1">
      <alignment horizontal="center" vertical="center" wrapText="1"/>
      <protection locked="0"/>
    </xf>
    <xf numFmtId="0" fontId="21" fillId="0" borderId="74" xfId="0" applyFont="1" applyBorder="1" applyAlignment="1" applyProtection="1">
      <alignment horizontal="center" vertical="center" wrapText="1"/>
      <protection locked="0"/>
    </xf>
    <xf numFmtId="0" fontId="21" fillId="0" borderId="73" xfId="0" applyFont="1" applyBorder="1" applyAlignment="1" applyProtection="1">
      <alignment horizontal="center" vertical="center" wrapText="1"/>
      <protection locked="0"/>
    </xf>
    <xf numFmtId="0" fontId="21" fillId="0" borderId="93" xfId="0" applyFont="1" applyBorder="1" applyAlignment="1" applyProtection="1">
      <alignment horizontal="center" vertical="center"/>
      <protection locked="0"/>
    </xf>
    <xf numFmtId="0" fontId="21" fillId="0" borderId="95" xfId="0" applyFont="1" applyBorder="1" applyAlignment="1" applyProtection="1">
      <alignment horizontal="center" vertical="center"/>
      <protection locked="0"/>
    </xf>
    <xf numFmtId="0" fontId="21" fillId="0" borderId="92" xfId="0" applyFont="1" applyBorder="1" applyAlignment="1" applyProtection="1">
      <alignment horizontal="center" vertical="center"/>
      <protection locked="0"/>
    </xf>
    <xf numFmtId="0" fontId="21" fillId="0" borderId="65" xfId="0" applyFont="1" applyBorder="1" applyAlignment="1" applyProtection="1">
      <alignment horizontal="center" vertical="center"/>
      <protection locked="0"/>
    </xf>
    <xf numFmtId="0" fontId="21" fillId="0" borderId="63" xfId="0" applyFont="1" applyBorder="1" applyAlignment="1" applyProtection="1">
      <alignment horizontal="center" vertical="center"/>
      <protection locked="0"/>
    </xf>
    <xf numFmtId="0" fontId="21" fillId="0" borderId="107" xfId="0" applyFont="1" applyBorder="1" applyAlignment="1" applyProtection="1">
      <alignment horizontal="center" vertical="center"/>
      <protection locked="0"/>
    </xf>
    <xf numFmtId="0" fontId="21" fillId="0" borderId="106" xfId="0" applyFont="1" applyBorder="1" applyAlignment="1" applyProtection="1">
      <alignment horizontal="center" vertical="center"/>
      <protection locked="0"/>
    </xf>
    <xf numFmtId="0" fontId="21" fillId="0" borderId="114" xfId="0" applyFont="1" applyBorder="1" applyAlignment="1" applyProtection="1">
      <alignment horizontal="center" vertical="center" wrapText="1"/>
      <protection locked="0"/>
    </xf>
    <xf numFmtId="0" fontId="21" fillId="0" borderId="116" xfId="0" applyFont="1" applyBorder="1" applyAlignment="1" applyProtection="1">
      <alignment horizontal="center" vertical="center" wrapText="1"/>
      <protection locked="0"/>
    </xf>
    <xf numFmtId="0" fontId="21" fillId="0" borderId="118" xfId="0" applyFont="1" applyBorder="1" applyAlignment="1" applyProtection="1">
      <alignment horizontal="center" vertical="center" wrapText="1"/>
      <protection locked="0"/>
    </xf>
    <xf numFmtId="0" fontId="55" fillId="0" borderId="93"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21" fillId="0" borderId="74" xfId="0" applyFont="1" applyBorder="1" applyAlignment="1" applyProtection="1">
      <alignment horizontal="center" vertical="center"/>
      <protection locked="0"/>
    </xf>
    <xf numFmtId="0" fontId="55" fillId="0" borderId="59" xfId="0" applyFont="1" applyBorder="1" applyAlignment="1" applyProtection="1">
      <alignment horizontal="center" vertical="center" wrapText="1"/>
      <protection locked="0"/>
    </xf>
    <xf numFmtId="0" fontId="55" fillId="0" borderId="112" xfId="0" applyFont="1" applyBorder="1" applyAlignment="1" applyProtection="1">
      <alignment horizontal="center" vertical="center" wrapText="1"/>
      <protection locked="0"/>
    </xf>
    <xf numFmtId="0" fontId="55" fillId="0" borderId="54" xfId="0" applyFont="1" applyBorder="1" applyAlignment="1" applyProtection="1">
      <alignment horizontal="center" vertical="center" wrapText="1"/>
      <protection locked="0"/>
    </xf>
    <xf numFmtId="0" fontId="21" fillId="0" borderId="61" xfId="0" applyFont="1" applyBorder="1" applyAlignment="1" applyProtection="1">
      <alignment horizontal="center" vertical="center"/>
      <protection locked="0"/>
    </xf>
    <xf numFmtId="0" fontId="33" fillId="0" borderId="62" xfId="0" applyFont="1" applyBorder="1" applyAlignment="1" applyProtection="1">
      <alignment horizontal="center"/>
      <protection locked="0"/>
    </xf>
    <xf numFmtId="0" fontId="34" fillId="0" borderId="62" xfId="0" applyFont="1" applyBorder="1" applyAlignment="1" applyProtection="1">
      <alignment horizontal="center"/>
      <protection locked="0"/>
    </xf>
    <xf numFmtId="49" fontId="136" fillId="0" borderId="62" xfId="0" applyNumberFormat="1" applyFont="1" applyBorder="1" applyAlignment="1" applyProtection="1">
      <alignment horizontal="center"/>
      <protection locked="0"/>
    </xf>
    <xf numFmtId="0" fontId="79" fillId="0" borderId="93" xfId="0" applyFont="1" applyBorder="1" applyAlignment="1" applyProtection="1">
      <alignment horizontal="center" vertical="center"/>
      <protection locked="0"/>
    </xf>
    <xf numFmtId="0" fontId="51" fillId="0" borderId="96" xfId="0" applyFont="1" applyBorder="1" applyAlignment="1">
      <alignment horizontal="center" vertical="center" wrapText="1"/>
    </xf>
    <xf numFmtId="0" fontId="51" fillId="0" borderId="95" xfId="0" applyFont="1" applyBorder="1" applyAlignment="1">
      <alignment horizontal="center" vertical="center" wrapText="1"/>
    </xf>
    <xf numFmtId="0" fontId="51" fillId="0" borderId="97" xfId="0" applyFont="1" applyBorder="1" applyAlignment="1">
      <alignment horizontal="center" vertical="center" wrapText="1"/>
    </xf>
    <xf numFmtId="187" fontId="33" fillId="0" borderId="0" xfId="0" applyNumberFormat="1" applyFont="1" applyAlignment="1">
      <alignment horizontal="left" vertical="center"/>
    </xf>
    <xf numFmtId="0" fontId="0" fillId="0" borderId="0" xfId="0" applyAlignment="1">
      <alignment horizontal="left" vertical="center"/>
    </xf>
    <xf numFmtId="0" fontId="10" fillId="0" borderId="0" xfId="0" applyFont="1" applyAlignment="1">
      <alignment horizontal="center"/>
    </xf>
    <xf numFmtId="0" fontId="33" fillId="0" borderId="94" xfId="0" applyFont="1" applyBorder="1" applyAlignment="1">
      <alignment horizontal="center" vertical="center" wrapText="1"/>
    </xf>
    <xf numFmtId="0" fontId="33" fillId="0" borderId="0" xfId="0" applyFont="1" applyAlignment="1">
      <alignment horizontal="center" vertical="center" wrapText="1"/>
    </xf>
    <xf numFmtId="0" fontId="33" fillId="0" borderId="95"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97" xfId="0" applyFont="1" applyBorder="1" applyAlignment="1">
      <alignment horizontal="center" vertical="center" wrapText="1"/>
    </xf>
    <xf numFmtId="0" fontId="89" fillId="0" borderId="99" xfId="0" applyFont="1" applyBorder="1" applyAlignment="1">
      <alignment horizontal="center" vertical="center"/>
    </xf>
    <xf numFmtId="0" fontId="89" fillId="0" borderId="102" xfId="0" applyFont="1" applyBorder="1" applyAlignment="1">
      <alignment horizontal="center" vertical="center"/>
    </xf>
    <xf numFmtId="0" fontId="89" fillId="0" borderId="56" xfId="0" applyFont="1" applyBorder="1" applyAlignment="1">
      <alignment horizontal="center" vertical="center"/>
    </xf>
    <xf numFmtId="0" fontId="33" fillId="0" borderId="103" xfId="0" applyFont="1" applyBorder="1" applyAlignment="1">
      <alignment horizontal="center" vertical="center" wrapText="1"/>
    </xf>
    <xf numFmtId="0" fontId="33" fillId="0" borderId="54" xfId="0" applyFont="1" applyBorder="1" applyAlignment="1">
      <alignment horizontal="center" vertical="center" wrapText="1"/>
    </xf>
    <xf numFmtId="0" fontId="33" fillId="0" borderId="72" xfId="0" applyFont="1" applyBorder="1" applyAlignment="1">
      <alignment horizontal="center" vertical="center" wrapText="1"/>
    </xf>
    <xf numFmtId="0" fontId="102" fillId="0" borderId="49" xfId="0" applyFont="1" applyBorder="1" applyAlignment="1">
      <alignment horizontal="center" vertical="center" wrapText="1"/>
    </xf>
    <xf numFmtId="0" fontId="104" fillId="0" borderId="49" xfId="0" applyFont="1" applyBorder="1" applyAlignment="1">
      <alignment horizontal="center" vertical="center" wrapText="1"/>
    </xf>
    <xf numFmtId="0" fontId="104" fillId="0" borderId="0" xfId="0" applyFont="1" applyAlignment="1">
      <alignment horizontal="center" vertical="center" wrapText="1"/>
    </xf>
    <xf numFmtId="0" fontId="33" fillId="0" borderId="65" xfId="0" applyFont="1" applyBorder="1" applyAlignment="1">
      <alignment horizontal="center" vertical="center"/>
    </xf>
    <xf numFmtId="0" fontId="33" fillId="0" borderId="63" xfId="0" applyFont="1" applyBorder="1" applyAlignment="1">
      <alignment horizontal="center" vertical="center"/>
    </xf>
    <xf numFmtId="0" fontId="33" fillId="0" borderId="61" xfId="0" applyFont="1" applyBorder="1" applyAlignment="1">
      <alignment horizontal="center" vertical="center"/>
    </xf>
    <xf numFmtId="0" fontId="102" fillId="0" borderId="65" xfId="0" applyFont="1" applyBorder="1" applyAlignment="1">
      <alignment horizontal="center" vertical="center"/>
    </xf>
    <xf numFmtId="0" fontId="102" fillId="0" borderId="63" xfId="0" applyFont="1" applyBorder="1" applyAlignment="1">
      <alignment horizontal="center" vertical="center"/>
    </xf>
    <xf numFmtId="0" fontId="102" fillId="0" borderId="61" xfId="0" applyFont="1" applyBorder="1" applyAlignment="1">
      <alignment horizontal="center" vertical="center"/>
    </xf>
    <xf numFmtId="0" fontId="33" fillId="0" borderId="106" xfId="0" applyFont="1"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wrapText="1"/>
    </xf>
    <xf numFmtId="0" fontId="0" fillId="0" borderId="61" xfId="0" applyBorder="1" applyAlignment="1">
      <alignment horizontal="center" vertical="center" wrapText="1"/>
    </xf>
    <xf numFmtId="0" fontId="102" fillId="0" borderId="65" xfId="0" applyFont="1" applyBorder="1" applyAlignment="1">
      <alignment horizontal="center" vertical="center" wrapText="1"/>
    </xf>
    <xf numFmtId="0" fontId="104" fillId="0" borderId="63" xfId="0" applyFont="1" applyBorder="1" applyAlignment="1">
      <alignment horizontal="center" vertical="center" wrapText="1"/>
    </xf>
    <xf numFmtId="0" fontId="104" fillId="0" borderId="61" xfId="0" applyFont="1" applyBorder="1" applyAlignment="1">
      <alignment horizontal="center" vertical="center" wrapText="1"/>
    </xf>
    <xf numFmtId="0" fontId="104" fillId="0" borderId="107" xfId="0" applyFont="1" applyBorder="1" applyAlignment="1">
      <alignment horizontal="center" vertical="center" wrapText="1"/>
    </xf>
    <xf numFmtId="0" fontId="33" fillId="0" borderId="72" xfId="0" applyFont="1" applyBorder="1" applyAlignment="1">
      <alignment horizontal="center" vertical="center"/>
    </xf>
    <xf numFmtId="0" fontId="51" fillId="0" borderId="72" xfId="0" applyFont="1" applyBorder="1" applyAlignment="1">
      <alignment horizontal="center" vertical="center" wrapText="1"/>
    </xf>
    <xf numFmtId="0" fontId="33" fillId="0" borderId="0" xfId="15" applyFont="1" applyAlignment="1" applyProtection="1">
      <alignment horizontal="left"/>
      <protection locked="0"/>
    </xf>
    <xf numFmtId="0" fontId="68" fillId="0" borderId="51" xfId="15" applyFont="1" applyBorder="1" applyAlignment="1" applyProtection="1">
      <alignment horizontal="center" vertical="center"/>
      <protection locked="0"/>
    </xf>
    <xf numFmtId="0" fontId="68" fillId="0" borderId="100" xfId="15" applyFont="1" applyBorder="1" applyAlignment="1" applyProtection="1">
      <alignment horizontal="center" vertical="center"/>
      <protection locked="0"/>
    </xf>
    <xf numFmtId="0" fontId="68" fillId="0" borderId="52" xfId="15" applyFont="1" applyBorder="1" applyAlignment="1" applyProtection="1">
      <alignment horizontal="center" vertical="center"/>
      <protection locked="0"/>
    </xf>
    <xf numFmtId="0" fontId="89" fillId="0" borderId="94" xfId="15" applyFont="1" applyBorder="1" applyAlignment="1" applyProtection="1">
      <alignment horizontal="center" vertical="center"/>
      <protection locked="0"/>
    </xf>
    <xf numFmtId="0" fontId="89" fillId="0" borderId="95" xfId="15" applyFont="1" applyBorder="1" applyAlignment="1" applyProtection="1">
      <alignment horizontal="center" vertical="center"/>
      <protection locked="0"/>
    </xf>
    <xf numFmtId="0" fontId="89" fillId="0" borderId="97" xfId="15" applyFont="1" applyBorder="1" applyAlignment="1" applyProtection="1">
      <alignment horizontal="center" vertical="center"/>
      <protection locked="0"/>
    </xf>
    <xf numFmtId="0" fontId="43" fillId="0" borderId="102" xfId="15" applyFont="1" applyBorder="1" applyAlignment="1" applyProtection="1">
      <alignment horizontal="center" vertical="center"/>
      <protection locked="0"/>
    </xf>
    <xf numFmtId="0" fontId="43" fillId="0" borderId="99" xfId="15" applyFont="1" applyBorder="1" applyAlignment="1" applyProtection="1">
      <alignment horizontal="center" vertical="center"/>
      <protection locked="0"/>
    </xf>
    <xf numFmtId="0" fontId="89" fillId="0" borderId="61" xfId="15" applyFont="1" applyBorder="1" applyAlignment="1" applyProtection="1">
      <alignment horizontal="center" vertical="center"/>
      <protection locked="0"/>
    </xf>
    <xf numFmtId="0" fontId="89" fillId="0" borderId="76" xfId="15" applyFont="1" applyBorder="1" applyAlignment="1" applyProtection="1">
      <alignment horizontal="center" vertical="center"/>
      <protection locked="0"/>
    </xf>
    <xf numFmtId="0" fontId="89" fillId="0" borderId="62" xfId="15" applyFont="1" applyBorder="1" applyAlignment="1" applyProtection="1">
      <alignment horizontal="center" vertical="center"/>
      <protection locked="0"/>
    </xf>
    <xf numFmtId="0" fontId="89" fillId="0" borderId="59" xfId="15" applyFont="1" applyBorder="1" applyAlignment="1" applyProtection="1">
      <alignment horizontal="center" vertical="center"/>
      <protection locked="0"/>
    </xf>
    <xf numFmtId="0" fontId="89" fillId="0" borderId="109" xfId="15" applyFont="1" applyBorder="1" applyAlignment="1" applyProtection="1">
      <alignment horizontal="center" vertical="center"/>
      <protection locked="0"/>
    </xf>
    <xf numFmtId="0" fontId="89" fillId="0" borderId="87" xfId="15" applyFont="1" applyBorder="1" applyAlignment="1" applyProtection="1">
      <alignment horizontal="center" vertical="center"/>
      <protection locked="0"/>
    </xf>
    <xf numFmtId="0" fontId="21" fillId="0" borderId="59" xfId="15" applyFont="1" applyBorder="1" applyAlignment="1" applyProtection="1">
      <alignment horizontal="center" vertical="center"/>
      <protection locked="0"/>
    </xf>
    <xf numFmtId="0" fontId="21" fillId="0" borderId="96" xfId="15" applyFont="1" applyBorder="1" applyAlignment="1" applyProtection="1">
      <alignment horizontal="center" vertical="center"/>
      <protection locked="0"/>
    </xf>
    <xf numFmtId="0" fontId="118" fillId="0" borderId="65" xfId="15" applyFont="1" applyBorder="1" applyAlignment="1" applyProtection="1">
      <alignment horizontal="center" vertical="center"/>
      <protection locked="0"/>
    </xf>
    <xf numFmtId="0" fontId="121" fillId="0" borderId="61" xfId="15" applyFont="1" applyBorder="1" applyAlignment="1" applyProtection="1">
      <alignment horizontal="center" vertical="center"/>
      <protection locked="0"/>
    </xf>
    <xf numFmtId="0" fontId="21" fillId="0" borderId="65" xfId="15" applyFont="1" applyBorder="1" applyAlignment="1" applyProtection="1">
      <alignment horizontal="center" vertical="center"/>
      <protection locked="0"/>
    </xf>
    <xf numFmtId="0" fontId="21" fillId="0" borderId="61" xfId="15" applyFont="1" applyBorder="1" applyAlignment="1" applyProtection="1">
      <alignment horizontal="center" vertical="center"/>
      <protection locked="0"/>
    </xf>
    <xf numFmtId="0" fontId="110" fillId="0" borderId="0" xfId="15" applyFont="1" applyAlignment="1" applyProtection="1">
      <alignment horizontal="center" vertical="center"/>
      <protection locked="0"/>
    </xf>
    <xf numFmtId="0" fontId="19" fillId="0" borderId="0" xfId="15" applyFont="1" applyAlignment="1" applyProtection="1">
      <alignment horizontal="center" vertical="center"/>
      <protection locked="0"/>
    </xf>
    <xf numFmtId="0" fontId="76" fillId="0" borderId="0" xfId="15" applyFont="1" applyAlignment="1" applyProtection="1">
      <alignment horizontal="left"/>
      <protection locked="0"/>
    </xf>
    <xf numFmtId="0" fontId="33" fillId="0" borderId="0" xfId="0" applyFont="1" applyAlignment="1" applyProtection="1">
      <alignment horizontal="left"/>
      <protection locked="0"/>
    </xf>
    <xf numFmtId="0" fontId="33" fillId="0" borderId="0" xfId="0" applyFont="1" applyAlignment="1" applyProtection="1">
      <protection locked="0"/>
    </xf>
    <xf numFmtId="0" fontId="26" fillId="0" borderId="36" xfId="23" applyFont="1" applyBorder="1" applyAlignment="1" applyProtection="1">
      <alignment horizontal="center" vertical="center"/>
      <protection locked="0"/>
    </xf>
    <xf numFmtId="0" fontId="33" fillId="0" borderId="36" xfId="0" applyFont="1" applyBorder="1" applyAlignment="1"/>
    <xf numFmtId="0" fontId="21" fillId="0" borderId="36" xfId="23" applyFont="1" applyBorder="1" applyAlignment="1" applyProtection="1">
      <alignment horizontal="center" vertical="center"/>
      <protection locked="0"/>
    </xf>
    <xf numFmtId="49" fontId="123" fillId="0" borderId="0" xfId="24" applyNumberFormat="1" applyFont="1" applyAlignment="1">
      <alignment horizontal="center" vertical="center" wrapText="1"/>
    </xf>
    <xf numFmtId="0" fontId="123" fillId="0" borderId="0" xfId="24" applyFont="1" applyAlignment="1">
      <alignment horizontal="center" vertical="center" wrapText="1"/>
    </xf>
    <xf numFmtId="0" fontId="33" fillId="0" borderId="41" xfId="24" applyFont="1" applyBorder="1" applyAlignment="1">
      <alignment horizontal="center" wrapText="1"/>
    </xf>
    <xf numFmtId="0" fontId="33" fillId="0" borderId="51" xfId="24" applyFont="1" applyBorder="1" applyAlignment="1">
      <alignment horizontal="center" vertical="center" wrapText="1"/>
    </xf>
    <xf numFmtId="0" fontId="33" fillId="0" borderId="52" xfId="24" applyFont="1" applyBorder="1" applyAlignment="1">
      <alignment horizontal="center" vertical="center" wrapText="1"/>
    </xf>
    <xf numFmtId="0" fontId="33" fillId="0" borderId="82" xfId="24" applyFont="1" applyBorder="1" applyAlignment="1">
      <alignment horizontal="center" vertical="center" wrapText="1"/>
    </xf>
    <xf numFmtId="0" fontId="33" fillId="0" borderId="101" xfId="24" applyFont="1" applyBorder="1" applyAlignment="1">
      <alignment horizontal="center" vertical="center" wrapText="1"/>
    </xf>
    <xf numFmtId="0" fontId="33" fillId="0" borderId="99" xfId="24" applyFont="1" applyBorder="1" applyAlignment="1">
      <alignment horizontal="distributed" vertical="center" wrapText="1" justifyLastLine="1"/>
    </xf>
    <xf numFmtId="0" fontId="33" fillId="0" borderId="102" xfId="24" applyFont="1" applyBorder="1" applyAlignment="1">
      <alignment horizontal="distributed" vertical="center" wrapText="1" justifyLastLine="1"/>
    </xf>
    <xf numFmtId="0" fontId="33" fillId="0" borderId="56" xfId="24" applyFont="1" applyBorder="1" applyAlignment="1">
      <alignment horizontal="distributed" vertical="center" wrapText="1" justifyLastLine="1"/>
    </xf>
    <xf numFmtId="0" fontId="33" fillId="0" borderId="0" xfId="0" applyFont="1" applyAlignment="1" applyProtection="1">
      <alignment horizontal="left" wrapText="1"/>
      <protection locked="0"/>
    </xf>
    <xf numFmtId="0" fontId="26" fillId="0" borderId="45" xfId="23" applyFont="1" applyBorder="1" applyAlignment="1" applyProtection="1">
      <alignment horizontal="center" vertical="center"/>
      <protection locked="0"/>
    </xf>
    <xf numFmtId="0" fontId="21" fillId="0" borderId="47" xfId="0" applyFont="1" applyBorder="1" applyAlignment="1"/>
    <xf numFmtId="0" fontId="21" fillId="0" borderId="45" xfId="23" applyFont="1" applyBorder="1" applyAlignment="1" applyProtection="1">
      <alignment horizontal="center" vertical="center"/>
      <protection locked="0"/>
    </xf>
    <xf numFmtId="0" fontId="33" fillId="0" borderId="47" xfId="0" applyFont="1" applyBorder="1" applyAlignment="1"/>
    <xf numFmtId="49" fontId="123" fillId="0" borderId="49" xfId="24" applyNumberFormat="1" applyFont="1" applyBorder="1" applyAlignment="1">
      <alignment horizontal="center" vertical="center" wrapText="1"/>
    </xf>
    <xf numFmtId="0" fontId="33" fillId="0" borderId="0" xfId="24" applyFont="1" applyAlignment="1">
      <alignment horizontal="center" wrapText="1"/>
    </xf>
    <xf numFmtId="0" fontId="34" fillId="0" borderId="0" xfId="0" applyFont="1" applyAlignment="1" applyProtection="1">
      <protection locked="0"/>
    </xf>
    <xf numFmtId="0" fontId="0" fillId="0" borderId="47" xfId="0" applyBorder="1" applyAlignment="1"/>
    <xf numFmtId="0" fontId="89" fillId="0" borderId="0" xfId="0" applyFont="1" applyAlignment="1" applyProtection="1">
      <alignment horizontal="right"/>
      <protection locked="0"/>
    </xf>
    <xf numFmtId="0" fontId="51" fillId="0" borderId="65" xfId="0" applyFont="1" applyBorder="1" applyAlignment="1" applyProtection="1">
      <alignment horizontal="center" vertical="center"/>
      <protection locked="0"/>
    </xf>
    <xf numFmtId="0" fontId="51" fillId="0" borderId="61" xfId="0" applyFont="1" applyBorder="1" applyAlignment="1" applyProtection="1">
      <alignment horizontal="center" vertical="center"/>
      <protection locked="0"/>
    </xf>
    <xf numFmtId="0" fontId="111" fillId="0" borderId="93"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68" fillId="0" borderId="51" xfId="0" applyFont="1" applyBorder="1" applyAlignment="1" applyProtection="1">
      <alignment horizontal="center" vertical="center"/>
      <protection locked="0"/>
    </xf>
    <xf numFmtId="0" fontId="68" fillId="0" borderId="100" xfId="0" applyFont="1" applyBorder="1" applyAlignment="1" applyProtection="1">
      <alignment horizontal="center" vertical="center"/>
      <protection locked="0"/>
    </xf>
    <xf numFmtId="0" fontId="68" fillId="0" borderId="94" xfId="0" applyFont="1" applyBorder="1" applyAlignment="1" applyProtection="1">
      <alignment horizontal="center" vertical="center"/>
      <protection locked="0"/>
    </xf>
    <xf numFmtId="0" fontId="68" fillId="0" borderId="95" xfId="0" applyFont="1" applyBorder="1" applyAlignment="1" applyProtection="1">
      <alignment horizontal="center" vertical="center"/>
      <protection locked="0"/>
    </xf>
    <xf numFmtId="0" fontId="68" fillId="0" borderId="56" xfId="0" applyFont="1" applyBorder="1" applyAlignment="1" applyProtection="1">
      <alignment horizontal="center" vertical="center"/>
      <protection locked="0"/>
    </xf>
    <xf numFmtId="0" fontId="68" fillId="0" borderId="57" xfId="0" applyFont="1" applyBorder="1" applyAlignment="1" applyProtection="1">
      <alignment horizontal="center" vertical="center"/>
      <protection locked="0"/>
    </xf>
    <xf numFmtId="0" fontId="68" fillId="0" borderId="99" xfId="0" applyFont="1" applyBorder="1" applyAlignment="1" applyProtection="1">
      <alignment horizontal="center" vertical="center"/>
      <protection locked="0"/>
    </xf>
    <xf numFmtId="0" fontId="68" fillId="0" borderId="102" xfId="0" applyFont="1" applyBorder="1" applyAlignment="1" applyProtection="1">
      <alignment horizontal="center" vertical="center"/>
      <protection locked="0"/>
    </xf>
    <xf numFmtId="0" fontId="76" fillId="0" borderId="65" xfId="0" applyFont="1" applyBorder="1" applyAlignment="1" applyProtection="1">
      <alignment horizontal="center" vertical="center"/>
      <protection locked="0"/>
    </xf>
    <xf numFmtId="0" fontId="76" fillId="0" borderId="61" xfId="0" applyFont="1" applyBorder="1" applyAlignment="1" applyProtection="1">
      <alignment horizontal="center" vertical="center"/>
      <protection locked="0"/>
    </xf>
    <xf numFmtId="0" fontId="110" fillId="0" borderId="93" xfId="0" applyFont="1" applyBorder="1" applyAlignment="1" applyProtection="1">
      <alignment horizontal="center" vertical="center"/>
      <protection locked="0"/>
    </xf>
    <xf numFmtId="0" fontId="68" fillId="0" borderId="52" xfId="0" applyFont="1" applyBorder="1" applyAlignment="1" applyProtection="1">
      <alignment horizontal="center" vertical="center"/>
      <protection locked="0"/>
    </xf>
    <xf numFmtId="0" fontId="68" fillId="0" borderId="97" xfId="0" applyFont="1" applyBorder="1" applyAlignment="1" applyProtection="1">
      <alignment horizontal="center" vertical="center"/>
      <protection locked="0"/>
    </xf>
    <xf numFmtId="0" fontId="68" fillId="0" borderId="61" xfId="0" applyFont="1" applyBorder="1" applyAlignment="1" applyProtection="1">
      <alignment horizontal="center" vertical="center"/>
      <protection locked="0"/>
    </xf>
    <xf numFmtId="0" fontId="68" fillId="0" borderId="76" xfId="0" applyFont="1" applyBorder="1" applyAlignment="1" applyProtection="1">
      <alignment horizontal="center" vertical="center"/>
      <protection locked="0"/>
    </xf>
    <xf numFmtId="0" fontId="68" fillId="0" borderId="62" xfId="0" applyFont="1" applyBorder="1" applyAlignment="1" applyProtection="1">
      <alignment horizontal="center" vertical="center"/>
      <protection locked="0"/>
    </xf>
    <xf numFmtId="0" fontId="68" fillId="0" borderId="65" xfId="0" applyFont="1" applyBorder="1" applyAlignment="1" applyProtection="1">
      <alignment horizontal="center" vertical="center"/>
      <protection locked="0"/>
    </xf>
    <xf numFmtId="0" fontId="26" fillId="0" borderId="65"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68" fillId="0" borderId="82" xfId="0" applyFont="1" applyBorder="1" applyAlignment="1" applyProtection="1">
      <alignment horizontal="center" vertical="center"/>
      <protection locked="0"/>
    </xf>
    <xf numFmtId="0" fontId="68" fillId="0" borderId="53" xfId="0" applyFont="1" applyBorder="1" applyAlignment="1" applyProtection="1">
      <alignment horizontal="center" vertical="center"/>
      <protection locked="0"/>
    </xf>
    <xf numFmtId="0" fontId="68" fillId="0" borderId="101"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cellXfs>
  <cellStyles count="31">
    <cellStyle name="Excel_BuiltIn_Comma" xfId="6" xr:uid="{00000000-0005-0000-0000-000000000000}"/>
    <cellStyle name="Excel_BuiltIn_Hyperlink" xfId="7" xr:uid="{00000000-0005-0000-0000-000001000000}"/>
    <cellStyle name="Heading" xfId="8" xr:uid="{00000000-0005-0000-0000-000002000000}"/>
    <cellStyle name="Heading1" xfId="9" xr:uid="{00000000-0005-0000-0000-000003000000}"/>
    <cellStyle name="Result" xfId="10" xr:uid="{00000000-0005-0000-0000-000004000000}"/>
    <cellStyle name="Result2" xfId="11" xr:uid="{00000000-0005-0000-0000-000005000000}"/>
    <cellStyle name="一般" xfId="0" builtinId="0" customBuiltin="1"/>
    <cellStyle name="一般 2" xfId="2" xr:uid="{00000000-0005-0000-0000-000007000000}"/>
    <cellStyle name="一般 2 2" xfId="15" xr:uid="{00000000-0005-0000-0000-000008000000}"/>
    <cellStyle name="一般 3" xfId="3" xr:uid="{00000000-0005-0000-0000-000009000000}"/>
    <cellStyle name="一般 4" xfId="4" xr:uid="{00000000-0005-0000-0000-00000A000000}"/>
    <cellStyle name="一般 4 3" xfId="13" xr:uid="{00000000-0005-0000-0000-00000B000000}"/>
    <cellStyle name="一般 5" xfId="12" xr:uid="{00000000-0005-0000-0000-00000C000000}"/>
    <cellStyle name="一般 6" xfId="16" xr:uid="{3F5CA165-1A58-47BB-AEEC-FC862A3BC6A7}"/>
    <cellStyle name="一般_11320801" xfId="26" xr:uid="{BAB2A346-E0C8-4817-93B8-53367815581E}"/>
    <cellStyle name="一般_1252214050" xfId="24" xr:uid="{86FCB71C-819D-4CEA-BDE6-77C5F901FC53}"/>
    <cellStyle name="一般_1836-01-21身心障礙者居家照顧服務成果(96增)" xfId="22" xr:uid="{F1896B89-3582-4FE4-81D4-3BB2E02CA0C1}"/>
    <cellStyle name="一般_2522-14-05(104)" xfId="23" xr:uid="{1EDDE992-726E-46E5-91A0-5F4973BB604D}"/>
    <cellStyle name="一般_8508_1" xfId="19" xr:uid="{2B5A8276-8A13-4981-A018-71A7234D4E7C}"/>
    <cellStyle name="一般_86_縣市戶政報表程式0516" xfId="27" xr:uid="{064928E1-29E2-4811-BDC4-4D34E10909AE}"/>
    <cellStyle name="一般_戶口數_縣市戶政報表程式0516" xfId="29" xr:uid="{6150039C-ECFB-444B-BCAE-339EA1542671}"/>
    <cellStyle name="一般_民政類報表程式" xfId="30" xr:uid="{B5D963B6-4420-4129-8C08-49C90C56EB77}"/>
    <cellStyle name="一般_身心障礙停車位" xfId="25" xr:uid="{D1F3CC09-10BB-4D79-A42C-4A5D46B7CB75}"/>
    <cellStyle name="一般_垃圾水肥修正案" xfId="21" xr:uid="{6C8F0445-BE18-4DF5-8FB1-B58C02664B35}"/>
    <cellStyle name="一般_婚姻_縣市戶政報表程式0516" xfId="28" xr:uid="{ED7B7D7D-6248-4670-B108-289173EE4BA4}"/>
    <cellStyle name="千分位" xfId="1" builtinId="3" customBuiltin="1"/>
    <cellStyle name="千分位 2" xfId="14" xr:uid="{00000000-0005-0000-0000-000018000000}"/>
    <cellStyle name="千分位 2 2" xfId="18" xr:uid="{9DEF9F92-B6F0-4EAF-BDC5-7F0F4266BAC7}"/>
    <cellStyle name="百分比" xfId="20" builtinId="5"/>
    <cellStyle name="超連結" xfId="5" xr:uid="{00000000-0005-0000-0000-00001A000000}"/>
    <cellStyle name="超連結 2" xfId="17" xr:uid="{162AD4C1-CDA6-4DCA-A9EB-257DFBAADB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10</xdr:col>
      <xdr:colOff>351419</xdr:colOff>
      <xdr:row>10</xdr:row>
      <xdr:rowOff>38100</xdr:rowOff>
    </xdr:from>
    <xdr:to>
      <xdr:col>13</xdr:col>
      <xdr:colOff>176159</xdr:colOff>
      <xdr:row>11</xdr:row>
      <xdr:rowOff>191538</xdr:rowOff>
    </xdr:to>
    <xdr:sp macro="" textlink="">
      <xdr:nvSpPr>
        <xdr:cNvPr id="2" name="Text Box 1">
          <a:extLst>
            <a:ext uri="{FF2B5EF4-FFF2-40B4-BE49-F238E27FC236}">
              <a16:creationId xmlns:a16="http://schemas.microsoft.com/office/drawing/2014/main" id="{DB365E21-8591-4265-82A5-05B0318ACF36}"/>
            </a:ext>
          </a:extLst>
        </xdr:cNvPr>
        <xdr:cNvSpPr txBox="1">
          <a:spLocks noChangeArrowheads="1"/>
        </xdr:cNvSpPr>
      </xdr:nvSpPr>
      <xdr:spPr bwMode="auto">
        <a:xfrm>
          <a:off x="4877699" y="2948940"/>
          <a:ext cx="1104900" cy="359178"/>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9</xdr:row>
      <xdr:rowOff>0</xdr:rowOff>
    </xdr:from>
    <xdr:to>
      <xdr:col>13</xdr:col>
      <xdr:colOff>0</xdr:colOff>
      <xdr:row>9</xdr:row>
      <xdr:rowOff>0</xdr:rowOff>
    </xdr:to>
    <xdr:sp macro="" textlink="">
      <xdr:nvSpPr>
        <xdr:cNvPr id="3" name="Text Box 1">
          <a:extLst>
            <a:ext uri="{FF2B5EF4-FFF2-40B4-BE49-F238E27FC236}">
              <a16:creationId xmlns:a16="http://schemas.microsoft.com/office/drawing/2014/main" id="{BEAD4971-7DC5-43FE-A91E-D7D1B5D59600}"/>
            </a:ext>
          </a:extLst>
        </xdr:cNvPr>
        <xdr:cNvSpPr txBox="1">
          <a:spLocks noChangeArrowheads="1"/>
        </xdr:cNvSpPr>
      </xdr:nvSpPr>
      <xdr:spPr bwMode="auto">
        <a:xfrm>
          <a:off x="5379720" y="270510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17</xdr:row>
      <xdr:rowOff>0</xdr:rowOff>
    </xdr:from>
    <xdr:to>
      <xdr:col>13</xdr:col>
      <xdr:colOff>0</xdr:colOff>
      <xdr:row>17</xdr:row>
      <xdr:rowOff>0</xdr:rowOff>
    </xdr:to>
    <xdr:sp macro="" textlink="">
      <xdr:nvSpPr>
        <xdr:cNvPr id="4" name="Text Box 4">
          <a:extLst>
            <a:ext uri="{FF2B5EF4-FFF2-40B4-BE49-F238E27FC236}">
              <a16:creationId xmlns:a16="http://schemas.microsoft.com/office/drawing/2014/main" id="{EA738CC9-C80C-4A90-8BC8-1F28785A4CA7}"/>
            </a:ext>
          </a:extLst>
        </xdr:cNvPr>
        <xdr:cNvSpPr txBox="1">
          <a:spLocks noChangeArrowheads="1"/>
        </xdr:cNvSpPr>
      </xdr:nvSpPr>
      <xdr:spPr bwMode="auto">
        <a:xfrm>
          <a:off x="5379720" y="435102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12</xdr:row>
      <xdr:rowOff>0</xdr:rowOff>
    </xdr:from>
    <xdr:to>
      <xdr:col>13</xdr:col>
      <xdr:colOff>0</xdr:colOff>
      <xdr:row>12</xdr:row>
      <xdr:rowOff>0</xdr:rowOff>
    </xdr:to>
    <xdr:sp macro="" textlink="">
      <xdr:nvSpPr>
        <xdr:cNvPr id="5" name="Text Box 6">
          <a:extLst>
            <a:ext uri="{FF2B5EF4-FFF2-40B4-BE49-F238E27FC236}">
              <a16:creationId xmlns:a16="http://schemas.microsoft.com/office/drawing/2014/main" id="{C19E5B7A-85EB-4D9A-B5BE-6C740A0B0C3C}"/>
            </a:ext>
          </a:extLst>
        </xdr:cNvPr>
        <xdr:cNvSpPr txBox="1">
          <a:spLocks noChangeArrowheads="1"/>
        </xdr:cNvSpPr>
      </xdr:nvSpPr>
      <xdr:spPr bwMode="auto">
        <a:xfrm>
          <a:off x="5379720" y="332232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15</xdr:row>
      <xdr:rowOff>0</xdr:rowOff>
    </xdr:from>
    <xdr:to>
      <xdr:col>13</xdr:col>
      <xdr:colOff>0</xdr:colOff>
      <xdr:row>15</xdr:row>
      <xdr:rowOff>0</xdr:rowOff>
    </xdr:to>
    <xdr:sp macro="" textlink="">
      <xdr:nvSpPr>
        <xdr:cNvPr id="6" name="Text Box 7">
          <a:extLst>
            <a:ext uri="{FF2B5EF4-FFF2-40B4-BE49-F238E27FC236}">
              <a16:creationId xmlns:a16="http://schemas.microsoft.com/office/drawing/2014/main" id="{0FD3EE92-14A4-426C-A9AF-8C8F7538638F}"/>
            </a:ext>
          </a:extLst>
        </xdr:cNvPr>
        <xdr:cNvSpPr txBox="1">
          <a:spLocks noChangeArrowheads="1"/>
        </xdr:cNvSpPr>
      </xdr:nvSpPr>
      <xdr:spPr bwMode="auto">
        <a:xfrm>
          <a:off x="5379720" y="393954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352425</xdr:colOff>
      <xdr:row>8</xdr:row>
      <xdr:rowOff>0</xdr:rowOff>
    </xdr:from>
    <xdr:to>
      <xdr:col>16</xdr:col>
      <xdr:colOff>426350</xdr:colOff>
      <xdr:row>8</xdr:row>
      <xdr:rowOff>0</xdr:rowOff>
    </xdr:to>
    <xdr:sp macro="" textlink="">
      <xdr:nvSpPr>
        <xdr:cNvPr id="7" name="Text Box 1">
          <a:extLst>
            <a:ext uri="{FF2B5EF4-FFF2-40B4-BE49-F238E27FC236}">
              <a16:creationId xmlns:a16="http://schemas.microsoft.com/office/drawing/2014/main" id="{F2A9C9CC-F017-47EB-AAA6-51A1A6EB0192}"/>
            </a:ext>
          </a:extLst>
        </xdr:cNvPr>
        <xdr:cNvSpPr txBox="1">
          <a:spLocks noChangeArrowheads="1"/>
        </xdr:cNvSpPr>
      </xdr:nvSpPr>
      <xdr:spPr bwMode="auto">
        <a:xfrm>
          <a:off x="7637145" y="249936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352425</xdr:colOff>
      <xdr:row>16</xdr:row>
      <xdr:rowOff>0</xdr:rowOff>
    </xdr:from>
    <xdr:to>
      <xdr:col>16</xdr:col>
      <xdr:colOff>426350</xdr:colOff>
      <xdr:row>16</xdr:row>
      <xdr:rowOff>0</xdr:rowOff>
    </xdr:to>
    <xdr:sp macro="" textlink="">
      <xdr:nvSpPr>
        <xdr:cNvPr id="8" name="Text Box 2">
          <a:extLst>
            <a:ext uri="{FF2B5EF4-FFF2-40B4-BE49-F238E27FC236}">
              <a16:creationId xmlns:a16="http://schemas.microsoft.com/office/drawing/2014/main" id="{048BF320-62E9-4A99-A357-94F40885455B}"/>
            </a:ext>
          </a:extLst>
        </xdr:cNvPr>
        <xdr:cNvSpPr txBox="1">
          <a:spLocks noChangeArrowheads="1"/>
        </xdr:cNvSpPr>
      </xdr:nvSpPr>
      <xdr:spPr bwMode="auto">
        <a:xfrm>
          <a:off x="7637145" y="4145280"/>
          <a:ext cx="73925" cy="0"/>
        </a:xfrm>
        <a:prstGeom prst="rect">
          <a:avLst/>
        </a:prstGeom>
        <a:noFill/>
        <a:ln w="9525">
          <a:noFill/>
          <a:miter lim="800000"/>
          <a:headEnd/>
          <a:tailEnd/>
        </a:ln>
      </xdr:spPr>
      <xdr:txBody>
        <a:bodyPr vertOverflow="clip" wrap="square" lIns="0" tIns="0" rIns="0" bIns="0" anchor="t" upright="1"/>
        <a:lstStyle/>
        <a:p>
          <a:pPr algn="l" rtl="0">
            <a:defRPr sz="1000"/>
          </a:pPr>
          <a:endParaRPr lang="zh-TW" altLang="en-US" sz="1600" b="0" i="0" u="none" strike="noStrike" baseline="0">
            <a:solidFill>
              <a:srgbClr val="000000"/>
            </a:solidFill>
            <a:latin typeface="Times New Roman"/>
            <a:cs typeface="Times New Roman"/>
          </a:endParaRPr>
        </a:p>
      </xdr:txBody>
    </xdr:sp>
    <xdr:clientData/>
  </xdr:twoCellAnchor>
  <xdr:twoCellAnchor>
    <xdr:from>
      <xdr:col>16</xdr:col>
      <xdr:colOff>352425</xdr:colOff>
      <xdr:row>11</xdr:row>
      <xdr:rowOff>0</xdr:rowOff>
    </xdr:from>
    <xdr:to>
      <xdr:col>16</xdr:col>
      <xdr:colOff>426350</xdr:colOff>
      <xdr:row>11</xdr:row>
      <xdr:rowOff>0</xdr:rowOff>
    </xdr:to>
    <xdr:sp macro="" textlink="">
      <xdr:nvSpPr>
        <xdr:cNvPr id="9" name="Text Box 3">
          <a:extLst>
            <a:ext uri="{FF2B5EF4-FFF2-40B4-BE49-F238E27FC236}">
              <a16:creationId xmlns:a16="http://schemas.microsoft.com/office/drawing/2014/main" id="{0BBA1CA7-5ADC-4A82-BFC2-4E69B9E75E82}"/>
            </a:ext>
          </a:extLst>
        </xdr:cNvPr>
        <xdr:cNvSpPr txBox="1">
          <a:spLocks noChangeArrowheads="1"/>
        </xdr:cNvSpPr>
      </xdr:nvSpPr>
      <xdr:spPr bwMode="auto">
        <a:xfrm>
          <a:off x="7637145" y="311658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352425</xdr:colOff>
      <xdr:row>14</xdr:row>
      <xdr:rowOff>0</xdr:rowOff>
    </xdr:from>
    <xdr:to>
      <xdr:col>16</xdr:col>
      <xdr:colOff>426350</xdr:colOff>
      <xdr:row>14</xdr:row>
      <xdr:rowOff>0</xdr:rowOff>
    </xdr:to>
    <xdr:sp macro="" textlink="">
      <xdr:nvSpPr>
        <xdr:cNvPr id="10" name="Text Box 4">
          <a:extLst>
            <a:ext uri="{FF2B5EF4-FFF2-40B4-BE49-F238E27FC236}">
              <a16:creationId xmlns:a16="http://schemas.microsoft.com/office/drawing/2014/main" id="{BC931703-1DB2-494D-A7EC-D5E4441C695B}"/>
            </a:ext>
          </a:extLst>
        </xdr:cNvPr>
        <xdr:cNvSpPr txBox="1">
          <a:spLocks noChangeArrowheads="1"/>
        </xdr:cNvSpPr>
      </xdr:nvSpPr>
      <xdr:spPr bwMode="auto">
        <a:xfrm>
          <a:off x="7637145" y="373380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352425</xdr:colOff>
      <xdr:row>17</xdr:row>
      <xdr:rowOff>0</xdr:rowOff>
    </xdr:from>
    <xdr:to>
      <xdr:col>16</xdr:col>
      <xdr:colOff>426350</xdr:colOff>
      <xdr:row>17</xdr:row>
      <xdr:rowOff>0</xdr:rowOff>
    </xdr:to>
    <xdr:sp macro="" textlink="">
      <xdr:nvSpPr>
        <xdr:cNvPr id="11" name="Text Box 5">
          <a:extLst>
            <a:ext uri="{FF2B5EF4-FFF2-40B4-BE49-F238E27FC236}">
              <a16:creationId xmlns:a16="http://schemas.microsoft.com/office/drawing/2014/main" id="{4845C82F-311A-43D8-8605-A29DCE375356}"/>
            </a:ext>
          </a:extLst>
        </xdr:cNvPr>
        <xdr:cNvSpPr txBox="1">
          <a:spLocks noChangeArrowheads="1"/>
        </xdr:cNvSpPr>
      </xdr:nvSpPr>
      <xdr:spPr bwMode="auto">
        <a:xfrm>
          <a:off x="7637145" y="435102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8</xdr:row>
      <xdr:rowOff>0</xdr:rowOff>
    </xdr:from>
    <xdr:to>
      <xdr:col>14</xdr:col>
      <xdr:colOff>387</xdr:colOff>
      <xdr:row>8</xdr:row>
      <xdr:rowOff>0</xdr:rowOff>
    </xdr:to>
    <xdr:sp macro="" textlink="">
      <xdr:nvSpPr>
        <xdr:cNvPr id="12" name="Text Box 6">
          <a:extLst>
            <a:ext uri="{FF2B5EF4-FFF2-40B4-BE49-F238E27FC236}">
              <a16:creationId xmlns:a16="http://schemas.microsoft.com/office/drawing/2014/main" id="{E9326141-3350-4541-97C1-1177FBFEEAA2}"/>
            </a:ext>
          </a:extLst>
        </xdr:cNvPr>
        <xdr:cNvSpPr txBox="1">
          <a:spLocks noChangeArrowheads="1"/>
        </xdr:cNvSpPr>
      </xdr:nvSpPr>
      <xdr:spPr bwMode="auto">
        <a:xfrm>
          <a:off x="6157859" y="2499360"/>
          <a:ext cx="75688"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16</xdr:row>
      <xdr:rowOff>0</xdr:rowOff>
    </xdr:from>
    <xdr:to>
      <xdr:col>14</xdr:col>
      <xdr:colOff>387</xdr:colOff>
      <xdr:row>16</xdr:row>
      <xdr:rowOff>0</xdr:rowOff>
    </xdr:to>
    <xdr:sp macro="" textlink="">
      <xdr:nvSpPr>
        <xdr:cNvPr id="13" name="Text Box 7">
          <a:extLst>
            <a:ext uri="{FF2B5EF4-FFF2-40B4-BE49-F238E27FC236}">
              <a16:creationId xmlns:a16="http://schemas.microsoft.com/office/drawing/2014/main" id="{43E284BC-6275-424D-91B2-46F15311FAE0}"/>
            </a:ext>
          </a:extLst>
        </xdr:cNvPr>
        <xdr:cNvSpPr txBox="1">
          <a:spLocks noChangeArrowheads="1"/>
        </xdr:cNvSpPr>
      </xdr:nvSpPr>
      <xdr:spPr bwMode="auto">
        <a:xfrm>
          <a:off x="6157859" y="4145280"/>
          <a:ext cx="75688"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11</xdr:row>
      <xdr:rowOff>0</xdr:rowOff>
    </xdr:from>
    <xdr:to>
      <xdr:col>14</xdr:col>
      <xdr:colOff>387</xdr:colOff>
      <xdr:row>11</xdr:row>
      <xdr:rowOff>0</xdr:rowOff>
    </xdr:to>
    <xdr:sp macro="" textlink="">
      <xdr:nvSpPr>
        <xdr:cNvPr id="14" name="Text Box 8">
          <a:extLst>
            <a:ext uri="{FF2B5EF4-FFF2-40B4-BE49-F238E27FC236}">
              <a16:creationId xmlns:a16="http://schemas.microsoft.com/office/drawing/2014/main" id="{EC48F91B-03DE-443B-8901-DDD9D10F1715}"/>
            </a:ext>
          </a:extLst>
        </xdr:cNvPr>
        <xdr:cNvSpPr txBox="1">
          <a:spLocks noChangeArrowheads="1"/>
        </xdr:cNvSpPr>
      </xdr:nvSpPr>
      <xdr:spPr bwMode="auto">
        <a:xfrm>
          <a:off x="6157859" y="3116580"/>
          <a:ext cx="75688"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14</xdr:row>
      <xdr:rowOff>0</xdr:rowOff>
    </xdr:from>
    <xdr:to>
      <xdr:col>14</xdr:col>
      <xdr:colOff>387</xdr:colOff>
      <xdr:row>14</xdr:row>
      <xdr:rowOff>0</xdr:rowOff>
    </xdr:to>
    <xdr:sp macro="" textlink="">
      <xdr:nvSpPr>
        <xdr:cNvPr id="15" name="Text Box 9">
          <a:extLst>
            <a:ext uri="{FF2B5EF4-FFF2-40B4-BE49-F238E27FC236}">
              <a16:creationId xmlns:a16="http://schemas.microsoft.com/office/drawing/2014/main" id="{FD8ECC7D-6319-4706-9C52-E53D89AF5931}"/>
            </a:ext>
          </a:extLst>
        </xdr:cNvPr>
        <xdr:cNvSpPr txBox="1">
          <a:spLocks noChangeArrowheads="1"/>
        </xdr:cNvSpPr>
      </xdr:nvSpPr>
      <xdr:spPr bwMode="auto">
        <a:xfrm>
          <a:off x="6157859" y="3733800"/>
          <a:ext cx="75688"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17</xdr:row>
      <xdr:rowOff>0</xdr:rowOff>
    </xdr:from>
    <xdr:to>
      <xdr:col>14</xdr:col>
      <xdr:colOff>387</xdr:colOff>
      <xdr:row>17</xdr:row>
      <xdr:rowOff>0</xdr:rowOff>
    </xdr:to>
    <xdr:sp macro="" textlink="">
      <xdr:nvSpPr>
        <xdr:cNvPr id="16" name="Text Box 10">
          <a:extLst>
            <a:ext uri="{FF2B5EF4-FFF2-40B4-BE49-F238E27FC236}">
              <a16:creationId xmlns:a16="http://schemas.microsoft.com/office/drawing/2014/main" id="{11EC548B-1160-46D5-AFDE-163F50CCFB49}"/>
            </a:ext>
          </a:extLst>
        </xdr:cNvPr>
        <xdr:cNvSpPr txBox="1">
          <a:spLocks noChangeArrowheads="1"/>
        </xdr:cNvSpPr>
      </xdr:nvSpPr>
      <xdr:spPr bwMode="auto">
        <a:xfrm>
          <a:off x="6157859" y="4351020"/>
          <a:ext cx="75688"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352425</xdr:colOff>
      <xdr:row>8</xdr:row>
      <xdr:rowOff>0</xdr:rowOff>
    </xdr:from>
    <xdr:to>
      <xdr:col>19</xdr:col>
      <xdr:colOff>426350</xdr:colOff>
      <xdr:row>8</xdr:row>
      <xdr:rowOff>0</xdr:rowOff>
    </xdr:to>
    <xdr:sp macro="" textlink="">
      <xdr:nvSpPr>
        <xdr:cNvPr id="17" name="Text Box 11">
          <a:extLst>
            <a:ext uri="{FF2B5EF4-FFF2-40B4-BE49-F238E27FC236}">
              <a16:creationId xmlns:a16="http://schemas.microsoft.com/office/drawing/2014/main" id="{34140437-76BC-4F8A-9DC0-1F45E324DD91}"/>
            </a:ext>
          </a:extLst>
        </xdr:cNvPr>
        <xdr:cNvSpPr txBox="1">
          <a:spLocks noChangeArrowheads="1"/>
        </xdr:cNvSpPr>
      </xdr:nvSpPr>
      <xdr:spPr bwMode="auto">
        <a:xfrm>
          <a:off x="8917305" y="249936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352425</xdr:colOff>
      <xdr:row>16</xdr:row>
      <xdr:rowOff>0</xdr:rowOff>
    </xdr:from>
    <xdr:to>
      <xdr:col>19</xdr:col>
      <xdr:colOff>426350</xdr:colOff>
      <xdr:row>16</xdr:row>
      <xdr:rowOff>0</xdr:rowOff>
    </xdr:to>
    <xdr:sp macro="" textlink="">
      <xdr:nvSpPr>
        <xdr:cNvPr id="18" name="Text Box 12">
          <a:extLst>
            <a:ext uri="{FF2B5EF4-FFF2-40B4-BE49-F238E27FC236}">
              <a16:creationId xmlns:a16="http://schemas.microsoft.com/office/drawing/2014/main" id="{06597DC7-B296-4586-B485-B736D457285A}"/>
            </a:ext>
          </a:extLst>
        </xdr:cNvPr>
        <xdr:cNvSpPr txBox="1">
          <a:spLocks noChangeArrowheads="1"/>
        </xdr:cNvSpPr>
      </xdr:nvSpPr>
      <xdr:spPr bwMode="auto">
        <a:xfrm>
          <a:off x="8917305" y="414528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352425</xdr:colOff>
      <xdr:row>11</xdr:row>
      <xdr:rowOff>0</xdr:rowOff>
    </xdr:from>
    <xdr:to>
      <xdr:col>19</xdr:col>
      <xdr:colOff>426350</xdr:colOff>
      <xdr:row>11</xdr:row>
      <xdr:rowOff>0</xdr:rowOff>
    </xdr:to>
    <xdr:sp macro="" textlink="">
      <xdr:nvSpPr>
        <xdr:cNvPr id="19" name="Text Box 13">
          <a:extLst>
            <a:ext uri="{FF2B5EF4-FFF2-40B4-BE49-F238E27FC236}">
              <a16:creationId xmlns:a16="http://schemas.microsoft.com/office/drawing/2014/main" id="{0EDDF7FF-3173-439B-90DB-77C621C63E60}"/>
            </a:ext>
          </a:extLst>
        </xdr:cNvPr>
        <xdr:cNvSpPr txBox="1">
          <a:spLocks noChangeArrowheads="1"/>
        </xdr:cNvSpPr>
      </xdr:nvSpPr>
      <xdr:spPr bwMode="auto">
        <a:xfrm>
          <a:off x="8917305" y="311658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352425</xdr:colOff>
      <xdr:row>14</xdr:row>
      <xdr:rowOff>0</xdr:rowOff>
    </xdr:from>
    <xdr:to>
      <xdr:col>19</xdr:col>
      <xdr:colOff>426350</xdr:colOff>
      <xdr:row>14</xdr:row>
      <xdr:rowOff>0</xdr:rowOff>
    </xdr:to>
    <xdr:sp macro="" textlink="">
      <xdr:nvSpPr>
        <xdr:cNvPr id="20" name="Text Box 14">
          <a:extLst>
            <a:ext uri="{FF2B5EF4-FFF2-40B4-BE49-F238E27FC236}">
              <a16:creationId xmlns:a16="http://schemas.microsoft.com/office/drawing/2014/main" id="{4917CE71-C238-43BD-AA90-DD1F15E5F039}"/>
            </a:ext>
          </a:extLst>
        </xdr:cNvPr>
        <xdr:cNvSpPr txBox="1">
          <a:spLocks noChangeArrowheads="1"/>
        </xdr:cNvSpPr>
      </xdr:nvSpPr>
      <xdr:spPr bwMode="auto">
        <a:xfrm>
          <a:off x="8917305" y="373380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352425</xdr:colOff>
      <xdr:row>17</xdr:row>
      <xdr:rowOff>0</xdr:rowOff>
    </xdr:from>
    <xdr:to>
      <xdr:col>19</xdr:col>
      <xdr:colOff>426350</xdr:colOff>
      <xdr:row>17</xdr:row>
      <xdr:rowOff>0</xdr:rowOff>
    </xdr:to>
    <xdr:sp macro="" textlink="">
      <xdr:nvSpPr>
        <xdr:cNvPr id="21" name="Text Box 15">
          <a:extLst>
            <a:ext uri="{FF2B5EF4-FFF2-40B4-BE49-F238E27FC236}">
              <a16:creationId xmlns:a16="http://schemas.microsoft.com/office/drawing/2014/main" id="{9C78227B-F864-4E71-9543-7D025D370B07}"/>
            </a:ext>
          </a:extLst>
        </xdr:cNvPr>
        <xdr:cNvSpPr txBox="1">
          <a:spLocks noChangeArrowheads="1"/>
        </xdr:cNvSpPr>
      </xdr:nvSpPr>
      <xdr:spPr bwMode="auto">
        <a:xfrm>
          <a:off x="8917305" y="4351020"/>
          <a:ext cx="739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10</xdr:row>
      <xdr:rowOff>0</xdr:rowOff>
    </xdr:from>
    <xdr:to>
      <xdr:col>18</xdr:col>
      <xdr:colOff>10</xdr:colOff>
      <xdr:row>10</xdr:row>
      <xdr:rowOff>0</xdr:rowOff>
    </xdr:to>
    <xdr:sp macro="" textlink="">
      <xdr:nvSpPr>
        <xdr:cNvPr id="22" name="Text Box 1">
          <a:extLst>
            <a:ext uri="{FF2B5EF4-FFF2-40B4-BE49-F238E27FC236}">
              <a16:creationId xmlns:a16="http://schemas.microsoft.com/office/drawing/2014/main" id="{ECA0EA99-79FB-4675-940E-2A0F438CB7A4}"/>
            </a:ext>
          </a:extLst>
        </xdr:cNvPr>
        <xdr:cNvSpPr txBox="1">
          <a:spLocks noChangeArrowheads="1"/>
        </xdr:cNvSpPr>
      </xdr:nvSpPr>
      <xdr:spPr bwMode="auto">
        <a:xfrm>
          <a:off x="6157859" y="2910840"/>
          <a:ext cx="198031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13</xdr:row>
      <xdr:rowOff>0</xdr:rowOff>
    </xdr:from>
    <xdr:to>
      <xdr:col>18</xdr:col>
      <xdr:colOff>10</xdr:colOff>
      <xdr:row>13</xdr:row>
      <xdr:rowOff>0</xdr:rowOff>
    </xdr:to>
    <xdr:sp macro="" textlink="">
      <xdr:nvSpPr>
        <xdr:cNvPr id="23" name="Text Box 4">
          <a:extLst>
            <a:ext uri="{FF2B5EF4-FFF2-40B4-BE49-F238E27FC236}">
              <a16:creationId xmlns:a16="http://schemas.microsoft.com/office/drawing/2014/main" id="{94F00D8B-60D4-4B76-B5F7-C0C11D5F99D8}"/>
            </a:ext>
          </a:extLst>
        </xdr:cNvPr>
        <xdr:cNvSpPr txBox="1">
          <a:spLocks noChangeArrowheads="1"/>
        </xdr:cNvSpPr>
      </xdr:nvSpPr>
      <xdr:spPr bwMode="auto">
        <a:xfrm>
          <a:off x="6157859" y="3528060"/>
          <a:ext cx="198031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11</xdr:row>
      <xdr:rowOff>0</xdr:rowOff>
    </xdr:from>
    <xdr:to>
      <xdr:col>18</xdr:col>
      <xdr:colOff>10</xdr:colOff>
      <xdr:row>11</xdr:row>
      <xdr:rowOff>0</xdr:rowOff>
    </xdr:to>
    <xdr:sp macro="" textlink="">
      <xdr:nvSpPr>
        <xdr:cNvPr id="24" name="Text Box 6">
          <a:extLst>
            <a:ext uri="{FF2B5EF4-FFF2-40B4-BE49-F238E27FC236}">
              <a16:creationId xmlns:a16="http://schemas.microsoft.com/office/drawing/2014/main" id="{AB544DC7-DA3F-467B-9488-EE13B5FF3CC0}"/>
            </a:ext>
          </a:extLst>
        </xdr:cNvPr>
        <xdr:cNvSpPr txBox="1">
          <a:spLocks noChangeArrowheads="1"/>
        </xdr:cNvSpPr>
      </xdr:nvSpPr>
      <xdr:spPr bwMode="auto">
        <a:xfrm>
          <a:off x="6157859" y="3116580"/>
          <a:ext cx="198031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11</xdr:row>
      <xdr:rowOff>0</xdr:rowOff>
    </xdr:from>
    <xdr:to>
      <xdr:col>18</xdr:col>
      <xdr:colOff>10</xdr:colOff>
      <xdr:row>11</xdr:row>
      <xdr:rowOff>0</xdr:rowOff>
    </xdr:to>
    <xdr:sp macro="" textlink="">
      <xdr:nvSpPr>
        <xdr:cNvPr id="25" name="Text Box 7">
          <a:extLst>
            <a:ext uri="{FF2B5EF4-FFF2-40B4-BE49-F238E27FC236}">
              <a16:creationId xmlns:a16="http://schemas.microsoft.com/office/drawing/2014/main" id="{F21B1FAE-F7C8-48FC-B75D-8908F1F64CA7}"/>
            </a:ext>
          </a:extLst>
        </xdr:cNvPr>
        <xdr:cNvSpPr txBox="1">
          <a:spLocks noChangeArrowheads="1"/>
        </xdr:cNvSpPr>
      </xdr:nvSpPr>
      <xdr:spPr bwMode="auto">
        <a:xfrm>
          <a:off x="6157859" y="3116580"/>
          <a:ext cx="198031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16</xdr:row>
      <xdr:rowOff>0</xdr:rowOff>
    </xdr:from>
    <xdr:to>
      <xdr:col>18</xdr:col>
      <xdr:colOff>10</xdr:colOff>
      <xdr:row>16</xdr:row>
      <xdr:rowOff>0</xdr:rowOff>
    </xdr:to>
    <xdr:sp macro="" textlink="">
      <xdr:nvSpPr>
        <xdr:cNvPr id="26" name="Text Box 9">
          <a:extLst>
            <a:ext uri="{FF2B5EF4-FFF2-40B4-BE49-F238E27FC236}">
              <a16:creationId xmlns:a16="http://schemas.microsoft.com/office/drawing/2014/main" id="{31C14347-9D69-439E-9EB2-AAE92ACB1AE1}"/>
            </a:ext>
          </a:extLst>
        </xdr:cNvPr>
        <xdr:cNvSpPr txBox="1">
          <a:spLocks noChangeArrowheads="1"/>
        </xdr:cNvSpPr>
      </xdr:nvSpPr>
      <xdr:spPr bwMode="auto">
        <a:xfrm>
          <a:off x="6157859" y="4145280"/>
          <a:ext cx="1980311" cy="0"/>
        </a:xfrm>
        <a:prstGeom prst="rect">
          <a:avLst/>
        </a:prstGeom>
        <a:noFill/>
        <a:ln w="9525">
          <a:noFill/>
          <a:miter lim="800000"/>
          <a:headEnd/>
          <a:tailEnd/>
        </a:ln>
      </xdr:spPr>
      <xdr:txBody>
        <a:bodyPr vertOverflow="clip" wrap="square" lIns="0" tIns="0" rIns="0" bIns="0" anchor="t" upright="1"/>
        <a:lstStyle/>
        <a:p>
          <a:pPr algn="l" rtl="0">
            <a:defRPr sz="1000"/>
          </a:pPr>
          <a:endParaRPr lang="zh-TW" altLang="en-US" sz="1600" b="0" i="0" u="none" strike="noStrike" baseline="0">
            <a:solidFill>
              <a:srgbClr val="000000"/>
            </a:solidFill>
            <a:latin typeface="Times New Roman"/>
            <a:cs typeface="Times New Roman"/>
          </a:endParaRPr>
        </a:p>
      </xdr:txBody>
    </xdr:sp>
    <xdr:clientData/>
  </xdr:twoCellAnchor>
  <xdr:twoCellAnchor>
    <xdr:from>
      <xdr:col>20</xdr:col>
      <xdr:colOff>0</xdr:colOff>
      <xdr:row>10</xdr:row>
      <xdr:rowOff>0</xdr:rowOff>
    </xdr:from>
    <xdr:to>
      <xdr:col>20</xdr:col>
      <xdr:colOff>0</xdr:colOff>
      <xdr:row>10</xdr:row>
      <xdr:rowOff>0</xdr:rowOff>
    </xdr:to>
    <xdr:sp macro="" textlink="">
      <xdr:nvSpPr>
        <xdr:cNvPr id="27" name="Text Box 10">
          <a:extLst>
            <a:ext uri="{FF2B5EF4-FFF2-40B4-BE49-F238E27FC236}">
              <a16:creationId xmlns:a16="http://schemas.microsoft.com/office/drawing/2014/main" id="{D5270E2E-8A79-4DC8-AAB8-7811EF598096}"/>
            </a:ext>
          </a:extLst>
        </xdr:cNvPr>
        <xdr:cNvSpPr txBox="1">
          <a:spLocks noChangeArrowheads="1"/>
        </xdr:cNvSpPr>
      </xdr:nvSpPr>
      <xdr:spPr bwMode="auto">
        <a:xfrm>
          <a:off x="8991600" y="29108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28" name="Text Box 11">
          <a:extLst>
            <a:ext uri="{FF2B5EF4-FFF2-40B4-BE49-F238E27FC236}">
              <a16:creationId xmlns:a16="http://schemas.microsoft.com/office/drawing/2014/main" id="{6DBDDA5B-F10A-4520-A09D-6DFF4A7BD289}"/>
            </a:ext>
          </a:extLst>
        </xdr:cNvPr>
        <xdr:cNvSpPr txBox="1">
          <a:spLocks noChangeArrowheads="1"/>
        </xdr:cNvSpPr>
      </xdr:nvSpPr>
      <xdr:spPr bwMode="auto">
        <a:xfrm>
          <a:off x="8991600" y="33223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29" name="Text Box 12">
          <a:extLst>
            <a:ext uri="{FF2B5EF4-FFF2-40B4-BE49-F238E27FC236}">
              <a16:creationId xmlns:a16="http://schemas.microsoft.com/office/drawing/2014/main" id="{FB7FC4D7-AE36-4F78-861C-7B3AACCD5BA0}"/>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30" name="Text Box 13">
          <a:extLst>
            <a:ext uri="{FF2B5EF4-FFF2-40B4-BE49-F238E27FC236}">
              <a16:creationId xmlns:a16="http://schemas.microsoft.com/office/drawing/2014/main" id="{88AE0D54-56FC-4397-9302-FA1A57956FD2}"/>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13</xdr:row>
      <xdr:rowOff>0</xdr:rowOff>
    </xdr:from>
    <xdr:to>
      <xdr:col>20</xdr:col>
      <xdr:colOff>0</xdr:colOff>
      <xdr:row>13</xdr:row>
      <xdr:rowOff>0</xdr:rowOff>
    </xdr:to>
    <xdr:sp macro="" textlink="">
      <xdr:nvSpPr>
        <xdr:cNvPr id="31" name="Text Box 14">
          <a:extLst>
            <a:ext uri="{FF2B5EF4-FFF2-40B4-BE49-F238E27FC236}">
              <a16:creationId xmlns:a16="http://schemas.microsoft.com/office/drawing/2014/main" id="{FD00EFC9-723B-4C11-9D17-48144026FFDB}"/>
            </a:ext>
          </a:extLst>
        </xdr:cNvPr>
        <xdr:cNvSpPr txBox="1">
          <a:spLocks noChangeArrowheads="1"/>
        </xdr:cNvSpPr>
      </xdr:nvSpPr>
      <xdr:spPr bwMode="auto">
        <a:xfrm>
          <a:off x="8991600" y="35280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2" name="Text Box 15">
          <a:extLst>
            <a:ext uri="{FF2B5EF4-FFF2-40B4-BE49-F238E27FC236}">
              <a16:creationId xmlns:a16="http://schemas.microsoft.com/office/drawing/2014/main" id="{0B4E2EA5-36E9-499F-A102-05DBC99A9ED6}"/>
            </a:ext>
          </a:extLst>
        </xdr:cNvPr>
        <xdr:cNvSpPr txBox="1">
          <a:spLocks noChangeArrowheads="1"/>
        </xdr:cNvSpPr>
      </xdr:nvSpPr>
      <xdr:spPr bwMode="auto">
        <a:xfrm>
          <a:off x="8991600" y="29108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3" name="Text Box 16">
          <a:extLst>
            <a:ext uri="{FF2B5EF4-FFF2-40B4-BE49-F238E27FC236}">
              <a16:creationId xmlns:a16="http://schemas.microsoft.com/office/drawing/2014/main" id="{BCE2C518-7F5F-4122-A1F9-E763F5C362EB}"/>
            </a:ext>
          </a:extLst>
        </xdr:cNvPr>
        <xdr:cNvSpPr txBox="1">
          <a:spLocks noChangeArrowheads="1"/>
        </xdr:cNvSpPr>
      </xdr:nvSpPr>
      <xdr:spPr bwMode="auto">
        <a:xfrm>
          <a:off x="8991600" y="33223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34" name="Text Box 17">
          <a:extLst>
            <a:ext uri="{FF2B5EF4-FFF2-40B4-BE49-F238E27FC236}">
              <a16:creationId xmlns:a16="http://schemas.microsoft.com/office/drawing/2014/main" id="{93F7E949-4B63-4BA0-8FC9-F59A6D6A64D3}"/>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35" name="Text Box 18">
          <a:extLst>
            <a:ext uri="{FF2B5EF4-FFF2-40B4-BE49-F238E27FC236}">
              <a16:creationId xmlns:a16="http://schemas.microsoft.com/office/drawing/2014/main" id="{7B7DA89A-B780-4A99-AFBC-FD809C085D7B}"/>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13</xdr:row>
      <xdr:rowOff>0</xdr:rowOff>
    </xdr:from>
    <xdr:to>
      <xdr:col>20</xdr:col>
      <xdr:colOff>0</xdr:colOff>
      <xdr:row>13</xdr:row>
      <xdr:rowOff>0</xdr:rowOff>
    </xdr:to>
    <xdr:sp macro="" textlink="">
      <xdr:nvSpPr>
        <xdr:cNvPr id="36" name="Text Box 19">
          <a:extLst>
            <a:ext uri="{FF2B5EF4-FFF2-40B4-BE49-F238E27FC236}">
              <a16:creationId xmlns:a16="http://schemas.microsoft.com/office/drawing/2014/main" id="{D142FD31-F30E-4F79-A708-076B62A7F203}"/>
            </a:ext>
          </a:extLst>
        </xdr:cNvPr>
        <xdr:cNvSpPr txBox="1">
          <a:spLocks noChangeArrowheads="1"/>
        </xdr:cNvSpPr>
      </xdr:nvSpPr>
      <xdr:spPr bwMode="auto">
        <a:xfrm>
          <a:off x="8991600" y="35280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9</xdr:row>
      <xdr:rowOff>0</xdr:rowOff>
    </xdr:from>
    <xdr:to>
      <xdr:col>16</xdr:col>
      <xdr:colOff>125</xdr:colOff>
      <xdr:row>9</xdr:row>
      <xdr:rowOff>0</xdr:rowOff>
    </xdr:to>
    <xdr:sp macro="" textlink="">
      <xdr:nvSpPr>
        <xdr:cNvPr id="37" name="Text Box 20">
          <a:extLst>
            <a:ext uri="{FF2B5EF4-FFF2-40B4-BE49-F238E27FC236}">
              <a16:creationId xmlns:a16="http://schemas.microsoft.com/office/drawing/2014/main" id="{B881E89A-127E-44E2-A60F-D436D40F7666}"/>
            </a:ext>
          </a:extLst>
        </xdr:cNvPr>
        <xdr:cNvSpPr txBox="1">
          <a:spLocks noChangeArrowheads="1"/>
        </xdr:cNvSpPr>
      </xdr:nvSpPr>
      <xdr:spPr bwMode="auto">
        <a:xfrm>
          <a:off x="6157859" y="270510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17</xdr:row>
      <xdr:rowOff>0</xdr:rowOff>
    </xdr:from>
    <xdr:to>
      <xdr:col>16</xdr:col>
      <xdr:colOff>125</xdr:colOff>
      <xdr:row>17</xdr:row>
      <xdr:rowOff>0</xdr:rowOff>
    </xdr:to>
    <xdr:sp macro="" textlink="">
      <xdr:nvSpPr>
        <xdr:cNvPr id="38" name="Text Box 21">
          <a:extLst>
            <a:ext uri="{FF2B5EF4-FFF2-40B4-BE49-F238E27FC236}">
              <a16:creationId xmlns:a16="http://schemas.microsoft.com/office/drawing/2014/main" id="{DE3842A6-87B6-4BC2-91A6-E4F79D447D97}"/>
            </a:ext>
          </a:extLst>
        </xdr:cNvPr>
        <xdr:cNvSpPr txBox="1">
          <a:spLocks noChangeArrowheads="1"/>
        </xdr:cNvSpPr>
      </xdr:nvSpPr>
      <xdr:spPr bwMode="auto">
        <a:xfrm>
          <a:off x="6157859" y="435102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17</xdr:row>
      <xdr:rowOff>0</xdr:rowOff>
    </xdr:from>
    <xdr:to>
      <xdr:col>16</xdr:col>
      <xdr:colOff>125</xdr:colOff>
      <xdr:row>17</xdr:row>
      <xdr:rowOff>0</xdr:rowOff>
    </xdr:to>
    <xdr:sp macro="" textlink="">
      <xdr:nvSpPr>
        <xdr:cNvPr id="39" name="Text Box 22">
          <a:extLst>
            <a:ext uri="{FF2B5EF4-FFF2-40B4-BE49-F238E27FC236}">
              <a16:creationId xmlns:a16="http://schemas.microsoft.com/office/drawing/2014/main" id="{D9E3D414-53E1-4E80-AC2D-A864EF3DF798}"/>
            </a:ext>
          </a:extLst>
        </xdr:cNvPr>
        <xdr:cNvSpPr txBox="1">
          <a:spLocks noChangeArrowheads="1"/>
        </xdr:cNvSpPr>
      </xdr:nvSpPr>
      <xdr:spPr bwMode="auto">
        <a:xfrm>
          <a:off x="6157859" y="435102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12</xdr:row>
      <xdr:rowOff>0</xdr:rowOff>
    </xdr:from>
    <xdr:to>
      <xdr:col>16</xdr:col>
      <xdr:colOff>125</xdr:colOff>
      <xdr:row>12</xdr:row>
      <xdr:rowOff>0</xdr:rowOff>
    </xdr:to>
    <xdr:sp macro="" textlink="">
      <xdr:nvSpPr>
        <xdr:cNvPr id="40" name="Text Box 23">
          <a:extLst>
            <a:ext uri="{FF2B5EF4-FFF2-40B4-BE49-F238E27FC236}">
              <a16:creationId xmlns:a16="http://schemas.microsoft.com/office/drawing/2014/main" id="{47D92399-AEF4-491D-B605-05742DE0DDF7}"/>
            </a:ext>
          </a:extLst>
        </xdr:cNvPr>
        <xdr:cNvSpPr txBox="1">
          <a:spLocks noChangeArrowheads="1"/>
        </xdr:cNvSpPr>
      </xdr:nvSpPr>
      <xdr:spPr bwMode="auto">
        <a:xfrm>
          <a:off x="6157859" y="332232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17</xdr:row>
      <xdr:rowOff>0</xdr:rowOff>
    </xdr:from>
    <xdr:to>
      <xdr:col>16</xdr:col>
      <xdr:colOff>125</xdr:colOff>
      <xdr:row>17</xdr:row>
      <xdr:rowOff>0</xdr:rowOff>
    </xdr:to>
    <xdr:sp macro="" textlink="">
      <xdr:nvSpPr>
        <xdr:cNvPr id="41" name="Text Box 24">
          <a:extLst>
            <a:ext uri="{FF2B5EF4-FFF2-40B4-BE49-F238E27FC236}">
              <a16:creationId xmlns:a16="http://schemas.microsoft.com/office/drawing/2014/main" id="{DA95432E-C6E3-4437-A3A4-0CB06A194408}"/>
            </a:ext>
          </a:extLst>
        </xdr:cNvPr>
        <xdr:cNvSpPr txBox="1">
          <a:spLocks noChangeArrowheads="1"/>
        </xdr:cNvSpPr>
      </xdr:nvSpPr>
      <xdr:spPr bwMode="auto">
        <a:xfrm>
          <a:off x="6157859" y="435102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11</xdr:row>
      <xdr:rowOff>0</xdr:rowOff>
    </xdr:from>
    <xdr:to>
      <xdr:col>16</xdr:col>
      <xdr:colOff>125</xdr:colOff>
      <xdr:row>11</xdr:row>
      <xdr:rowOff>0</xdr:rowOff>
    </xdr:to>
    <xdr:sp macro="" textlink="">
      <xdr:nvSpPr>
        <xdr:cNvPr id="42" name="Text Box 25">
          <a:extLst>
            <a:ext uri="{FF2B5EF4-FFF2-40B4-BE49-F238E27FC236}">
              <a16:creationId xmlns:a16="http://schemas.microsoft.com/office/drawing/2014/main" id="{CC244BD0-1696-4E7A-BD1B-C21D168C00BD}"/>
            </a:ext>
          </a:extLst>
        </xdr:cNvPr>
        <xdr:cNvSpPr txBox="1">
          <a:spLocks noChangeArrowheads="1"/>
        </xdr:cNvSpPr>
      </xdr:nvSpPr>
      <xdr:spPr bwMode="auto">
        <a:xfrm>
          <a:off x="6157859" y="311658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11</xdr:row>
      <xdr:rowOff>0</xdr:rowOff>
    </xdr:from>
    <xdr:to>
      <xdr:col>16</xdr:col>
      <xdr:colOff>125</xdr:colOff>
      <xdr:row>11</xdr:row>
      <xdr:rowOff>0</xdr:rowOff>
    </xdr:to>
    <xdr:sp macro="" textlink="">
      <xdr:nvSpPr>
        <xdr:cNvPr id="43" name="Text Box 26">
          <a:extLst>
            <a:ext uri="{FF2B5EF4-FFF2-40B4-BE49-F238E27FC236}">
              <a16:creationId xmlns:a16="http://schemas.microsoft.com/office/drawing/2014/main" id="{1A76D2B8-601D-4366-A1E9-3A03D0D7955F}"/>
            </a:ext>
          </a:extLst>
        </xdr:cNvPr>
        <xdr:cNvSpPr txBox="1">
          <a:spLocks noChangeArrowheads="1"/>
        </xdr:cNvSpPr>
      </xdr:nvSpPr>
      <xdr:spPr bwMode="auto">
        <a:xfrm>
          <a:off x="6157859" y="311658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17</xdr:row>
      <xdr:rowOff>0</xdr:rowOff>
    </xdr:from>
    <xdr:to>
      <xdr:col>16</xdr:col>
      <xdr:colOff>125</xdr:colOff>
      <xdr:row>17</xdr:row>
      <xdr:rowOff>0</xdr:rowOff>
    </xdr:to>
    <xdr:sp macro="" textlink="">
      <xdr:nvSpPr>
        <xdr:cNvPr id="44" name="Text Box 27">
          <a:extLst>
            <a:ext uri="{FF2B5EF4-FFF2-40B4-BE49-F238E27FC236}">
              <a16:creationId xmlns:a16="http://schemas.microsoft.com/office/drawing/2014/main" id="{2D53820D-5A64-4DF1-8624-CF8D09348335}"/>
            </a:ext>
          </a:extLst>
        </xdr:cNvPr>
        <xdr:cNvSpPr txBox="1">
          <a:spLocks noChangeArrowheads="1"/>
        </xdr:cNvSpPr>
      </xdr:nvSpPr>
      <xdr:spPr bwMode="auto">
        <a:xfrm>
          <a:off x="6157859" y="435102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351419</xdr:colOff>
      <xdr:row>15</xdr:row>
      <xdr:rowOff>0</xdr:rowOff>
    </xdr:from>
    <xdr:to>
      <xdr:col>16</xdr:col>
      <xdr:colOff>125</xdr:colOff>
      <xdr:row>15</xdr:row>
      <xdr:rowOff>0</xdr:rowOff>
    </xdr:to>
    <xdr:sp macro="" textlink="">
      <xdr:nvSpPr>
        <xdr:cNvPr id="45" name="Text Box 28">
          <a:extLst>
            <a:ext uri="{FF2B5EF4-FFF2-40B4-BE49-F238E27FC236}">
              <a16:creationId xmlns:a16="http://schemas.microsoft.com/office/drawing/2014/main" id="{69B368AA-160A-471B-B656-0E0A944E4AB0}"/>
            </a:ext>
          </a:extLst>
        </xdr:cNvPr>
        <xdr:cNvSpPr txBox="1">
          <a:spLocks noChangeArrowheads="1"/>
        </xdr:cNvSpPr>
      </xdr:nvSpPr>
      <xdr:spPr bwMode="auto">
        <a:xfrm>
          <a:off x="6157859" y="3939540"/>
          <a:ext cx="1126986"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9</xdr:row>
      <xdr:rowOff>0</xdr:rowOff>
    </xdr:from>
    <xdr:to>
      <xdr:col>20</xdr:col>
      <xdr:colOff>0</xdr:colOff>
      <xdr:row>9</xdr:row>
      <xdr:rowOff>0</xdr:rowOff>
    </xdr:to>
    <xdr:sp macro="" textlink="">
      <xdr:nvSpPr>
        <xdr:cNvPr id="46" name="Text Box 29">
          <a:extLst>
            <a:ext uri="{FF2B5EF4-FFF2-40B4-BE49-F238E27FC236}">
              <a16:creationId xmlns:a16="http://schemas.microsoft.com/office/drawing/2014/main" id="{969D53BC-EF68-47A2-9120-44057D14B3CE}"/>
            </a:ext>
          </a:extLst>
        </xdr:cNvPr>
        <xdr:cNvSpPr txBox="1">
          <a:spLocks noChangeArrowheads="1"/>
        </xdr:cNvSpPr>
      </xdr:nvSpPr>
      <xdr:spPr bwMode="auto">
        <a:xfrm>
          <a:off x="8991600" y="27051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47" name="Text Box 30">
          <a:extLst>
            <a:ext uri="{FF2B5EF4-FFF2-40B4-BE49-F238E27FC236}">
              <a16:creationId xmlns:a16="http://schemas.microsoft.com/office/drawing/2014/main" id="{35D80958-8B49-4433-958D-54C3C0F6D335}"/>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48" name="Text Box 31">
          <a:extLst>
            <a:ext uri="{FF2B5EF4-FFF2-40B4-BE49-F238E27FC236}">
              <a16:creationId xmlns:a16="http://schemas.microsoft.com/office/drawing/2014/main" id="{DCF4A34F-D627-40F7-B4BE-71D40E9FA29C}"/>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49" name="Text Box 32">
          <a:extLst>
            <a:ext uri="{FF2B5EF4-FFF2-40B4-BE49-F238E27FC236}">
              <a16:creationId xmlns:a16="http://schemas.microsoft.com/office/drawing/2014/main" id="{F4279386-E9BB-4588-B210-60D484E2041D}"/>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50" name="Text Box 33">
          <a:extLst>
            <a:ext uri="{FF2B5EF4-FFF2-40B4-BE49-F238E27FC236}">
              <a16:creationId xmlns:a16="http://schemas.microsoft.com/office/drawing/2014/main" id="{3EA2469C-A5E5-404B-9D1F-2D200B58E3E4}"/>
            </a:ext>
          </a:extLst>
        </xdr:cNvPr>
        <xdr:cNvSpPr txBox="1">
          <a:spLocks noChangeArrowheads="1"/>
        </xdr:cNvSpPr>
      </xdr:nvSpPr>
      <xdr:spPr bwMode="auto">
        <a:xfrm>
          <a:off x="8991600" y="33223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9</xdr:row>
      <xdr:rowOff>0</xdr:rowOff>
    </xdr:from>
    <xdr:to>
      <xdr:col>20</xdr:col>
      <xdr:colOff>0</xdr:colOff>
      <xdr:row>9</xdr:row>
      <xdr:rowOff>0</xdr:rowOff>
    </xdr:to>
    <xdr:sp macro="" textlink="">
      <xdr:nvSpPr>
        <xdr:cNvPr id="51" name="Text Box 34">
          <a:extLst>
            <a:ext uri="{FF2B5EF4-FFF2-40B4-BE49-F238E27FC236}">
              <a16:creationId xmlns:a16="http://schemas.microsoft.com/office/drawing/2014/main" id="{569232E5-8668-4DE1-9223-91FFD77C06F8}"/>
            </a:ext>
          </a:extLst>
        </xdr:cNvPr>
        <xdr:cNvSpPr txBox="1">
          <a:spLocks noChangeArrowheads="1"/>
        </xdr:cNvSpPr>
      </xdr:nvSpPr>
      <xdr:spPr bwMode="auto">
        <a:xfrm>
          <a:off x="8991600" y="27051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2" name="Text Box 35">
          <a:extLst>
            <a:ext uri="{FF2B5EF4-FFF2-40B4-BE49-F238E27FC236}">
              <a16:creationId xmlns:a16="http://schemas.microsoft.com/office/drawing/2014/main" id="{84885723-9624-4152-ACEF-4D7009F40137}"/>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3" name="Text Box 36">
          <a:extLst>
            <a:ext uri="{FF2B5EF4-FFF2-40B4-BE49-F238E27FC236}">
              <a16:creationId xmlns:a16="http://schemas.microsoft.com/office/drawing/2014/main" id="{5D66FFE9-14E9-4A3D-A814-0BD6D302F684}"/>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4" name="Text Box 37">
          <a:extLst>
            <a:ext uri="{FF2B5EF4-FFF2-40B4-BE49-F238E27FC236}">
              <a16:creationId xmlns:a16="http://schemas.microsoft.com/office/drawing/2014/main" id="{B04FB03B-3595-468A-8719-1E3DF756ACC2}"/>
            </a:ext>
          </a:extLst>
        </xdr:cNvPr>
        <xdr:cNvSpPr txBox="1">
          <a:spLocks noChangeArrowheads="1"/>
        </xdr:cNvSpPr>
      </xdr:nvSpPr>
      <xdr:spPr bwMode="auto">
        <a:xfrm>
          <a:off x="899160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55" name="Text Box 38">
          <a:extLst>
            <a:ext uri="{FF2B5EF4-FFF2-40B4-BE49-F238E27FC236}">
              <a16:creationId xmlns:a16="http://schemas.microsoft.com/office/drawing/2014/main" id="{EC33A88C-7E31-42CF-9C8E-3034D7A8F8D0}"/>
            </a:ext>
          </a:extLst>
        </xdr:cNvPr>
        <xdr:cNvSpPr txBox="1">
          <a:spLocks noChangeArrowheads="1"/>
        </xdr:cNvSpPr>
      </xdr:nvSpPr>
      <xdr:spPr bwMode="auto">
        <a:xfrm>
          <a:off x="8991600" y="33223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9</xdr:row>
      <xdr:rowOff>0</xdr:rowOff>
    </xdr:from>
    <xdr:to>
      <xdr:col>20</xdr:col>
      <xdr:colOff>3006</xdr:colOff>
      <xdr:row>9</xdr:row>
      <xdr:rowOff>0</xdr:rowOff>
    </xdr:to>
    <xdr:sp macro="" textlink="">
      <xdr:nvSpPr>
        <xdr:cNvPr id="56" name="Text Box 39">
          <a:extLst>
            <a:ext uri="{FF2B5EF4-FFF2-40B4-BE49-F238E27FC236}">
              <a16:creationId xmlns:a16="http://schemas.microsoft.com/office/drawing/2014/main" id="{DBC9C64F-CEE0-4953-8D6B-A07BB130A670}"/>
            </a:ext>
          </a:extLst>
        </xdr:cNvPr>
        <xdr:cNvSpPr txBox="1">
          <a:spLocks noChangeArrowheads="1"/>
        </xdr:cNvSpPr>
      </xdr:nvSpPr>
      <xdr:spPr bwMode="auto">
        <a:xfrm>
          <a:off x="7109352" y="270510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17</xdr:row>
      <xdr:rowOff>0</xdr:rowOff>
    </xdr:from>
    <xdr:to>
      <xdr:col>20</xdr:col>
      <xdr:colOff>3006</xdr:colOff>
      <xdr:row>17</xdr:row>
      <xdr:rowOff>0</xdr:rowOff>
    </xdr:to>
    <xdr:sp macro="" textlink="">
      <xdr:nvSpPr>
        <xdr:cNvPr id="57" name="Text Box 40">
          <a:extLst>
            <a:ext uri="{FF2B5EF4-FFF2-40B4-BE49-F238E27FC236}">
              <a16:creationId xmlns:a16="http://schemas.microsoft.com/office/drawing/2014/main" id="{BD558FEC-21B3-4180-A4F7-7D538DAE6B79}"/>
            </a:ext>
          </a:extLst>
        </xdr:cNvPr>
        <xdr:cNvSpPr txBox="1">
          <a:spLocks noChangeArrowheads="1"/>
        </xdr:cNvSpPr>
      </xdr:nvSpPr>
      <xdr:spPr bwMode="auto">
        <a:xfrm>
          <a:off x="7109352" y="435102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17</xdr:row>
      <xdr:rowOff>0</xdr:rowOff>
    </xdr:from>
    <xdr:to>
      <xdr:col>20</xdr:col>
      <xdr:colOff>3006</xdr:colOff>
      <xdr:row>17</xdr:row>
      <xdr:rowOff>0</xdr:rowOff>
    </xdr:to>
    <xdr:sp macro="" textlink="">
      <xdr:nvSpPr>
        <xdr:cNvPr id="58" name="Text Box 41">
          <a:extLst>
            <a:ext uri="{FF2B5EF4-FFF2-40B4-BE49-F238E27FC236}">
              <a16:creationId xmlns:a16="http://schemas.microsoft.com/office/drawing/2014/main" id="{27F91452-B6EB-4E5B-BA93-DAF0B38C4991}"/>
            </a:ext>
          </a:extLst>
        </xdr:cNvPr>
        <xdr:cNvSpPr txBox="1">
          <a:spLocks noChangeArrowheads="1"/>
        </xdr:cNvSpPr>
      </xdr:nvSpPr>
      <xdr:spPr bwMode="auto">
        <a:xfrm>
          <a:off x="7109352" y="435102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12</xdr:row>
      <xdr:rowOff>0</xdr:rowOff>
    </xdr:from>
    <xdr:to>
      <xdr:col>20</xdr:col>
      <xdr:colOff>3006</xdr:colOff>
      <xdr:row>12</xdr:row>
      <xdr:rowOff>0</xdr:rowOff>
    </xdr:to>
    <xdr:sp macro="" textlink="">
      <xdr:nvSpPr>
        <xdr:cNvPr id="59" name="Text Box 42">
          <a:extLst>
            <a:ext uri="{FF2B5EF4-FFF2-40B4-BE49-F238E27FC236}">
              <a16:creationId xmlns:a16="http://schemas.microsoft.com/office/drawing/2014/main" id="{51C4BA79-2728-4DF1-B066-CE1EC1003F36}"/>
            </a:ext>
          </a:extLst>
        </xdr:cNvPr>
        <xdr:cNvSpPr txBox="1">
          <a:spLocks noChangeArrowheads="1"/>
        </xdr:cNvSpPr>
      </xdr:nvSpPr>
      <xdr:spPr bwMode="auto">
        <a:xfrm>
          <a:off x="7109352" y="332232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17</xdr:row>
      <xdr:rowOff>0</xdr:rowOff>
    </xdr:from>
    <xdr:to>
      <xdr:col>20</xdr:col>
      <xdr:colOff>3006</xdr:colOff>
      <xdr:row>17</xdr:row>
      <xdr:rowOff>0</xdr:rowOff>
    </xdr:to>
    <xdr:sp macro="" textlink="">
      <xdr:nvSpPr>
        <xdr:cNvPr id="60" name="Text Box 43">
          <a:extLst>
            <a:ext uri="{FF2B5EF4-FFF2-40B4-BE49-F238E27FC236}">
              <a16:creationId xmlns:a16="http://schemas.microsoft.com/office/drawing/2014/main" id="{27BF9332-76AC-4003-9075-63DC9D547A59}"/>
            </a:ext>
          </a:extLst>
        </xdr:cNvPr>
        <xdr:cNvSpPr txBox="1">
          <a:spLocks noChangeArrowheads="1"/>
        </xdr:cNvSpPr>
      </xdr:nvSpPr>
      <xdr:spPr bwMode="auto">
        <a:xfrm>
          <a:off x="7109352" y="435102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11</xdr:row>
      <xdr:rowOff>0</xdr:rowOff>
    </xdr:from>
    <xdr:to>
      <xdr:col>20</xdr:col>
      <xdr:colOff>3006</xdr:colOff>
      <xdr:row>11</xdr:row>
      <xdr:rowOff>0</xdr:rowOff>
    </xdr:to>
    <xdr:sp macro="" textlink="">
      <xdr:nvSpPr>
        <xdr:cNvPr id="61" name="Text Box 44">
          <a:extLst>
            <a:ext uri="{FF2B5EF4-FFF2-40B4-BE49-F238E27FC236}">
              <a16:creationId xmlns:a16="http://schemas.microsoft.com/office/drawing/2014/main" id="{7028301E-3022-47E2-9A25-A72537D29A8C}"/>
            </a:ext>
          </a:extLst>
        </xdr:cNvPr>
        <xdr:cNvSpPr txBox="1">
          <a:spLocks noChangeArrowheads="1"/>
        </xdr:cNvSpPr>
      </xdr:nvSpPr>
      <xdr:spPr bwMode="auto">
        <a:xfrm>
          <a:off x="7109352" y="311658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11</xdr:row>
      <xdr:rowOff>0</xdr:rowOff>
    </xdr:from>
    <xdr:to>
      <xdr:col>20</xdr:col>
      <xdr:colOff>3006</xdr:colOff>
      <xdr:row>11</xdr:row>
      <xdr:rowOff>0</xdr:rowOff>
    </xdr:to>
    <xdr:sp macro="" textlink="">
      <xdr:nvSpPr>
        <xdr:cNvPr id="62" name="Text Box 45">
          <a:extLst>
            <a:ext uri="{FF2B5EF4-FFF2-40B4-BE49-F238E27FC236}">
              <a16:creationId xmlns:a16="http://schemas.microsoft.com/office/drawing/2014/main" id="{55275306-5A3D-4796-ABF1-17B61A9BA1E0}"/>
            </a:ext>
          </a:extLst>
        </xdr:cNvPr>
        <xdr:cNvSpPr txBox="1">
          <a:spLocks noChangeArrowheads="1"/>
        </xdr:cNvSpPr>
      </xdr:nvSpPr>
      <xdr:spPr bwMode="auto">
        <a:xfrm>
          <a:off x="7109352" y="311658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17</xdr:row>
      <xdr:rowOff>0</xdr:rowOff>
    </xdr:from>
    <xdr:to>
      <xdr:col>20</xdr:col>
      <xdr:colOff>3006</xdr:colOff>
      <xdr:row>17</xdr:row>
      <xdr:rowOff>0</xdr:rowOff>
    </xdr:to>
    <xdr:sp macro="" textlink="">
      <xdr:nvSpPr>
        <xdr:cNvPr id="63" name="Text Box 46">
          <a:extLst>
            <a:ext uri="{FF2B5EF4-FFF2-40B4-BE49-F238E27FC236}">
              <a16:creationId xmlns:a16="http://schemas.microsoft.com/office/drawing/2014/main" id="{CE5AA8A2-4DF0-4A9F-8E97-938B1E62C381}"/>
            </a:ext>
          </a:extLst>
        </xdr:cNvPr>
        <xdr:cNvSpPr txBox="1">
          <a:spLocks noChangeArrowheads="1"/>
        </xdr:cNvSpPr>
      </xdr:nvSpPr>
      <xdr:spPr bwMode="auto">
        <a:xfrm>
          <a:off x="7109352" y="435102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350412</xdr:colOff>
      <xdr:row>15</xdr:row>
      <xdr:rowOff>0</xdr:rowOff>
    </xdr:from>
    <xdr:to>
      <xdr:col>20</xdr:col>
      <xdr:colOff>3006</xdr:colOff>
      <xdr:row>15</xdr:row>
      <xdr:rowOff>0</xdr:rowOff>
    </xdr:to>
    <xdr:sp macro="" textlink="">
      <xdr:nvSpPr>
        <xdr:cNvPr id="64" name="Text Box 47">
          <a:extLst>
            <a:ext uri="{FF2B5EF4-FFF2-40B4-BE49-F238E27FC236}">
              <a16:creationId xmlns:a16="http://schemas.microsoft.com/office/drawing/2014/main" id="{05473598-E424-4CC5-A904-040B7F6C9305}"/>
            </a:ext>
          </a:extLst>
        </xdr:cNvPr>
        <xdr:cNvSpPr txBox="1">
          <a:spLocks noChangeArrowheads="1"/>
        </xdr:cNvSpPr>
      </xdr:nvSpPr>
      <xdr:spPr bwMode="auto">
        <a:xfrm>
          <a:off x="7109352" y="3939540"/>
          <a:ext cx="1885254"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9</xdr:row>
      <xdr:rowOff>0</xdr:rowOff>
    </xdr:from>
    <xdr:to>
      <xdr:col>22</xdr:col>
      <xdr:colOff>0</xdr:colOff>
      <xdr:row>9</xdr:row>
      <xdr:rowOff>0</xdr:rowOff>
    </xdr:to>
    <xdr:sp macro="" textlink="">
      <xdr:nvSpPr>
        <xdr:cNvPr id="65" name="Text Box 48">
          <a:extLst>
            <a:ext uri="{FF2B5EF4-FFF2-40B4-BE49-F238E27FC236}">
              <a16:creationId xmlns:a16="http://schemas.microsoft.com/office/drawing/2014/main" id="{B9720A24-30AF-4AAC-BB84-FCC5C623F442}"/>
            </a:ext>
          </a:extLst>
        </xdr:cNvPr>
        <xdr:cNvSpPr txBox="1">
          <a:spLocks noChangeArrowheads="1"/>
        </xdr:cNvSpPr>
      </xdr:nvSpPr>
      <xdr:spPr bwMode="auto">
        <a:xfrm>
          <a:off x="9913620" y="27051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66" name="Text Box 49">
          <a:extLst>
            <a:ext uri="{FF2B5EF4-FFF2-40B4-BE49-F238E27FC236}">
              <a16:creationId xmlns:a16="http://schemas.microsoft.com/office/drawing/2014/main" id="{6E35C436-459E-4D92-AACF-5D1E7BF9966E}"/>
            </a:ext>
          </a:extLst>
        </xdr:cNvPr>
        <xdr:cNvSpPr txBox="1">
          <a:spLocks noChangeArrowheads="1"/>
        </xdr:cNvSpPr>
      </xdr:nvSpPr>
      <xdr:spPr bwMode="auto">
        <a:xfrm>
          <a:off x="991362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67" name="Text Box 50">
          <a:extLst>
            <a:ext uri="{FF2B5EF4-FFF2-40B4-BE49-F238E27FC236}">
              <a16:creationId xmlns:a16="http://schemas.microsoft.com/office/drawing/2014/main" id="{C99DBEA0-A81A-4ECD-A137-413902DC083B}"/>
            </a:ext>
          </a:extLst>
        </xdr:cNvPr>
        <xdr:cNvSpPr txBox="1">
          <a:spLocks noChangeArrowheads="1"/>
        </xdr:cNvSpPr>
      </xdr:nvSpPr>
      <xdr:spPr bwMode="auto">
        <a:xfrm>
          <a:off x="991362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68" name="Text Box 51">
          <a:extLst>
            <a:ext uri="{FF2B5EF4-FFF2-40B4-BE49-F238E27FC236}">
              <a16:creationId xmlns:a16="http://schemas.microsoft.com/office/drawing/2014/main" id="{44178DCF-83E1-4E02-8900-1AEF27562FB3}"/>
            </a:ext>
          </a:extLst>
        </xdr:cNvPr>
        <xdr:cNvSpPr txBox="1">
          <a:spLocks noChangeArrowheads="1"/>
        </xdr:cNvSpPr>
      </xdr:nvSpPr>
      <xdr:spPr bwMode="auto">
        <a:xfrm>
          <a:off x="991362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12</xdr:row>
      <xdr:rowOff>0</xdr:rowOff>
    </xdr:from>
    <xdr:to>
      <xdr:col>22</xdr:col>
      <xdr:colOff>0</xdr:colOff>
      <xdr:row>12</xdr:row>
      <xdr:rowOff>0</xdr:rowOff>
    </xdr:to>
    <xdr:sp macro="" textlink="">
      <xdr:nvSpPr>
        <xdr:cNvPr id="69" name="Text Box 52">
          <a:extLst>
            <a:ext uri="{FF2B5EF4-FFF2-40B4-BE49-F238E27FC236}">
              <a16:creationId xmlns:a16="http://schemas.microsoft.com/office/drawing/2014/main" id="{D4F95AE8-51D1-4F1D-98DA-28F9F531B25D}"/>
            </a:ext>
          </a:extLst>
        </xdr:cNvPr>
        <xdr:cNvSpPr txBox="1">
          <a:spLocks noChangeArrowheads="1"/>
        </xdr:cNvSpPr>
      </xdr:nvSpPr>
      <xdr:spPr bwMode="auto">
        <a:xfrm>
          <a:off x="9913620" y="33223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9</xdr:row>
      <xdr:rowOff>0</xdr:rowOff>
    </xdr:from>
    <xdr:to>
      <xdr:col>22</xdr:col>
      <xdr:colOff>0</xdr:colOff>
      <xdr:row>9</xdr:row>
      <xdr:rowOff>0</xdr:rowOff>
    </xdr:to>
    <xdr:sp macro="" textlink="">
      <xdr:nvSpPr>
        <xdr:cNvPr id="70" name="Text Box 53">
          <a:extLst>
            <a:ext uri="{FF2B5EF4-FFF2-40B4-BE49-F238E27FC236}">
              <a16:creationId xmlns:a16="http://schemas.microsoft.com/office/drawing/2014/main" id="{090BDD27-3ED6-47C5-B116-026D30901D59}"/>
            </a:ext>
          </a:extLst>
        </xdr:cNvPr>
        <xdr:cNvSpPr txBox="1">
          <a:spLocks noChangeArrowheads="1"/>
        </xdr:cNvSpPr>
      </xdr:nvSpPr>
      <xdr:spPr bwMode="auto">
        <a:xfrm>
          <a:off x="9913620" y="27051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71" name="Text Box 54">
          <a:extLst>
            <a:ext uri="{FF2B5EF4-FFF2-40B4-BE49-F238E27FC236}">
              <a16:creationId xmlns:a16="http://schemas.microsoft.com/office/drawing/2014/main" id="{58031A3F-B32D-4099-BC41-B987844A2952}"/>
            </a:ext>
          </a:extLst>
        </xdr:cNvPr>
        <xdr:cNvSpPr txBox="1">
          <a:spLocks noChangeArrowheads="1"/>
        </xdr:cNvSpPr>
      </xdr:nvSpPr>
      <xdr:spPr bwMode="auto">
        <a:xfrm>
          <a:off x="991362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72" name="Text Box 55">
          <a:extLst>
            <a:ext uri="{FF2B5EF4-FFF2-40B4-BE49-F238E27FC236}">
              <a16:creationId xmlns:a16="http://schemas.microsoft.com/office/drawing/2014/main" id="{19197637-B737-41F9-87B6-AEB7A6F5B7BD}"/>
            </a:ext>
          </a:extLst>
        </xdr:cNvPr>
        <xdr:cNvSpPr txBox="1">
          <a:spLocks noChangeArrowheads="1"/>
        </xdr:cNvSpPr>
      </xdr:nvSpPr>
      <xdr:spPr bwMode="auto">
        <a:xfrm>
          <a:off x="991362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73" name="Text Box 56">
          <a:extLst>
            <a:ext uri="{FF2B5EF4-FFF2-40B4-BE49-F238E27FC236}">
              <a16:creationId xmlns:a16="http://schemas.microsoft.com/office/drawing/2014/main" id="{B30F8A02-FEA6-48F4-95B6-FC5F8F8C7C2E}"/>
            </a:ext>
          </a:extLst>
        </xdr:cNvPr>
        <xdr:cNvSpPr txBox="1">
          <a:spLocks noChangeArrowheads="1"/>
        </xdr:cNvSpPr>
      </xdr:nvSpPr>
      <xdr:spPr bwMode="auto">
        <a:xfrm>
          <a:off x="9913620" y="31165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12</xdr:row>
      <xdr:rowOff>0</xdr:rowOff>
    </xdr:from>
    <xdr:to>
      <xdr:col>22</xdr:col>
      <xdr:colOff>0</xdr:colOff>
      <xdr:row>12</xdr:row>
      <xdr:rowOff>0</xdr:rowOff>
    </xdr:to>
    <xdr:sp macro="" textlink="">
      <xdr:nvSpPr>
        <xdr:cNvPr id="74" name="Text Box 57">
          <a:extLst>
            <a:ext uri="{FF2B5EF4-FFF2-40B4-BE49-F238E27FC236}">
              <a16:creationId xmlns:a16="http://schemas.microsoft.com/office/drawing/2014/main" id="{C2461623-29BC-41E8-A69B-94E0EF8E36A0}"/>
            </a:ext>
          </a:extLst>
        </xdr:cNvPr>
        <xdr:cNvSpPr txBox="1">
          <a:spLocks noChangeArrowheads="1"/>
        </xdr:cNvSpPr>
      </xdr:nvSpPr>
      <xdr:spPr bwMode="auto">
        <a:xfrm>
          <a:off x="9913620" y="33223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7</xdr:col>
      <xdr:colOff>320675</xdr:colOff>
      <xdr:row>3</xdr:row>
      <xdr:rowOff>38100</xdr:rowOff>
    </xdr:from>
    <xdr:ext cx="634020" cy="218521"/>
    <xdr:sp macro="" textlink="">
      <xdr:nvSpPr>
        <xdr:cNvPr id="2" name="Text Box 1">
          <a:extLst>
            <a:ext uri="{FF2B5EF4-FFF2-40B4-BE49-F238E27FC236}">
              <a16:creationId xmlns:a16="http://schemas.microsoft.com/office/drawing/2014/main" id="{1E6DF13B-CBAD-4E41-B678-4B0B6356ADBF}"/>
            </a:ext>
          </a:extLst>
        </xdr:cNvPr>
        <xdr:cNvSpPr txBox="1">
          <a:spLocks noChangeArrowheads="1"/>
        </xdr:cNvSpPr>
      </xdr:nvSpPr>
      <xdr:spPr bwMode="auto">
        <a:xfrm>
          <a:off x="9281795" y="1043940"/>
          <a:ext cx="634020"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407857</xdr:colOff>
      <xdr:row>3</xdr:row>
      <xdr:rowOff>47625</xdr:rowOff>
    </xdr:from>
    <xdr:ext cx="728606" cy="222199"/>
    <xdr:sp macro="" textlink="">
      <xdr:nvSpPr>
        <xdr:cNvPr id="2" name="Text Box 1">
          <a:extLst>
            <a:ext uri="{FF2B5EF4-FFF2-40B4-BE49-F238E27FC236}">
              <a16:creationId xmlns:a16="http://schemas.microsoft.com/office/drawing/2014/main" id="{73096618-8DD9-4F34-B862-FF59B05CB594}"/>
            </a:ext>
          </a:extLst>
        </xdr:cNvPr>
        <xdr:cNvSpPr txBox="1">
          <a:spLocks noChangeArrowheads="1"/>
        </xdr:cNvSpPr>
      </xdr:nvSpPr>
      <xdr:spPr bwMode="auto">
        <a:xfrm>
          <a:off x="8820337" y="1343025"/>
          <a:ext cx="728606" cy="222199"/>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endParaRPr lang="en-US" altLang="zh-TW" sz="1200" b="0" i="0" strike="noStrike">
            <a:solidFill>
              <a:srgbClr val="000000"/>
            </a:solidFill>
            <a:latin typeface="標楷體"/>
            <a:ea typeface="標楷體"/>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148590</xdr:colOff>
      <xdr:row>6</xdr:row>
      <xdr:rowOff>0</xdr:rowOff>
    </xdr:from>
    <xdr:to>
      <xdr:col>0</xdr:col>
      <xdr:colOff>488164</xdr:colOff>
      <xdr:row>6</xdr:row>
      <xdr:rowOff>0</xdr:rowOff>
    </xdr:to>
    <xdr:sp macro="" textlink="">
      <xdr:nvSpPr>
        <xdr:cNvPr id="2" name="Text Box 4">
          <a:extLst>
            <a:ext uri="{FF2B5EF4-FFF2-40B4-BE49-F238E27FC236}">
              <a16:creationId xmlns:a16="http://schemas.microsoft.com/office/drawing/2014/main" id="{5B23CF23-5DEA-4A3E-AEAA-F2C9A873E142}"/>
            </a:ext>
          </a:extLst>
        </xdr:cNvPr>
        <xdr:cNvSpPr txBox="1">
          <a:spLocks noChangeArrowheads="1"/>
        </xdr:cNvSpPr>
      </xdr:nvSpPr>
      <xdr:spPr bwMode="auto">
        <a:xfrm>
          <a:off x="148590" y="2087880"/>
          <a:ext cx="339574"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zh-TW" altLang="en-US" sz="1400" b="0" i="0" u="none" strike="noStrike" baseline="0">
              <a:solidFill>
                <a:srgbClr val="000000"/>
              </a:solidFill>
              <a:latin typeface="標楷體"/>
              <a:ea typeface="標楷體"/>
            </a:rPr>
            <a:t>垃　圾　清　運　狀　涗</a:t>
          </a:r>
        </a:p>
      </xdr:txBody>
    </xdr:sp>
    <xdr:clientData/>
  </xdr:twoCellAnchor>
  <xdr:twoCellAnchor editAs="oneCell">
    <xdr:from>
      <xdr:col>1</xdr:col>
      <xdr:colOff>297180</xdr:colOff>
      <xdr:row>8</xdr:row>
      <xdr:rowOff>68580</xdr:rowOff>
    </xdr:from>
    <xdr:to>
      <xdr:col>1</xdr:col>
      <xdr:colOff>381000</xdr:colOff>
      <xdr:row>9</xdr:row>
      <xdr:rowOff>99060</xdr:rowOff>
    </xdr:to>
    <xdr:sp macro="" textlink="">
      <xdr:nvSpPr>
        <xdr:cNvPr id="3" name="Text Box 10">
          <a:extLst>
            <a:ext uri="{FF2B5EF4-FFF2-40B4-BE49-F238E27FC236}">
              <a16:creationId xmlns:a16="http://schemas.microsoft.com/office/drawing/2014/main" id="{770ED956-4D25-4D65-BC53-991F45E2C813}"/>
            </a:ext>
          </a:extLst>
        </xdr:cNvPr>
        <xdr:cNvSpPr txBox="1">
          <a:spLocks noChangeArrowheads="1"/>
        </xdr:cNvSpPr>
      </xdr:nvSpPr>
      <xdr:spPr bwMode="auto">
        <a:xfrm>
          <a:off x="1188720" y="3070860"/>
          <a:ext cx="8382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56261</xdr:colOff>
      <xdr:row>0</xdr:row>
      <xdr:rowOff>14968</xdr:rowOff>
    </xdr:from>
    <xdr:to>
      <xdr:col>41</xdr:col>
      <xdr:colOff>59327</xdr:colOff>
      <xdr:row>2</xdr:row>
      <xdr:rowOff>49258</xdr:rowOff>
    </xdr:to>
    <xdr:grpSp>
      <xdr:nvGrpSpPr>
        <xdr:cNvPr id="2" name="Group 1">
          <a:extLst>
            <a:ext uri="{FF2B5EF4-FFF2-40B4-BE49-F238E27FC236}">
              <a16:creationId xmlns:a16="http://schemas.microsoft.com/office/drawing/2014/main" id="{3AAB0A1C-7A5C-46D1-8089-5CE8508D021E}"/>
            </a:ext>
          </a:extLst>
        </xdr:cNvPr>
        <xdr:cNvGrpSpPr>
          <a:grpSpLocks/>
        </xdr:cNvGrpSpPr>
      </xdr:nvGrpSpPr>
      <xdr:grpSpPr bwMode="auto">
        <a:xfrm>
          <a:off x="12476861" y="14968"/>
          <a:ext cx="3660666" cy="461010"/>
          <a:chOff x="40" y="86"/>
          <a:chExt cx="392" cy="48"/>
        </a:xfrm>
      </xdr:grpSpPr>
      <xdr:sp macro="" textlink="">
        <xdr:nvSpPr>
          <xdr:cNvPr id="3" name="Rectangle 2">
            <a:extLst>
              <a:ext uri="{FF2B5EF4-FFF2-40B4-BE49-F238E27FC236}">
                <a16:creationId xmlns:a16="http://schemas.microsoft.com/office/drawing/2014/main" id="{31785211-8511-E55C-BEB2-76615B13DDB4}"/>
              </a:ext>
            </a:extLst>
          </xdr:cNvPr>
          <xdr:cNvSpPr>
            <a:spLocks noChangeArrowheads="1"/>
          </xdr:cNvSpPr>
        </xdr:nvSpPr>
        <xdr:spPr bwMode="auto">
          <a:xfrm>
            <a:off x="48" y="86"/>
            <a:ext cx="378" cy="48"/>
          </a:xfrm>
          <a:prstGeom prst="rect">
            <a:avLst/>
          </a:prstGeom>
          <a:noFill/>
          <a:ln w="9525">
            <a:noFill/>
            <a:miter lim="800000"/>
            <a:headEnd/>
            <a:tailEnd/>
          </a:ln>
        </xdr:spPr>
        <xdr:txBody>
          <a:bodyPr vertOverflow="clip" wrap="square" lIns="27432" tIns="27432" rIns="0" bIns="0" anchor="t" upright="1"/>
          <a:lstStyle/>
          <a:p>
            <a:pPr algn="l" rtl="1">
              <a:defRPr sz="1000"/>
            </a:pPr>
            <a:r>
              <a:rPr lang="zh-TW" altLang="en-US" sz="1200" b="0" i="0" strike="noStrike">
                <a:solidFill>
                  <a:srgbClr val="000000"/>
                </a:solidFill>
                <a:latin typeface="標楷體"/>
                <a:ea typeface="標楷體"/>
              </a:rPr>
              <a:t>  編製機關     </a:t>
            </a:r>
            <a:r>
              <a:rPr lang="zh-TW" altLang="en-US" sz="1200" b="0" i="0" strike="noStrike">
                <a:solidFill>
                  <a:srgbClr val="FF0000"/>
                </a:solidFill>
                <a:latin typeface="標楷體"/>
                <a:ea typeface="標楷體"/>
              </a:rPr>
              <a:t>臺東縣關山鎮公所社財課</a:t>
            </a:r>
            <a:endParaRPr lang="en-US" altLang="zh-TW" sz="1200" b="0" i="0" strike="noStrike">
              <a:solidFill>
                <a:srgbClr val="FF0000"/>
              </a:solidFill>
              <a:latin typeface="標楷體"/>
              <a:ea typeface="標楷體"/>
            </a:endParaRPr>
          </a:p>
          <a:p>
            <a:pPr algn="l" rtl="1">
              <a:defRPr sz="1000"/>
            </a:pPr>
            <a:r>
              <a:rPr lang="en-US" altLang="zh-TW" sz="1200" b="0" i="0" strike="noStrike">
                <a:solidFill>
                  <a:srgbClr val="000000"/>
                </a:solidFill>
                <a:latin typeface="標楷體"/>
                <a:ea typeface="標楷體"/>
              </a:rPr>
              <a:t>  </a:t>
            </a:r>
            <a:r>
              <a:rPr lang="zh-TW" altLang="en-US" sz="1200" b="0" i="0" strike="noStrike">
                <a:solidFill>
                  <a:srgbClr val="000000"/>
                </a:solidFill>
                <a:latin typeface="標楷體"/>
                <a:ea typeface="標楷體"/>
              </a:rPr>
              <a:t>表    號            </a:t>
            </a:r>
            <a:r>
              <a:rPr lang="en-US" altLang="zh-TW" sz="1200" b="0" i="0" strike="noStrike">
                <a:solidFill>
                  <a:srgbClr val="000000"/>
                </a:solidFill>
                <a:latin typeface="標楷體"/>
                <a:ea typeface="標楷體"/>
              </a:rPr>
              <a:t>10730-04-07-3</a:t>
            </a:r>
          </a:p>
        </xdr:txBody>
      </xdr:sp>
      <xdr:sp macro="" textlink="">
        <xdr:nvSpPr>
          <xdr:cNvPr id="4" name="Line 3">
            <a:extLst>
              <a:ext uri="{FF2B5EF4-FFF2-40B4-BE49-F238E27FC236}">
                <a16:creationId xmlns:a16="http://schemas.microsoft.com/office/drawing/2014/main" id="{14D346AE-986E-830D-20CD-6655BE07194A}"/>
              </a:ext>
            </a:extLst>
          </xdr:cNvPr>
          <xdr:cNvSpPr>
            <a:spLocks noChangeShapeType="1"/>
          </xdr:cNvSpPr>
        </xdr:nvSpPr>
        <xdr:spPr bwMode="auto">
          <a:xfrm>
            <a:off x="40" y="111"/>
            <a:ext cx="376"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08523E04-4937-35A2-085E-87A219C8116B}"/>
              </a:ext>
            </a:extLst>
          </xdr:cNvPr>
          <xdr:cNvSpPr>
            <a:spLocks noChangeShapeType="1"/>
          </xdr:cNvSpPr>
        </xdr:nvSpPr>
        <xdr:spPr bwMode="auto">
          <a:xfrm>
            <a:off x="432" y="88"/>
            <a:ext cx="0" cy="44"/>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61A3C49D-CEB4-D69E-1837-4C7747331CC2}"/>
              </a:ext>
            </a:extLst>
          </xdr:cNvPr>
          <xdr:cNvSpPr>
            <a:spLocks noChangeShapeType="1"/>
          </xdr:cNvSpPr>
        </xdr:nvSpPr>
        <xdr:spPr bwMode="auto">
          <a:xfrm flipV="1">
            <a:off x="55" y="87"/>
            <a:ext cx="37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6">
            <a:extLst>
              <a:ext uri="{FF2B5EF4-FFF2-40B4-BE49-F238E27FC236}">
                <a16:creationId xmlns:a16="http://schemas.microsoft.com/office/drawing/2014/main" id="{3AC1A576-76AD-B52B-6295-9B32579F5D0A}"/>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txBody>
          <a:bodyPr/>
          <a:lstStyle/>
          <a:p>
            <a:endParaRPr lang="zh-TW" altLang="en-US"/>
          </a:p>
        </xdr:txBody>
      </xdr:sp>
      <xdr:sp macro="" textlink="">
        <xdr:nvSpPr>
          <xdr:cNvPr id="8" name="Line 7">
            <a:extLst>
              <a:ext uri="{FF2B5EF4-FFF2-40B4-BE49-F238E27FC236}">
                <a16:creationId xmlns:a16="http://schemas.microsoft.com/office/drawing/2014/main" id="{5069DC59-499C-6243-1167-0A2B3143F0CD}"/>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73025</xdr:colOff>
      <xdr:row>3</xdr:row>
      <xdr:rowOff>28575</xdr:rowOff>
    </xdr:from>
    <xdr:ext cx="634020" cy="218521"/>
    <xdr:sp macro="" textlink="">
      <xdr:nvSpPr>
        <xdr:cNvPr id="2" name="Text Box 1">
          <a:extLst>
            <a:ext uri="{FF2B5EF4-FFF2-40B4-BE49-F238E27FC236}">
              <a16:creationId xmlns:a16="http://schemas.microsoft.com/office/drawing/2014/main" id="{C075DD0D-268E-4BE5-B27E-3CE3EBFEE9B9}"/>
            </a:ext>
          </a:extLst>
        </xdr:cNvPr>
        <xdr:cNvSpPr txBox="1">
          <a:spLocks noChangeArrowheads="1"/>
        </xdr:cNvSpPr>
      </xdr:nvSpPr>
      <xdr:spPr bwMode="auto">
        <a:xfrm>
          <a:off x="8912225" y="1346835"/>
          <a:ext cx="634020"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FB8D4DA7-0F53-4533-9647-4045918C0793}"/>
            </a:ext>
          </a:extLst>
        </xdr:cNvPr>
        <xdr:cNvSpPr txBox="1">
          <a:spLocks noChangeArrowheads="1"/>
        </xdr:cNvSpPr>
      </xdr:nvSpPr>
      <xdr:spPr bwMode="auto">
        <a:xfrm>
          <a:off x="938022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C632EBAD-F656-4E74-A298-DD2F6A2A9E62}"/>
            </a:ext>
          </a:extLst>
        </xdr:cNvPr>
        <xdr:cNvSpPr txBox="1">
          <a:spLocks noChangeArrowheads="1"/>
        </xdr:cNvSpPr>
      </xdr:nvSpPr>
      <xdr:spPr bwMode="auto">
        <a:xfrm>
          <a:off x="938022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21EEC42-EAB9-4192-8B26-9DB39418C353}"/>
            </a:ext>
          </a:extLst>
        </xdr:cNvPr>
        <xdr:cNvSpPr txBox="1">
          <a:spLocks noChangeArrowheads="1"/>
        </xdr:cNvSpPr>
      </xdr:nvSpPr>
      <xdr:spPr bwMode="auto">
        <a:xfrm>
          <a:off x="938022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10806CF1-6E64-458B-A9B5-B4124E549604}"/>
            </a:ext>
          </a:extLst>
        </xdr:cNvPr>
        <xdr:cNvSpPr txBox="1">
          <a:spLocks noChangeArrowheads="1"/>
        </xdr:cNvSpPr>
      </xdr:nvSpPr>
      <xdr:spPr bwMode="auto">
        <a:xfrm>
          <a:off x="938022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680831</xdr:colOff>
      <xdr:row>3</xdr:row>
      <xdr:rowOff>63500</xdr:rowOff>
    </xdr:from>
    <xdr:ext cx="696345" cy="218521"/>
    <xdr:sp macro="" textlink="">
      <xdr:nvSpPr>
        <xdr:cNvPr id="6" name="Text Box 1">
          <a:extLst>
            <a:ext uri="{FF2B5EF4-FFF2-40B4-BE49-F238E27FC236}">
              <a16:creationId xmlns:a16="http://schemas.microsoft.com/office/drawing/2014/main" id="{004C3B64-0B7D-4907-8D4B-BC6CA3A832A4}"/>
            </a:ext>
          </a:extLst>
        </xdr:cNvPr>
        <xdr:cNvSpPr txBox="1">
          <a:spLocks noChangeArrowheads="1"/>
        </xdr:cNvSpPr>
      </xdr:nvSpPr>
      <xdr:spPr bwMode="auto">
        <a:xfrm>
          <a:off x="8849471" y="1412240"/>
          <a:ext cx="696345"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個</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D28A54FA-4532-499E-BF28-EAA6EA5BD52B}"/>
            </a:ext>
          </a:extLst>
        </xdr:cNvPr>
        <xdr:cNvSpPr txBox="1">
          <a:spLocks noChangeArrowheads="1"/>
        </xdr:cNvSpPr>
      </xdr:nvSpPr>
      <xdr:spPr bwMode="auto">
        <a:xfrm>
          <a:off x="96926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825BE084-BAAB-4834-95F1-593EFFE9B2B2}"/>
            </a:ext>
          </a:extLst>
        </xdr:cNvPr>
        <xdr:cNvSpPr txBox="1">
          <a:spLocks noChangeArrowheads="1"/>
        </xdr:cNvSpPr>
      </xdr:nvSpPr>
      <xdr:spPr bwMode="auto">
        <a:xfrm>
          <a:off x="96926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9B1501F-59A1-4179-A9DC-40F39EF98CF7}"/>
            </a:ext>
          </a:extLst>
        </xdr:cNvPr>
        <xdr:cNvSpPr txBox="1">
          <a:spLocks noChangeArrowheads="1"/>
        </xdr:cNvSpPr>
      </xdr:nvSpPr>
      <xdr:spPr bwMode="auto">
        <a:xfrm>
          <a:off x="96926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38265954-52DA-418C-8EDA-8AF28ABD3D39}"/>
            </a:ext>
          </a:extLst>
        </xdr:cNvPr>
        <xdr:cNvSpPr txBox="1">
          <a:spLocks noChangeArrowheads="1"/>
        </xdr:cNvSpPr>
      </xdr:nvSpPr>
      <xdr:spPr bwMode="auto">
        <a:xfrm>
          <a:off x="96926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558165</xdr:colOff>
      <xdr:row>3</xdr:row>
      <xdr:rowOff>47625</xdr:rowOff>
    </xdr:from>
    <xdr:ext cx="666534" cy="218521"/>
    <xdr:sp macro="" textlink="">
      <xdr:nvSpPr>
        <xdr:cNvPr id="6" name="Text Box 1">
          <a:extLst>
            <a:ext uri="{FF2B5EF4-FFF2-40B4-BE49-F238E27FC236}">
              <a16:creationId xmlns:a16="http://schemas.microsoft.com/office/drawing/2014/main" id="{1E2F34A8-043E-4456-92CC-21D1E9ECBB3E}"/>
            </a:ext>
          </a:extLst>
        </xdr:cNvPr>
        <xdr:cNvSpPr txBox="1">
          <a:spLocks noChangeArrowheads="1"/>
        </xdr:cNvSpPr>
      </xdr:nvSpPr>
      <xdr:spPr bwMode="auto">
        <a:xfrm>
          <a:off x="9039225" y="1442085"/>
          <a:ext cx="666534"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A7A7F2A9-87A7-4EDD-8117-77D318C93BB6}"/>
            </a:ext>
          </a:extLst>
        </xdr:cNvPr>
        <xdr:cNvSpPr txBox="1">
          <a:spLocks noChangeArrowheads="1"/>
        </xdr:cNvSpPr>
      </xdr:nvSpPr>
      <xdr:spPr bwMode="auto">
        <a:xfrm>
          <a:off x="969264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33C8AA9D-B42F-4F87-A5E5-D18187CE0A08}"/>
            </a:ext>
          </a:extLst>
        </xdr:cNvPr>
        <xdr:cNvSpPr txBox="1">
          <a:spLocks noChangeArrowheads="1"/>
        </xdr:cNvSpPr>
      </xdr:nvSpPr>
      <xdr:spPr bwMode="auto">
        <a:xfrm>
          <a:off x="969264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60424BE0-B592-42B6-8B42-BC9F0C4E4015}"/>
            </a:ext>
          </a:extLst>
        </xdr:cNvPr>
        <xdr:cNvSpPr txBox="1">
          <a:spLocks noChangeArrowheads="1"/>
        </xdr:cNvSpPr>
      </xdr:nvSpPr>
      <xdr:spPr bwMode="auto">
        <a:xfrm>
          <a:off x="969264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5D041E7C-19D8-4E17-8D29-DDCBB24AB539}"/>
            </a:ext>
          </a:extLst>
        </xdr:cNvPr>
        <xdr:cNvSpPr txBox="1">
          <a:spLocks noChangeArrowheads="1"/>
        </xdr:cNvSpPr>
      </xdr:nvSpPr>
      <xdr:spPr bwMode="auto">
        <a:xfrm>
          <a:off x="969264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491490</xdr:colOff>
      <xdr:row>3</xdr:row>
      <xdr:rowOff>76200</xdr:rowOff>
    </xdr:from>
    <xdr:ext cx="634020" cy="218521"/>
    <xdr:sp macro="" textlink="">
      <xdr:nvSpPr>
        <xdr:cNvPr id="6" name="Text Box 1">
          <a:extLst>
            <a:ext uri="{FF2B5EF4-FFF2-40B4-BE49-F238E27FC236}">
              <a16:creationId xmlns:a16="http://schemas.microsoft.com/office/drawing/2014/main" id="{C208B2D6-80C8-4E8D-A471-282D2F7472F9}"/>
            </a:ext>
          </a:extLst>
        </xdr:cNvPr>
        <xdr:cNvSpPr txBox="1">
          <a:spLocks noChangeArrowheads="1"/>
        </xdr:cNvSpPr>
      </xdr:nvSpPr>
      <xdr:spPr bwMode="auto">
        <a:xfrm>
          <a:off x="8972550" y="1409700"/>
          <a:ext cx="634020"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720725</xdr:colOff>
      <xdr:row>3</xdr:row>
      <xdr:rowOff>28575</xdr:rowOff>
    </xdr:from>
    <xdr:ext cx="634020" cy="218521"/>
    <xdr:sp macro="" textlink="">
      <xdr:nvSpPr>
        <xdr:cNvPr id="2" name="Text Box 1">
          <a:extLst>
            <a:ext uri="{FF2B5EF4-FFF2-40B4-BE49-F238E27FC236}">
              <a16:creationId xmlns:a16="http://schemas.microsoft.com/office/drawing/2014/main" id="{6627745A-257C-4F05-B79B-E839EBA84364}"/>
            </a:ext>
          </a:extLst>
        </xdr:cNvPr>
        <xdr:cNvSpPr txBox="1">
          <a:spLocks noChangeArrowheads="1"/>
        </xdr:cNvSpPr>
      </xdr:nvSpPr>
      <xdr:spPr bwMode="auto">
        <a:xfrm>
          <a:off x="9681845" y="1034415"/>
          <a:ext cx="634020"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592344</xdr:colOff>
      <xdr:row>3</xdr:row>
      <xdr:rowOff>15323</xdr:rowOff>
    </xdr:from>
    <xdr:ext cx="634020" cy="218521"/>
    <xdr:sp macro="" textlink="">
      <xdr:nvSpPr>
        <xdr:cNvPr id="2" name="Text Box 1">
          <a:extLst>
            <a:ext uri="{FF2B5EF4-FFF2-40B4-BE49-F238E27FC236}">
              <a16:creationId xmlns:a16="http://schemas.microsoft.com/office/drawing/2014/main" id="{A9618E6C-6D11-4E2E-BDE0-7D99E746332A}"/>
            </a:ext>
          </a:extLst>
        </xdr:cNvPr>
        <xdr:cNvSpPr txBox="1">
          <a:spLocks noChangeArrowheads="1"/>
        </xdr:cNvSpPr>
      </xdr:nvSpPr>
      <xdr:spPr bwMode="auto">
        <a:xfrm>
          <a:off x="9553464" y="1021163"/>
          <a:ext cx="634020"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單位：個</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istrator\Desktop\1139-07-01-3&#33274;&#26481;&#32291;&#38364;&#23665;&#37806;&#29872;&#20445;&#20154;&#21729;&#27010;&#27841;-&#22577;&#34920;&#26684;&#24335;(1120821&#20462;)%20-%20113&#24180;12&#26376;&#24213;.xls" TargetMode="External"/><Relationship Id="rId1" Type="http://schemas.openxmlformats.org/officeDocument/2006/relationships/externalLinkPath" Target="/Users/Administrator/Desktop/1139-07-01-3&#33274;&#26481;&#32291;&#38364;&#23665;&#37806;&#29872;&#20445;&#20154;&#21729;&#27010;&#27841;-&#22577;&#34920;&#26684;&#24335;(1120821&#20462;)%20-%20113&#24180;12&#26376;&#242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一"/>
      <sheetName val="表二"/>
      <sheetName val="表三"/>
    </sheetNames>
    <sheetDataSet>
      <sheetData sheetId="0" refreshError="1"/>
      <sheetData sheetId="1">
        <row r="9">
          <cell r="B9">
            <v>0</v>
          </cell>
        </row>
        <row r="10">
          <cell r="B10">
            <v>0</v>
          </cell>
        </row>
        <row r="11">
          <cell r="B11">
            <v>0</v>
          </cell>
        </row>
        <row r="12">
          <cell r="B12">
            <v>0</v>
          </cell>
        </row>
        <row r="13">
          <cell r="B13">
            <v>0</v>
          </cell>
        </row>
        <row r="14">
          <cell r="B14">
            <v>0</v>
          </cell>
        </row>
        <row r="15">
          <cell r="B15">
            <v>0</v>
          </cell>
        </row>
        <row r="16">
          <cell r="B16">
            <v>0</v>
          </cell>
        </row>
        <row r="18">
          <cell r="B18">
            <v>0</v>
          </cell>
        </row>
        <row r="19">
          <cell r="B19">
            <v>0</v>
          </cell>
        </row>
      </sheetData>
      <sheetData sheetId="2">
        <row r="10">
          <cell r="B10">
            <v>0</v>
          </cell>
        </row>
        <row r="11">
          <cell r="B11">
            <v>0</v>
          </cell>
        </row>
        <row r="12">
          <cell r="B12">
            <v>1</v>
          </cell>
        </row>
        <row r="13">
          <cell r="B13">
            <v>0</v>
          </cell>
        </row>
        <row r="14">
          <cell r="B14">
            <v>0</v>
          </cell>
        </row>
        <row r="15">
          <cell r="B15">
            <v>0</v>
          </cell>
        </row>
        <row r="16">
          <cell r="B16">
            <v>12</v>
          </cell>
        </row>
        <row r="22">
          <cell r="B22">
            <v>0</v>
          </cell>
        </row>
        <row r="24">
          <cell r="B24">
            <v>12</v>
          </cell>
        </row>
        <row r="25">
          <cell r="B25">
            <v>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24"/>
  <sheetViews>
    <sheetView tabSelected="1" topLeftCell="A19" workbookViewId="0">
      <selection activeCell="F37" sqref="F37"/>
    </sheetView>
  </sheetViews>
  <sheetFormatPr defaultColWidth="8" defaultRowHeight="16.95" customHeight="1"/>
  <cols>
    <col min="1" max="1" width="6.77734375" style="54" customWidth="1"/>
    <col min="2" max="2" width="13.88671875" style="2" customWidth="1"/>
    <col min="3" max="3" width="8.109375" style="2" customWidth="1"/>
    <col min="4" max="4" width="16.6640625" style="2" customWidth="1"/>
    <col min="5" max="5" width="17.44140625" style="2" customWidth="1"/>
    <col min="6" max="6" width="19.33203125" style="2" customWidth="1"/>
    <col min="7" max="15" width="15.21875" style="2" customWidth="1"/>
    <col min="16" max="16" width="15.109375" style="2" customWidth="1"/>
    <col min="17" max="17" width="16.33203125" style="2" customWidth="1"/>
    <col min="18" max="256" width="8.77734375" style="2" customWidth="1"/>
    <col min="257" max="1022" width="8.77734375" customWidth="1"/>
    <col min="1023" max="1023" width="8" customWidth="1"/>
    <col min="1024" max="1025" width="9.109375" customWidth="1"/>
    <col min="1026" max="1026" width="8" customWidth="1"/>
  </cols>
  <sheetData>
    <row r="1" spans="1:18" ht="22.2" customHeight="1">
      <c r="A1" s="725" t="s">
        <v>537</v>
      </c>
      <c r="B1" s="725"/>
      <c r="C1" s="725"/>
      <c r="D1" s="725"/>
      <c r="E1" s="725"/>
      <c r="F1" s="725"/>
      <c r="G1" s="725"/>
      <c r="H1" s="725"/>
      <c r="I1" s="725"/>
      <c r="J1" s="725"/>
      <c r="K1" s="725"/>
      <c r="L1" s="725"/>
      <c r="M1" s="725"/>
      <c r="N1" s="725"/>
      <c r="O1" s="725"/>
      <c r="P1" s="725"/>
      <c r="Q1" s="725"/>
      <c r="R1" s="1"/>
    </row>
    <row r="2" spans="1:18" ht="19.8">
      <c r="A2" s="726" t="s">
        <v>565</v>
      </c>
      <c r="B2" s="726"/>
      <c r="C2" s="726"/>
      <c r="D2" s="726"/>
      <c r="E2" s="726"/>
      <c r="F2" s="726"/>
      <c r="G2" s="726"/>
      <c r="H2" s="726"/>
      <c r="I2" s="726"/>
      <c r="J2" s="726"/>
      <c r="K2" s="726"/>
      <c r="L2" s="726"/>
      <c r="M2" s="726"/>
      <c r="N2" s="726"/>
      <c r="O2" s="726"/>
      <c r="P2" s="726"/>
      <c r="Q2" s="726"/>
      <c r="R2" s="1"/>
    </row>
    <row r="3" spans="1:18" ht="15" customHeight="1">
      <c r="A3" s="724" t="s">
        <v>0</v>
      </c>
      <c r="B3" s="724"/>
      <c r="C3" s="727"/>
      <c r="D3" s="727"/>
      <c r="E3" s="727"/>
      <c r="F3" s="1"/>
      <c r="G3" s="1"/>
      <c r="H3" s="1"/>
      <c r="I3" s="1"/>
      <c r="J3" s="1"/>
      <c r="K3" s="1"/>
      <c r="L3" s="1"/>
      <c r="M3" s="1"/>
      <c r="N3" s="1"/>
      <c r="O3" s="1"/>
      <c r="P3" s="1"/>
      <c r="Q3" s="1"/>
      <c r="R3" s="1"/>
    </row>
    <row r="4" spans="1:18" ht="15" customHeight="1">
      <c r="A4" s="724" t="s">
        <v>1</v>
      </c>
      <c r="B4" s="724"/>
      <c r="C4" s="724"/>
      <c r="D4" s="724"/>
      <c r="E4" s="724"/>
      <c r="F4" s="1"/>
      <c r="G4" s="1"/>
      <c r="H4" s="1"/>
      <c r="I4" s="1"/>
      <c r="J4" s="1"/>
      <c r="K4" s="1"/>
      <c r="L4" s="1"/>
      <c r="M4" s="1"/>
      <c r="N4" s="1"/>
      <c r="O4" s="1"/>
      <c r="P4" s="1"/>
      <c r="Q4" s="1"/>
      <c r="R4" s="1"/>
    </row>
    <row r="5" spans="1:18" ht="15" customHeight="1">
      <c r="A5" s="724" t="s">
        <v>2</v>
      </c>
      <c r="B5" s="724"/>
      <c r="C5" s="724"/>
      <c r="D5" s="724"/>
      <c r="E5" s="724"/>
      <c r="F5" s="1"/>
      <c r="G5" s="1"/>
      <c r="H5" s="1"/>
      <c r="I5" s="1"/>
      <c r="J5" s="1"/>
      <c r="K5" s="1"/>
      <c r="L5" s="1"/>
      <c r="M5" s="1"/>
      <c r="N5" s="1"/>
      <c r="O5" s="1"/>
      <c r="P5" s="1"/>
      <c r="Q5" s="1"/>
      <c r="R5" s="1"/>
    </row>
    <row r="6" spans="1:18" ht="15" customHeight="1">
      <c r="A6" s="724" t="s">
        <v>3</v>
      </c>
      <c r="B6" s="724"/>
      <c r="C6" s="724"/>
      <c r="D6" s="724"/>
      <c r="E6" s="724"/>
      <c r="F6" s="1"/>
      <c r="G6" s="1"/>
      <c r="H6" s="1"/>
      <c r="I6" s="4"/>
      <c r="J6" s="4"/>
      <c r="K6" s="4"/>
      <c r="L6" s="4"/>
      <c r="M6" s="4"/>
      <c r="N6" s="4"/>
      <c r="O6" s="735" t="s">
        <v>739</v>
      </c>
      <c r="P6" s="735"/>
      <c r="Q6" s="735"/>
      <c r="R6" s="1"/>
    </row>
    <row r="7" spans="1:18" ht="15" customHeight="1">
      <c r="A7" s="724" t="s">
        <v>4</v>
      </c>
      <c r="B7" s="724"/>
      <c r="C7" s="724"/>
      <c r="D7" s="724"/>
      <c r="E7" s="724"/>
      <c r="F7" s="3"/>
      <c r="G7" s="1"/>
      <c r="H7" s="1"/>
      <c r="I7" s="4"/>
      <c r="J7" s="4"/>
      <c r="K7" s="4"/>
      <c r="L7" s="4"/>
      <c r="M7" s="4"/>
      <c r="N7" s="4"/>
      <c r="O7" s="735" t="s">
        <v>740</v>
      </c>
      <c r="P7" s="735"/>
      <c r="Q7" s="735"/>
      <c r="R7" s="1"/>
    </row>
    <row r="8" spans="1:18" ht="10.199999999999999" customHeight="1" thickBot="1">
      <c r="A8" s="5"/>
      <c r="B8" s="1"/>
      <c r="C8" s="1"/>
      <c r="D8" s="1"/>
      <c r="E8" s="1"/>
      <c r="F8" s="1"/>
      <c r="G8" s="1"/>
      <c r="H8" s="1"/>
      <c r="I8" s="1"/>
      <c r="J8" s="1"/>
      <c r="K8" s="1"/>
      <c r="L8" s="1"/>
      <c r="M8" s="1"/>
      <c r="N8" s="1"/>
      <c r="O8" s="1"/>
      <c r="P8" s="1"/>
      <c r="Q8" s="1"/>
      <c r="R8" s="1"/>
    </row>
    <row r="9" spans="1:18" ht="22.65" customHeight="1" thickBot="1">
      <c r="A9" s="736" t="s">
        <v>5</v>
      </c>
      <c r="B9" s="737" t="s">
        <v>6</v>
      </c>
      <c r="C9" s="737" t="s">
        <v>7</v>
      </c>
      <c r="D9" s="738" t="s">
        <v>8</v>
      </c>
      <c r="E9" s="738"/>
      <c r="F9" s="738"/>
      <c r="G9" s="738"/>
      <c r="H9" s="738"/>
      <c r="I9" s="738"/>
      <c r="J9" s="738"/>
      <c r="K9" s="738"/>
      <c r="L9" s="738"/>
      <c r="M9" s="738"/>
      <c r="N9" s="738"/>
      <c r="O9" s="738"/>
      <c r="P9" s="738"/>
      <c r="Q9" s="6" t="s">
        <v>9</v>
      </c>
      <c r="R9" s="1"/>
    </row>
    <row r="10" spans="1:18" ht="16.8" thickBot="1">
      <c r="A10" s="736"/>
      <c r="B10" s="737"/>
      <c r="C10" s="737"/>
      <c r="D10" s="7" t="s">
        <v>539</v>
      </c>
      <c r="E10" s="8" t="s">
        <v>540</v>
      </c>
      <c r="F10" s="9" t="s">
        <v>541</v>
      </c>
      <c r="G10" s="9" t="s">
        <v>542</v>
      </c>
      <c r="H10" s="9" t="s">
        <v>543</v>
      </c>
      <c r="I10" s="9" t="s">
        <v>544</v>
      </c>
      <c r="J10" s="9" t="s">
        <v>545</v>
      </c>
      <c r="K10" s="9" t="s">
        <v>546</v>
      </c>
      <c r="L10" s="9" t="s">
        <v>547</v>
      </c>
      <c r="M10" s="9" t="s">
        <v>548</v>
      </c>
      <c r="N10" s="9" t="s">
        <v>549</v>
      </c>
      <c r="O10" s="9" t="s">
        <v>550</v>
      </c>
      <c r="P10" s="9" t="s">
        <v>551</v>
      </c>
      <c r="Q10" s="10"/>
      <c r="R10" s="1"/>
    </row>
    <row r="11" spans="1:18" ht="16.8" thickBot="1">
      <c r="A11" s="728" t="s">
        <v>533</v>
      </c>
      <c r="B11" s="729" t="s">
        <v>10</v>
      </c>
      <c r="C11" s="732" t="s">
        <v>11</v>
      </c>
      <c r="D11" s="11" t="s">
        <v>524</v>
      </c>
      <c r="E11" s="129" t="s">
        <v>759</v>
      </c>
      <c r="F11" s="11" t="s">
        <v>524</v>
      </c>
      <c r="G11" s="11" t="s">
        <v>524</v>
      </c>
      <c r="H11" s="127" t="s">
        <v>751</v>
      </c>
      <c r="I11" s="11" t="s">
        <v>17</v>
      </c>
      <c r="J11" s="11" t="s">
        <v>17</v>
      </c>
      <c r="K11" s="127" t="s">
        <v>751</v>
      </c>
      <c r="L11" s="11" t="s">
        <v>17</v>
      </c>
      <c r="M11" s="127" t="s">
        <v>758</v>
      </c>
      <c r="N11" s="11" t="s">
        <v>17</v>
      </c>
      <c r="O11" s="11" t="s">
        <v>17</v>
      </c>
      <c r="P11" s="127" t="s">
        <v>752</v>
      </c>
      <c r="Q11" s="12"/>
      <c r="R11" s="1"/>
    </row>
    <row r="12" spans="1:18" ht="40.5" customHeight="1" thickBot="1">
      <c r="A12" s="728"/>
      <c r="B12" s="730"/>
      <c r="C12" s="732"/>
      <c r="D12" s="13">
        <v>0.70833333333333337</v>
      </c>
      <c r="E12" s="13">
        <v>0.70833333333333337</v>
      </c>
      <c r="F12" s="13">
        <v>0.70833333333333337</v>
      </c>
      <c r="G12" s="13">
        <v>0.70833333333333337</v>
      </c>
      <c r="H12" s="15">
        <v>0.70833333333333337</v>
      </c>
      <c r="I12" s="13">
        <v>0.70833333333333337</v>
      </c>
      <c r="J12" s="14">
        <v>0.70833333333333337</v>
      </c>
      <c r="K12" s="13">
        <v>0.70833333333333337</v>
      </c>
      <c r="L12" s="13">
        <v>0.70833333333333337</v>
      </c>
      <c r="M12" s="13">
        <v>0.70833333333333337</v>
      </c>
      <c r="N12" s="13">
        <v>0.70833333333333337</v>
      </c>
      <c r="O12" s="13">
        <v>0.70833333333333337</v>
      </c>
      <c r="P12" s="13">
        <v>0.70833333333333337</v>
      </c>
      <c r="Q12" s="16"/>
      <c r="R12" s="1"/>
    </row>
    <row r="13" spans="1:18" s="2" customFormat="1" ht="43.2" customHeight="1" thickBot="1">
      <c r="A13" s="728"/>
      <c r="B13" s="731"/>
      <c r="C13" s="732"/>
      <c r="D13" s="336" t="s">
        <v>552</v>
      </c>
      <c r="E13" s="336" t="s">
        <v>553</v>
      </c>
      <c r="F13" s="431" t="s">
        <v>554</v>
      </c>
      <c r="G13" s="91" t="s">
        <v>556</v>
      </c>
      <c r="H13" s="91" t="s">
        <v>557</v>
      </c>
      <c r="I13" s="91" t="s">
        <v>558</v>
      </c>
      <c r="J13" s="91" t="s">
        <v>559</v>
      </c>
      <c r="K13" s="91" t="s">
        <v>560</v>
      </c>
      <c r="L13" s="91" t="s">
        <v>561</v>
      </c>
      <c r="M13" s="91" t="s">
        <v>538</v>
      </c>
      <c r="N13" s="17" t="s">
        <v>13</v>
      </c>
      <c r="O13" s="20" t="s">
        <v>14</v>
      </c>
      <c r="P13" s="20" t="s">
        <v>15</v>
      </c>
      <c r="Q13" s="16"/>
      <c r="R13" s="1"/>
    </row>
    <row r="14" spans="1:18" ht="16.8" thickBot="1">
      <c r="A14" s="728" t="s">
        <v>525</v>
      </c>
      <c r="B14" s="733" t="s">
        <v>16</v>
      </c>
      <c r="C14" s="734" t="s">
        <v>11</v>
      </c>
      <c r="D14" s="11" t="s">
        <v>524</v>
      </c>
      <c r="E14" s="21" t="s">
        <v>17</v>
      </c>
      <c r="F14" s="21" t="s">
        <v>17</v>
      </c>
      <c r="G14" s="21" t="s">
        <v>17</v>
      </c>
      <c r="H14" s="128" t="s">
        <v>751</v>
      </c>
      <c r="I14" s="21" t="s">
        <v>17</v>
      </c>
      <c r="J14" s="21" t="s">
        <v>17</v>
      </c>
      <c r="K14" s="128" t="s">
        <v>751</v>
      </c>
      <c r="L14" s="21" t="s">
        <v>17</v>
      </c>
      <c r="M14" s="127" t="s">
        <v>758</v>
      </c>
      <c r="N14" s="21" t="s">
        <v>17</v>
      </c>
      <c r="O14" s="21" t="s">
        <v>17</v>
      </c>
      <c r="P14" s="128" t="s">
        <v>752</v>
      </c>
      <c r="Q14" s="12"/>
      <c r="R14" s="1"/>
    </row>
    <row r="15" spans="1:18" ht="41.4" customHeight="1" thickBot="1">
      <c r="A15" s="728"/>
      <c r="B15" s="730"/>
      <c r="C15" s="734"/>
      <c r="D15" s="13">
        <v>0.70833333333333337</v>
      </c>
      <c r="E15" s="13">
        <v>0.70833333333333337</v>
      </c>
      <c r="F15" s="13">
        <v>0.70833333333333337</v>
      </c>
      <c r="G15" s="13">
        <v>0.70833333333333337</v>
      </c>
      <c r="H15" s="13">
        <v>0.70833333333333337</v>
      </c>
      <c r="I15" s="13">
        <v>0.70833333333333337</v>
      </c>
      <c r="J15" s="13">
        <v>0.70833333333333337</v>
      </c>
      <c r="K15" s="13">
        <v>0.70833333333333337</v>
      </c>
      <c r="L15" s="13">
        <v>0.70833333333333337</v>
      </c>
      <c r="M15" s="13">
        <v>0.70833333333333337</v>
      </c>
      <c r="N15" s="13">
        <v>0.70833333333333337</v>
      </c>
      <c r="O15" s="13">
        <v>0.70833333333333337</v>
      </c>
      <c r="P15" s="13">
        <v>0.70833333333333337</v>
      </c>
      <c r="Q15" s="16"/>
      <c r="R15" s="1"/>
    </row>
    <row r="16" spans="1:18" ht="22.2" customHeight="1" thickBot="1">
      <c r="A16" s="728"/>
      <c r="B16" s="731"/>
      <c r="C16" s="734"/>
      <c r="D16" s="336" t="s">
        <v>552</v>
      </c>
      <c r="E16" s="336" t="s">
        <v>553</v>
      </c>
      <c r="F16" s="431" t="s">
        <v>554</v>
      </c>
      <c r="G16" s="91" t="s">
        <v>556</v>
      </c>
      <c r="H16" s="91" t="s">
        <v>557</v>
      </c>
      <c r="I16" s="91" t="s">
        <v>558</v>
      </c>
      <c r="J16" s="91" t="s">
        <v>559</v>
      </c>
      <c r="K16" s="91" t="s">
        <v>560</v>
      </c>
      <c r="L16" s="91" t="s">
        <v>561</v>
      </c>
      <c r="M16" s="17" t="s">
        <v>12</v>
      </c>
      <c r="N16" s="17" t="s">
        <v>13</v>
      </c>
      <c r="O16" s="20" t="s">
        <v>14</v>
      </c>
      <c r="P16" s="20" t="s">
        <v>15</v>
      </c>
      <c r="Q16" s="24"/>
      <c r="R16" s="1"/>
    </row>
    <row r="17" spans="1:18" ht="16.8" thickBot="1">
      <c r="A17" s="728" t="s">
        <v>525</v>
      </c>
      <c r="B17" s="733" t="s">
        <v>18</v>
      </c>
      <c r="C17" s="732" t="s">
        <v>11</v>
      </c>
      <c r="D17" s="11" t="s">
        <v>524</v>
      </c>
      <c r="E17" s="21" t="s">
        <v>17</v>
      </c>
      <c r="F17" s="21" t="s">
        <v>17</v>
      </c>
      <c r="G17" s="21" t="s">
        <v>17</v>
      </c>
      <c r="H17" s="128" t="s">
        <v>751</v>
      </c>
      <c r="I17" s="21" t="s">
        <v>17</v>
      </c>
      <c r="J17" s="21" t="s">
        <v>17</v>
      </c>
      <c r="K17" s="128" t="s">
        <v>751</v>
      </c>
      <c r="L17" s="21" t="s">
        <v>17</v>
      </c>
      <c r="M17" s="127" t="s">
        <v>758</v>
      </c>
      <c r="N17" s="21" t="s">
        <v>17</v>
      </c>
      <c r="O17" s="21" t="s">
        <v>17</v>
      </c>
      <c r="P17" s="128" t="s">
        <v>752</v>
      </c>
      <c r="Q17" s="12"/>
      <c r="R17" s="1"/>
    </row>
    <row r="18" spans="1:18" ht="41.4" customHeight="1" thickBot="1">
      <c r="A18" s="728"/>
      <c r="B18" s="730"/>
      <c r="C18" s="732"/>
      <c r="D18" s="13">
        <v>0.70833333333333337</v>
      </c>
      <c r="E18" s="13">
        <v>0.70833333333333337</v>
      </c>
      <c r="F18" s="13">
        <v>0.70833333333333337</v>
      </c>
      <c r="G18" s="13">
        <v>0.70833333333333337</v>
      </c>
      <c r="H18" s="13">
        <v>0.70833333333333337</v>
      </c>
      <c r="I18" s="13">
        <v>0.70833333333333337</v>
      </c>
      <c r="J18" s="13">
        <v>0.70833333333333337</v>
      </c>
      <c r="K18" s="13">
        <v>0.70833333333333337</v>
      </c>
      <c r="L18" s="13">
        <v>0.70833333333333337</v>
      </c>
      <c r="M18" s="13">
        <v>0.70833333333333337</v>
      </c>
      <c r="N18" s="13">
        <v>0.70833333333333337</v>
      </c>
      <c r="O18" s="13">
        <v>0.70833333333333337</v>
      </c>
      <c r="P18" s="13">
        <v>0.70833333333333337</v>
      </c>
      <c r="Q18" s="16"/>
      <c r="R18" s="1"/>
    </row>
    <row r="19" spans="1:18" ht="22.2" customHeight="1" thickBot="1">
      <c r="A19" s="739"/>
      <c r="B19" s="731"/>
      <c r="C19" s="732"/>
      <c r="D19" s="336" t="s">
        <v>552</v>
      </c>
      <c r="E19" s="336" t="s">
        <v>553</v>
      </c>
      <c r="F19" s="431" t="s">
        <v>554</v>
      </c>
      <c r="G19" s="91" t="s">
        <v>556</v>
      </c>
      <c r="H19" s="91" t="s">
        <v>557</v>
      </c>
      <c r="I19" s="91" t="s">
        <v>558</v>
      </c>
      <c r="J19" s="91" t="s">
        <v>559</v>
      </c>
      <c r="K19" s="91" t="s">
        <v>560</v>
      </c>
      <c r="L19" s="91" t="s">
        <v>561</v>
      </c>
      <c r="M19" s="17" t="s">
        <v>12</v>
      </c>
      <c r="N19" s="17" t="s">
        <v>13</v>
      </c>
      <c r="O19" s="20" t="s">
        <v>14</v>
      </c>
      <c r="P19" s="20" t="s">
        <v>15</v>
      </c>
      <c r="Q19" s="24"/>
      <c r="R19" s="1"/>
    </row>
    <row r="20" spans="1:18" ht="16.8" thickBot="1">
      <c r="A20" s="755" t="s">
        <v>525</v>
      </c>
      <c r="B20" s="733" t="s">
        <v>21</v>
      </c>
      <c r="C20" s="732" t="s">
        <v>11</v>
      </c>
      <c r="D20" s="34"/>
      <c r="E20" s="11"/>
      <c r="F20" s="11"/>
      <c r="G20" s="11" t="s">
        <v>22</v>
      </c>
      <c r="H20" s="11"/>
      <c r="I20" s="11"/>
      <c r="J20" s="26"/>
      <c r="K20" s="11"/>
      <c r="L20" s="11"/>
      <c r="M20" s="11"/>
      <c r="N20" s="11"/>
      <c r="O20" s="11"/>
      <c r="P20" s="21"/>
      <c r="Q20" s="30"/>
      <c r="R20" s="1"/>
    </row>
    <row r="21" spans="1:18" ht="41.4" customHeight="1" thickBot="1">
      <c r="A21" s="728"/>
      <c r="B21" s="730"/>
      <c r="C21" s="732"/>
      <c r="D21" s="35"/>
      <c r="E21" s="13"/>
      <c r="F21" s="13"/>
      <c r="G21" s="13">
        <v>0.70833333333333337</v>
      </c>
      <c r="H21" s="13"/>
      <c r="I21" s="13"/>
      <c r="J21" s="29"/>
      <c r="K21" s="13"/>
      <c r="L21" s="13"/>
      <c r="M21" s="13"/>
      <c r="N21" s="13"/>
      <c r="O21" s="13"/>
      <c r="P21" s="13"/>
      <c r="Q21" s="30"/>
      <c r="R21" s="1"/>
    </row>
    <row r="22" spans="1:18" ht="27" customHeight="1" thickBot="1">
      <c r="A22" s="728"/>
      <c r="B22" s="731"/>
      <c r="C22" s="732"/>
      <c r="D22" s="36"/>
      <c r="E22" s="20"/>
      <c r="F22" s="17"/>
      <c r="G22" s="664" t="s">
        <v>1396</v>
      </c>
      <c r="H22" s="20"/>
      <c r="I22" s="20"/>
      <c r="J22" s="37"/>
      <c r="K22" s="20"/>
      <c r="L22" s="20"/>
      <c r="M22" s="20"/>
      <c r="N22" s="20"/>
      <c r="O22" s="17"/>
      <c r="P22" s="20"/>
      <c r="Q22" s="33"/>
      <c r="R22" s="1"/>
    </row>
    <row r="23" spans="1:18" ht="16.8" thickBot="1">
      <c r="A23" s="751" t="s">
        <v>525</v>
      </c>
      <c r="B23" s="747" t="s">
        <v>23</v>
      </c>
      <c r="C23" s="746" t="s">
        <v>11</v>
      </c>
      <c r="D23" s="28"/>
      <c r="E23" s="21"/>
      <c r="F23" s="21"/>
      <c r="G23" s="21"/>
      <c r="H23" s="21"/>
      <c r="I23" s="21" t="s">
        <v>24</v>
      </c>
      <c r="J23" s="38"/>
      <c r="K23" s="21"/>
      <c r="L23" s="21"/>
      <c r="M23" s="21"/>
      <c r="N23" s="21"/>
      <c r="O23" s="21"/>
      <c r="P23" s="11"/>
      <c r="Q23" s="27"/>
      <c r="R23" s="1"/>
    </row>
    <row r="24" spans="1:18" ht="41.4" customHeight="1" thickBot="1">
      <c r="A24" s="751"/>
      <c r="B24" s="748"/>
      <c r="C24" s="746"/>
      <c r="D24" s="28"/>
      <c r="E24" s="13"/>
      <c r="F24" s="13"/>
      <c r="G24" s="13"/>
      <c r="H24" s="13"/>
      <c r="I24" s="13">
        <v>0.70833333333333337</v>
      </c>
      <c r="J24" s="29"/>
      <c r="K24" s="13"/>
      <c r="L24" s="13"/>
      <c r="M24" s="13"/>
      <c r="N24" s="13"/>
      <c r="O24" s="13"/>
      <c r="P24" s="13"/>
      <c r="Q24" s="30"/>
      <c r="R24" s="1"/>
    </row>
    <row r="25" spans="1:18" ht="27" customHeight="1" thickBot="1">
      <c r="A25" s="751"/>
      <c r="B25" s="749"/>
      <c r="C25" s="746"/>
      <c r="D25" s="31"/>
      <c r="E25" s="20"/>
      <c r="F25" s="17"/>
      <c r="G25" s="20"/>
      <c r="H25" s="20"/>
      <c r="I25" s="92" t="s">
        <v>564</v>
      </c>
      <c r="J25" s="39"/>
      <c r="K25" s="20"/>
      <c r="L25" s="20"/>
      <c r="M25" s="20"/>
      <c r="N25" s="20"/>
      <c r="O25" s="17"/>
      <c r="P25" s="20"/>
      <c r="Q25" s="33"/>
      <c r="R25" s="1"/>
    </row>
    <row r="26" spans="1:18" ht="30.45" customHeight="1" thickBot="1">
      <c r="A26" s="751" t="s">
        <v>534</v>
      </c>
      <c r="B26" s="747" t="s">
        <v>42</v>
      </c>
      <c r="C26" s="746" t="s">
        <v>11</v>
      </c>
      <c r="D26" s="11"/>
      <c r="E26" s="11"/>
      <c r="F26" s="34"/>
      <c r="G26" s="11" t="s">
        <v>41</v>
      </c>
      <c r="H26" s="11"/>
      <c r="I26" s="34"/>
      <c r="J26" s="11"/>
      <c r="K26" s="11"/>
      <c r="L26" s="11"/>
      <c r="M26" s="11"/>
      <c r="N26" s="11"/>
      <c r="O26" s="11"/>
      <c r="P26" s="11"/>
      <c r="Q26" s="27"/>
    </row>
    <row r="27" spans="1:18" ht="22.2" customHeight="1" thickBot="1">
      <c r="A27" s="751"/>
      <c r="B27" s="748"/>
      <c r="C27" s="746"/>
      <c r="D27" s="13"/>
      <c r="E27" s="13"/>
      <c r="F27" s="35"/>
      <c r="G27" s="13">
        <v>0.70833333333333337</v>
      </c>
      <c r="H27" s="13"/>
      <c r="I27" s="35"/>
      <c r="J27" s="13"/>
      <c r="K27" s="13"/>
      <c r="L27" s="13"/>
      <c r="M27" s="13"/>
      <c r="N27" s="13"/>
      <c r="O27" s="13"/>
      <c r="P27" s="13"/>
      <c r="Q27" s="30"/>
    </row>
    <row r="28" spans="1:18" ht="26.4" customHeight="1" thickBot="1">
      <c r="A28" s="756"/>
      <c r="B28" s="749"/>
      <c r="C28" s="746"/>
      <c r="D28" s="20"/>
      <c r="E28" s="20"/>
      <c r="F28" s="36"/>
      <c r="G28" s="92" t="s">
        <v>564</v>
      </c>
      <c r="H28" s="20"/>
      <c r="I28" s="36"/>
      <c r="J28" s="49"/>
      <c r="K28" s="46"/>
      <c r="L28" s="46"/>
      <c r="M28" s="46"/>
      <c r="N28" s="46"/>
      <c r="O28" s="48"/>
      <c r="P28" s="20"/>
      <c r="Q28" s="33"/>
    </row>
    <row r="29" spans="1:18" ht="22.2" customHeight="1" thickBot="1">
      <c r="A29" s="752" t="s">
        <v>528</v>
      </c>
      <c r="B29" s="747" t="s">
        <v>43</v>
      </c>
      <c r="C29" s="746" t="s">
        <v>11</v>
      </c>
      <c r="D29" s="34"/>
      <c r="E29" s="21"/>
      <c r="F29" s="21" t="s">
        <v>25</v>
      </c>
      <c r="G29" s="21"/>
      <c r="H29" s="21"/>
      <c r="I29" s="21"/>
      <c r="J29" s="11"/>
      <c r="K29" s="11"/>
      <c r="L29" s="11"/>
      <c r="M29" s="11"/>
      <c r="N29" s="11"/>
      <c r="O29" s="11"/>
      <c r="P29" s="11"/>
      <c r="Q29" s="27"/>
    </row>
    <row r="30" spans="1:18" ht="26.4" customHeight="1" thickBot="1">
      <c r="A30" s="753"/>
      <c r="B30" s="748"/>
      <c r="C30" s="746"/>
      <c r="D30" s="35"/>
      <c r="E30" s="13"/>
      <c r="F30" s="13">
        <v>0.70833333333333337</v>
      </c>
      <c r="G30" s="13"/>
      <c r="H30" s="13"/>
      <c r="I30" s="13"/>
      <c r="J30" s="13"/>
      <c r="K30" s="13"/>
      <c r="L30" s="13"/>
      <c r="M30" s="13"/>
      <c r="N30" s="13"/>
      <c r="O30" s="13"/>
      <c r="P30" s="13"/>
      <c r="Q30" s="30"/>
    </row>
    <row r="31" spans="1:18" ht="30.45" customHeight="1" thickBot="1">
      <c r="A31" s="754"/>
      <c r="B31" s="749"/>
      <c r="C31" s="746"/>
      <c r="D31" s="36"/>
      <c r="E31" s="17"/>
      <c r="F31" s="490" t="s">
        <v>564</v>
      </c>
      <c r="G31" s="20"/>
      <c r="H31" s="20"/>
      <c r="I31" s="20"/>
      <c r="J31" s="47"/>
      <c r="K31" s="20"/>
      <c r="L31" s="20"/>
      <c r="M31" s="20"/>
      <c r="N31" s="20"/>
      <c r="O31" s="17"/>
      <c r="P31" s="20"/>
      <c r="Q31" s="33"/>
    </row>
    <row r="32" spans="1:18" ht="22.2" customHeight="1" thickBot="1">
      <c r="A32" s="750" t="s">
        <v>528</v>
      </c>
      <c r="B32" s="747" t="s">
        <v>44</v>
      </c>
      <c r="C32" s="746" t="s">
        <v>11</v>
      </c>
      <c r="D32" s="25"/>
      <c r="E32" s="11"/>
      <c r="F32" s="21" t="s">
        <v>25</v>
      </c>
      <c r="G32" s="11"/>
      <c r="H32" s="11"/>
      <c r="I32" s="11"/>
      <c r="J32" s="11"/>
      <c r="K32" s="11"/>
      <c r="L32" s="11"/>
      <c r="M32" s="11"/>
      <c r="N32" s="11"/>
      <c r="O32" s="11"/>
      <c r="P32" s="11"/>
      <c r="Q32" s="16"/>
    </row>
    <row r="33" spans="1:17" ht="26.4" customHeight="1" thickBot="1">
      <c r="A33" s="751"/>
      <c r="B33" s="748"/>
      <c r="C33" s="746"/>
      <c r="D33" s="28"/>
      <c r="E33" s="13"/>
      <c r="F33" s="13">
        <v>0.70833333333333337</v>
      </c>
      <c r="G33" s="13"/>
      <c r="H33" s="13"/>
      <c r="I33" s="13"/>
      <c r="J33" s="13"/>
      <c r="K33" s="13"/>
      <c r="L33" s="13"/>
      <c r="M33" s="13"/>
      <c r="N33" s="13"/>
      <c r="O33" s="13"/>
      <c r="P33" s="13"/>
      <c r="Q33" s="16"/>
    </row>
    <row r="34" spans="1:17" ht="30.45" customHeight="1" thickBot="1">
      <c r="A34" s="751"/>
      <c r="B34" s="749"/>
      <c r="C34" s="746"/>
      <c r="D34" s="31"/>
      <c r="E34" s="17"/>
      <c r="F34" s="490" t="s">
        <v>564</v>
      </c>
      <c r="G34" s="20"/>
      <c r="H34" s="20"/>
      <c r="I34" s="20"/>
      <c r="J34" s="47"/>
      <c r="K34" s="20"/>
      <c r="L34" s="20"/>
      <c r="M34" s="20"/>
      <c r="N34" s="20"/>
      <c r="O34" s="17"/>
      <c r="P34" s="20"/>
      <c r="Q34" s="16"/>
    </row>
    <row r="35" spans="1:17" ht="22.2" customHeight="1" thickBot="1">
      <c r="A35" s="750" t="s">
        <v>528</v>
      </c>
      <c r="B35" s="747" t="s">
        <v>45</v>
      </c>
      <c r="C35" s="746" t="s">
        <v>11</v>
      </c>
      <c r="D35" s="25"/>
      <c r="E35" s="11"/>
      <c r="F35" s="21" t="s">
        <v>25</v>
      </c>
      <c r="G35" s="11"/>
      <c r="H35" s="11"/>
      <c r="I35" s="11"/>
      <c r="J35" s="11"/>
      <c r="K35" s="11"/>
      <c r="L35" s="11"/>
      <c r="M35" s="11"/>
      <c r="N35" s="11"/>
      <c r="O35" s="11"/>
      <c r="P35" s="11"/>
      <c r="Q35" s="27"/>
    </row>
    <row r="36" spans="1:17" ht="26.4" customHeight="1" thickBot="1">
      <c r="A36" s="751"/>
      <c r="B36" s="748"/>
      <c r="C36" s="746"/>
      <c r="D36" s="28"/>
      <c r="E36" s="13"/>
      <c r="F36" s="13">
        <v>0.70833333333333337</v>
      </c>
      <c r="G36" s="13"/>
      <c r="H36" s="13"/>
      <c r="I36" s="13"/>
      <c r="J36" s="13"/>
      <c r="K36" s="13"/>
      <c r="L36" s="13"/>
      <c r="M36" s="13"/>
      <c r="N36" s="13"/>
      <c r="O36" s="13"/>
      <c r="P36" s="13"/>
      <c r="Q36" s="30"/>
    </row>
    <row r="37" spans="1:17" ht="30.45" customHeight="1" thickBot="1">
      <c r="A37" s="751"/>
      <c r="B37" s="749"/>
      <c r="C37" s="746"/>
      <c r="D37" s="31"/>
      <c r="E37" s="17"/>
      <c r="F37" s="490" t="s">
        <v>564</v>
      </c>
      <c r="G37" s="20"/>
      <c r="H37" s="20"/>
      <c r="I37" s="20"/>
      <c r="J37" s="47"/>
      <c r="K37" s="20"/>
      <c r="L37" s="20"/>
      <c r="M37" s="20"/>
      <c r="N37" s="20"/>
      <c r="O37" s="17"/>
      <c r="P37" s="20"/>
      <c r="Q37" s="33"/>
    </row>
    <row r="38" spans="1:17" ht="22.2" customHeight="1" thickBot="1">
      <c r="A38" s="750" t="s">
        <v>528</v>
      </c>
      <c r="B38" s="747" t="s">
        <v>566</v>
      </c>
      <c r="C38" s="746" t="s">
        <v>11</v>
      </c>
      <c r="D38" s="25"/>
      <c r="E38" s="38"/>
      <c r="F38" s="11"/>
      <c r="G38" s="11" t="s">
        <v>41</v>
      </c>
      <c r="H38" s="22"/>
      <c r="I38" s="11"/>
      <c r="J38" s="11"/>
      <c r="K38" s="11"/>
      <c r="L38" s="11"/>
      <c r="M38" s="11"/>
      <c r="N38" s="11"/>
      <c r="O38" s="11"/>
      <c r="P38" s="11"/>
      <c r="Q38" s="11"/>
    </row>
    <row r="39" spans="1:17" ht="26.4" customHeight="1" thickBot="1">
      <c r="A39" s="751"/>
      <c r="B39" s="748"/>
      <c r="C39" s="746"/>
      <c r="D39" s="28"/>
      <c r="E39" s="29"/>
      <c r="F39" s="13"/>
      <c r="G39" s="13">
        <v>0.70833333333333337</v>
      </c>
      <c r="H39" s="15"/>
      <c r="I39" s="13"/>
      <c r="J39" s="13"/>
      <c r="K39" s="13"/>
      <c r="L39" s="13"/>
      <c r="M39" s="13"/>
      <c r="N39" s="13"/>
      <c r="O39" s="13"/>
      <c r="P39" s="13"/>
      <c r="Q39" s="13"/>
    </row>
    <row r="40" spans="1:17" ht="30.45" customHeight="1" thickBot="1">
      <c r="A40" s="751"/>
      <c r="B40" s="749"/>
      <c r="C40" s="746"/>
      <c r="D40" s="31"/>
      <c r="E40" s="45"/>
      <c r="F40" s="17"/>
      <c r="G40" s="92" t="s">
        <v>564</v>
      </c>
      <c r="H40" s="18"/>
      <c r="I40" s="92"/>
      <c r="J40" s="47"/>
      <c r="K40" s="20"/>
      <c r="L40" s="20"/>
      <c r="M40" s="20"/>
      <c r="N40" s="20"/>
      <c r="O40" s="17"/>
      <c r="P40" s="17"/>
      <c r="Q40" s="17"/>
    </row>
    <row r="41" spans="1:17" ht="22.2" customHeight="1">
      <c r="A41" s="757" t="s">
        <v>528</v>
      </c>
      <c r="B41" s="747" t="s">
        <v>604</v>
      </c>
      <c r="C41" s="760" t="s">
        <v>11</v>
      </c>
      <c r="D41" s="25"/>
      <c r="E41" s="38"/>
      <c r="F41" s="11"/>
      <c r="G41" s="11" t="s">
        <v>754</v>
      </c>
      <c r="H41" s="22"/>
      <c r="I41" s="11"/>
      <c r="J41" s="11"/>
      <c r="K41" s="11"/>
      <c r="L41" s="11"/>
      <c r="M41" s="11"/>
      <c r="N41" s="11"/>
      <c r="O41" s="11"/>
      <c r="P41" s="11"/>
      <c r="Q41" s="11"/>
    </row>
    <row r="42" spans="1:17" ht="26.4" customHeight="1">
      <c r="A42" s="758"/>
      <c r="B42" s="748"/>
      <c r="C42" s="761"/>
      <c r="D42" s="28"/>
      <c r="E42" s="29"/>
      <c r="F42" s="13"/>
      <c r="G42" s="13">
        <v>0.70833333333333337</v>
      </c>
      <c r="H42" s="15"/>
      <c r="I42" s="13"/>
      <c r="J42" s="13"/>
      <c r="K42" s="13"/>
      <c r="L42" s="13"/>
      <c r="M42" s="13"/>
      <c r="N42" s="13"/>
      <c r="O42" s="13"/>
      <c r="P42" s="13"/>
      <c r="Q42" s="13"/>
    </row>
    <row r="43" spans="1:17" ht="30.45" customHeight="1" thickBot="1">
      <c r="A43" s="759"/>
      <c r="B43" s="749"/>
      <c r="C43" s="762"/>
      <c r="D43" s="31"/>
      <c r="E43" s="45"/>
      <c r="F43" s="17"/>
      <c r="G43" s="92" t="s">
        <v>564</v>
      </c>
      <c r="H43" s="18"/>
      <c r="I43" s="92"/>
      <c r="J43" s="47"/>
      <c r="K43" s="20"/>
      <c r="L43" s="20"/>
      <c r="M43" s="20"/>
      <c r="N43" s="20"/>
      <c r="O43" s="17"/>
      <c r="P43" s="17"/>
      <c r="Q43" s="17"/>
    </row>
    <row r="44" spans="1:17" ht="22.2" customHeight="1">
      <c r="A44" s="757" t="s">
        <v>528</v>
      </c>
      <c r="B44" s="747" t="s">
        <v>578</v>
      </c>
      <c r="C44" s="760" t="s">
        <v>11</v>
      </c>
      <c r="D44" s="25"/>
      <c r="E44" s="38"/>
      <c r="F44" s="11"/>
      <c r="G44" s="11"/>
      <c r="H44" s="127" t="s">
        <v>755</v>
      </c>
      <c r="I44" s="11"/>
      <c r="J44" s="11"/>
      <c r="K44" s="11"/>
      <c r="L44" s="11"/>
      <c r="M44" s="11"/>
      <c r="N44" s="11"/>
      <c r="O44" s="11"/>
      <c r="P44" s="11"/>
      <c r="Q44" s="11"/>
    </row>
    <row r="45" spans="1:17" ht="26.4" customHeight="1">
      <c r="A45" s="758"/>
      <c r="B45" s="748"/>
      <c r="C45" s="761"/>
      <c r="D45" s="28"/>
      <c r="E45" s="29"/>
      <c r="F45" s="13"/>
      <c r="G45" s="13"/>
      <c r="H45" s="13">
        <v>0.70833333333333337</v>
      </c>
      <c r="I45" s="13"/>
      <c r="J45" s="13"/>
      <c r="K45" s="13"/>
      <c r="L45" s="13"/>
      <c r="M45" s="13"/>
      <c r="N45" s="13"/>
      <c r="O45" s="13"/>
      <c r="P45" s="13"/>
      <c r="Q45" s="13"/>
    </row>
    <row r="46" spans="1:17" ht="30.45" customHeight="1" thickBot="1">
      <c r="A46" s="759"/>
      <c r="B46" s="749"/>
      <c r="C46" s="762"/>
      <c r="D46" s="31"/>
      <c r="E46" s="45"/>
      <c r="F46" s="17"/>
      <c r="G46" s="92"/>
      <c r="H46" s="92" t="s">
        <v>564</v>
      </c>
      <c r="I46" s="92"/>
      <c r="J46" s="47"/>
      <c r="K46" s="20"/>
      <c r="L46" s="20"/>
      <c r="M46" s="20"/>
      <c r="N46" s="20"/>
      <c r="O46" s="17"/>
      <c r="P46" s="17"/>
      <c r="Q46" s="17"/>
    </row>
    <row r="47" spans="1:17" ht="22.2" customHeight="1">
      <c r="A47" s="757" t="s">
        <v>528</v>
      </c>
      <c r="B47" s="747" t="s">
        <v>605</v>
      </c>
      <c r="C47" s="760" t="s">
        <v>11</v>
      </c>
      <c r="D47" s="25"/>
      <c r="E47" s="38"/>
      <c r="F47" s="11"/>
      <c r="G47" s="23"/>
      <c r="H47" s="127" t="s">
        <v>755</v>
      </c>
      <c r="I47" s="11"/>
      <c r="J47" s="11"/>
      <c r="K47" s="11"/>
      <c r="L47" s="11"/>
      <c r="M47" s="11"/>
      <c r="N47" s="11"/>
      <c r="O47" s="11"/>
      <c r="P47" s="11"/>
      <c r="Q47" s="11"/>
    </row>
    <row r="48" spans="1:17" ht="26.4" customHeight="1">
      <c r="A48" s="758"/>
      <c r="B48" s="748"/>
      <c r="C48" s="761"/>
      <c r="D48" s="28"/>
      <c r="E48" s="29"/>
      <c r="F48" s="13"/>
      <c r="G48" s="14"/>
      <c r="H48" s="13">
        <v>0.70833333333333337</v>
      </c>
      <c r="I48" s="13"/>
      <c r="J48" s="13"/>
      <c r="K48" s="13"/>
      <c r="L48" s="13"/>
      <c r="M48" s="13"/>
      <c r="N48" s="13"/>
      <c r="O48" s="13"/>
      <c r="P48" s="13"/>
      <c r="Q48" s="13"/>
    </row>
    <row r="49" spans="1:17" ht="30.45" customHeight="1" thickBot="1">
      <c r="A49" s="759"/>
      <c r="B49" s="749"/>
      <c r="C49" s="762"/>
      <c r="D49" s="31"/>
      <c r="E49" s="45"/>
      <c r="F49" s="17"/>
      <c r="G49" s="41"/>
      <c r="H49" s="92" t="s">
        <v>564</v>
      </c>
      <c r="I49" s="92"/>
      <c r="J49" s="47"/>
      <c r="K49" s="20"/>
      <c r="L49" s="20"/>
      <c r="M49" s="20"/>
      <c r="N49" s="20"/>
      <c r="O49" s="17"/>
      <c r="P49" s="17"/>
      <c r="Q49" s="17"/>
    </row>
    <row r="50" spans="1:17" ht="22.2" customHeight="1" thickBot="1">
      <c r="A50" s="752" t="s">
        <v>528</v>
      </c>
      <c r="B50" s="747" t="s">
        <v>46</v>
      </c>
      <c r="C50" s="746" t="s">
        <v>11</v>
      </c>
      <c r="D50" s="25"/>
      <c r="E50" s="11"/>
      <c r="F50" s="11"/>
      <c r="G50" s="11"/>
      <c r="H50" s="38"/>
      <c r="I50" s="11" t="s">
        <v>26</v>
      </c>
      <c r="J50" s="11"/>
      <c r="K50" s="11"/>
      <c r="L50" s="11"/>
      <c r="M50" s="11"/>
      <c r="N50" s="11"/>
      <c r="O50" s="11"/>
      <c r="P50" s="50"/>
      <c r="Q50" s="16"/>
    </row>
    <row r="51" spans="1:17" ht="26.4" customHeight="1" thickBot="1">
      <c r="A51" s="753"/>
      <c r="B51" s="748"/>
      <c r="C51" s="746"/>
      <c r="D51" s="28"/>
      <c r="E51" s="13"/>
      <c r="F51" s="13"/>
      <c r="G51" s="13"/>
      <c r="H51" s="29"/>
      <c r="I51" s="13">
        <v>0.70833333333333337</v>
      </c>
      <c r="J51" s="14"/>
      <c r="K51" s="13"/>
      <c r="L51" s="13"/>
      <c r="M51" s="13"/>
      <c r="N51" s="13"/>
      <c r="O51" s="13"/>
      <c r="P51" s="51"/>
      <c r="Q51" s="16"/>
    </row>
    <row r="52" spans="1:17" ht="30.45" customHeight="1" thickBot="1">
      <c r="A52" s="754"/>
      <c r="B52" s="749"/>
      <c r="C52" s="746"/>
      <c r="D52" s="31"/>
      <c r="E52" s="20"/>
      <c r="F52" s="17"/>
      <c r="G52" s="20"/>
      <c r="H52" s="19"/>
      <c r="I52" s="92" t="s">
        <v>564</v>
      </c>
      <c r="J52" s="52"/>
      <c r="K52" s="20"/>
      <c r="L52" s="20"/>
      <c r="M52" s="20"/>
      <c r="N52" s="20"/>
      <c r="O52" s="17"/>
      <c r="P52" s="53"/>
      <c r="Q52" s="16"/>
    </row>
    <row r="53" spans="1:17" ht="22.2" customHeight="1" thickBot="1">
      <c r="A53" s="752" t="s">
        <v>528</v>
      </c>
      <c r="B53" s="747" t="s">
        <v>47</v>
      </c>
      <c r="C53" s="746" t="s">
        <v>11</v>
      </c>
      <c r="D53" s="25"/>
      <c r="E53" s="11"/>
      <c r="F53" s="11"/>
      <c r="G53" s="11"/>
      <c r="H53" s="11"/>
      <c r="I53" s="11" t="s">
        <v>26</v>
      </c>
      <c r="J53" s="11"/>
      <c r="K53" s="11"/>
      <c r="L53" s="11"/>
      <c r="M53" s="11"/>
      <c r="N53" s="11"/>
      <c r="O53" s="11"/>
      <c r="P53" s="11"/>
      <c r="Q53" s="27"/>
    </row>
    <row r="54" spans="1:17" ht="26.4" customHeight="1" thickBot="1">
      <c r="A54" s="753"/>
      <c r="B54" s="748"/>
      <c r="C54" s="746"/>
      <c r="D54" s="28"/>
      <c r="E54" s="13"/>
      <c r="F54" s="13"/>
      <c r="G54" s="13"/>
      <c r="H54" s="13"/>
      <c r="I54" s="13">
        <v>0.70833333333333337</v>
      </c>
      <c r="J54" s="13"/>
      <c r="K54" s="13"/>
      <c r="L54" s="13"/>
      <c r="M54" s="13"/>
      <c r="N54" s="13"/>
      <c r="O54" s="13"/>
      <c r="P54" s="13"/>
      <c r="Q54" s="30"/>
    </row>
    <row r="55" spans="1:17" ht="30.45" customHeight="1" thickBot="1">
      <c r="A55" s="754"/>
      <c r="B55" s="749"/>
      <c r="C55" s="746"/>
      <c r="D55" s="28"/>
      <c r="E55" s="46"/>
      <c r="F55" s="48"/>
      <c r="G55" s="46"/>
      <c r="H55" s="48"/>
      <c r="I55" s="92" t="s">
        <v>564</v>
      </c>
      <c r="J55" s="49"/>
      <c r="K55" s="46"/>
      <c r="L55" s="46"/>
      <c r="M55" s="46"/>
      <c r="N55" s="46"/>
      <c r="O55" s="48"/>
      <c r="P55" s="20"/>
      <c r="Q55" s="33"/>
    </row>
    <row r="56" spans="1:17" ht="22.2" customHeight="1" thickBot="1">
      <c r="A56" s="752" t="s">
        <v>528</v>
      </c>
      <c r="B56" s="747" t="s">
        <v>48</v>
      </c>
      <c r="C56" s="746" t="s">
        <v>11</v>
      </c>
      <c r="D56" s="25"/>
      <c r="E56" s="11"/>
      <c r="F56" s="11"/>
      <c r="G56" s="11"/>
      <c r="H56" s="11"/>
      <c r="I56" s="11" t="s">
        <v>26</v>
      </c>
      <c r="J56" s="11"/>
      <c r="K56" s="11"/>
      <c r="L56" s="11"/>
      <c r="M56" s="11"/>
      <c r="N56" s="11"/>
      <c r="O56" s="11"/>
      <c r="P56" s="11"/>
      <c r="Q56" s="16"/>
    </row>
    <row r="57" spans="1:17" ht="26.4" customHeight="1" thickBot="1">
      <c r="A57" s="753"/>
      <c r="B57" s="748"/>
      <c r="C57" s="746"/>
      <c r="D57" s="28"/>
      <c r="E57" s="13"/>
      <c r="F57" s="13"/>
      <c r="G57" s="13"/>
      <c r="H57" s="13"/>
      <c r="I57" s="13">
        <v>0.70833333333333337</v>
      </c>
      <c r="J57" s="13"/>
      <c r="K57" s="13"/>
      <c r="L57" s="13"/>
      <c r="M57" s="13"/>
      <c r="N57" s="13"/>
      <c r="O57" s="13"/>
      <c r="P57" s="13"/>
      <c r="Q57" s="16"/>
    </row>
    <row r="58" spans="1:17" ht="30.45" customHeight="1" thickBot="1">
      <c r="A58" s="754"/>
      <c r="B58" s="749"/>
      <c r="C58" s="746"/>
      <c r="D58" s="31"/>
      <c r="E58" s="20"/>
      <c r="F58" s="17"/>
      <c r="G58" s="20"/>
      <c r="H58" s="17"/>
      <c r="I58" s="92" t="s">
        <v>564</v>
      </c>
      <c r="J58" s="47"/>
      <c r="K58" s="20"/>
      <c r="L58" s="20"/>
      <c r="M58" s="20"/>
      <c r="N58" s="20"/>
      <c r="O58" s="17"/>
      <c r="P58" s="17"/>
      <c r="Q58" s="16"/>
    </row>
    <row r="59" spans="1:17" ht="22.2" customHeight="1" thickBot="1">
      <c r="A59" s="752" t="s">
        <v>528</v>
      </c>
      <c r="B59" s="747" t="s">
        <v>49</v>
      </c>
      <c r="C59" s="746" t="s">
        <v>11</v>
      </c>
      <c r="D59" s="28"/>
      <c r="E59" s="21"/>
      <c r="F59" s="21"/>
      <c r="G59" s="21"/>
      <c r="H59" s="21"/>
      <c r="I59" s="11" t="s">
        <v>26</v>
      </c>
      <c r="J59" s="38"/>
      <c r="K59" s="11"/>
      <c r="L59" s="11"/>
      <c r="M59" s="11"/>
      <c r="N59" s="11"/>
      <c r="O59" s="11"/>
      <c r="P59" s="11"/>
      <c r="Q59" s="27"/>
    </row>
    <row r="60" spans="1:17" ht="26.4" customHeight="1" thickBot="1">
      <c r="A60" s="753"/>
      <c r="B60" s="748"/>
      <c r="C60" s="746"/>
      <c r="D60" s="28"/>
      <c r="E60" s="13"/>
      <c r="F60" s="13"/>
      <c r="G60" s="13"/>
      <c r="H60" s="13"/>
      <c r="I60" s="13">
        <v>0.70833333333333337</v>
      </c>
      <c r="J60" s="29"/>
      <c r="K60" s="13"/>
      <c r="L60" s="13"/>
      <c r="M60" s="13"/>
      <c r="N60" s="13"/>
      <c r="O60" s="13"/>
      <c r="P60" s="13"/>
      <c r="Q60" s="30"/>
    </row>
    <row r="61" spans="1:17" ht="30.45" customHeight="1" thickBot="1">
      <c r="A61" s="754"/>
      <c r="B61" s="749"/>
      <c r="C61" s="746"/>
      <c r="D61" s="31"/>
      <c r="E61" s="20"/>
      <c r="F61" s="17"/>
      <c r="G61" s="20"/>
      <c r="H61" s="17"/>
      <c r="I61" s="92" t="s">
        <v>564</v>
      </c>
      <c r="J61" s="39"/>
      <c r="K61" s="20"/>
      <c r="L61" s="20"/>
      <c r="M61" s="20"/>
      <c r="N61" s="20"/>
      <c r="O61" s="17"/>
      <c r="P61" s="20"/>
      <c r="Q61" s="33"/>
    </row>
    <row r="62" spans="1:17" ht="22.2" customHeight="1" thickBot="1">
      <c r="A62" s="750" t="s">
        <v>528</v>
      </c>
      <c r="B62" s="747" t="s">
        <v>50</v>
      </c>
      <c r="C62" s="746" t="s">
        <v>11</v>
      </c>
      <c r="D62" s="25"/>
      <c r="E62" s="38"/>
      <c r="F62" s="11"/>
      <c r="G62" s="23"/>
      <c r="H62" s="22"/>
      <c r="I62" s="11" t="s">
        <v>26</v>
      </c>
      <c r="J62" s="11"/>
      <c r="K62" s="11"/>
      <c r="L62" s="11"/>
      <c r="M62" s="11"/>
      <c r="N62" s="11"/>
      <c r="O62" s="11"/>
      <c r="P62" s="11"/>
      <c r="Q62" s="11"/>
    </row>
    <row r="63" spans="1:17" ht="26.4" customHeight="1" thickBot="1">
      <c r="A63" s="751"/>
      <c r="B63" s="748"/>
      <c r="C63" s="746"/>
      <c r="D63" s="28"/>
      <c r="E63" s="29"/>
      <c r="F63" s="13"/>
      <c r="G63" s="14"/>
      <c r="H63" s="15"/>
      <c r="I63" s="13">
        <v>0.70833333333333337</v>
      </c>
      <c r="J63" s="13"/>
      <c r="K63" s="13"/>
      <c r="L63" s="13"/>
      <c r="M63" s="13"/>
      <c r="N63" s="13"/>
      <c r="O63" s="13"/>
      <c r="P63" s="13"/>
      <c r="Q63" s="13"/>
    </row>
    <row r="64" spans="1:17" ht="30.45" customHeight="1" thickBot="1">
      <c r="A64" s="751"/>
      <c r="B64" s="749"/>
      <c r="C64" s="746"/>
      <c r="D64" s="31"/>
      <c r="E64" s="45"/>
      <c r="F64" s="17"/>
      <c r="G64" s="41"/>
      <c r="H64" s="18"/>
      <c r="I64" s="92" t="s">
        <v>564</v>
      </c>
      <c r="J64" s="47"/>
      <c r="K64" s="20"/>
      <c r="L64" s="20"/>
      <c r="M64" s="20"/>
      <c r="N64" s="20"/>
      <c r="O64" s="17"/>
      <c r="P64" s="17"/>
      <c r="Q64" s="17"/>
    </row>
    <row r="65" spans="1:18" ht="22.2" customHeight="1" thickBot="1">
      <c r="A65" s="728" t="s">
        <v>38</v>
      </c>
      <c r="B65" s="733" t="s">
        <v>39</v>
      </c>
      <c r="C65" s="732" t="s">
        <v>11</v>
      </c>
      <c r="D65" s="25"/>
      <c r="E65" s="11"/>
      <c r="F65" s="11"/>
      <c r="G65" s="11"/>
      <c r="H65" s="127" t="s">
        <v>756</v>
      </c>
      <c r="I65" s="11"/>
      <c r="J65" s="11"/>
      <c r="K65" s="11"/>
      <c r="L65" s="11"/>
      <c r="M65" s="11"/>
      <c r="N65" s="11"/>
      <c r="O65" s="11"/>
      <c r="P65" s="11"/>
      <c r="Q65" s="27"/>
    </row>
    <row r="66" spans="1:18" ht="26.4" customHeight="1" thickBot="1">
      <c r="A66" s="728"/>
      <c r="B66" s="730"/>
      <c r="C66" s="732"/>
      <c r="D66" s="28"/>
      <c r="E66" s="13"/>
      <c r="F66" s="13"/>
      <c r="G66" s="13"/>
      <c r="H66" s="13">
        <v>0.70833333333333337</v>
      </c>
      <c r="I66" s="13"/>
      <c r="J66" s="13"/>
      <c r="K66" s="13"/>
      <c r="L66" s="13"/>
      <c r="M66" s="13"/>
      <c r="N66" s="13"/>
      <c r="O66" s="13"/>
      <c r="P66" s="13"/>
      <c r="Q66" s="30"/>
    </row>
    <row r="67" spans="1:18" ht="30.45" customHeight="1" thickBot="1">
      <c r="A67" s="728"/>
      <c r="B67" s="731"/>
      <c r="C67" s="732"/>
      <c r="D67" s="31"/>
      <c r="E67" s="17"/>
      <c r="F67" s="17"/>
      <c r="G67" s="20"/>
      <c r="H67" s="92" t="s">
        <v>564</v>
      </c>
      <c r="I67" s="20"/>
      <c r="J67" s="47"/>
      <c r="K67" s="20"/>
      <c r="L67" s="20"/>
      <c r="M67" s="20"/>
      <c r="N67" s="20"/>
      <c r="O67" s="17"/>
      <c r="P67" s="20"/>
      <c r="Q67" s="33"/>
    </row>
    <row r="68" spans="1:18" ht="23.85" customHeight="1" thickBot="1">
      <c r="A68" s="728" t="s">
        <v>536</v>
      </c>
      <c r="B68" s="733" t="s">
        <v>40</v>
      </c>
      <c r="C68" s="732" t="s">
        <v>11</v>
      </c>
      <c r="D68" s="25"/>
      <c r="E68" s="11"/>
      <c r="F68" s="11"/>
      <c r="G68" s="11"/>
      <c r="H68" s="127" t="s">
        <v>755</v>
      </c>
      <c r="I68" s="11"/>
      <c r="J68" s="11"/>
      <c r="K68" s="11"/>
      <c r="L68" s="11"/>
      <c r="M68" s="11"/>
      <c r="N68" s="11"/>
      <c r="O68" s="11"/>
      <c r="P68" s="11"/>
      <c r="Q68" s="11"/>
    </row>
    <row r="69" spans="1:18" ht="22.2" customHeight="1" thickBot="1">
      <c r="A69" s="728"/>
      <c r="B69" s="730"/>
      <c r="C69" s="732"/>
      <c r="D69" s="28"/>
      <c r="E69" s="13"/>
      <c r="F69" s="13"/>
      <c r="G69" s="13"/>
      <c r="H69" s="13">
        <v>0.70833333333333337</v>
      </c>
      <c r="I69" s="13"/>
      <c r="J69" s="13"/>
      <c r="K69" s="13"/>
      <c r="L69" s="13"/>
      <c r="M69" s="13"/>
      <c r="N69" s="13"/>
      <c r="O69" s="13"/>
      <c r="P69" s="13"/>
      <c r="Q69" s="13"/>
    </row>
    <row r="70" spans="1:18" ht="36.75" customHeight="1" thickBot="1">
      <c r="A70" s="728"/>
      <c r="B70" s="731"/>
      <c r="C70" s="732"/>
      <c r="D70" s="31"/>
      <c r="E70" s="20"/>
      <c r="F70" s="17"/>
      <c r="G70" s="17"/>
      <c r="H70" s="92" t="s">
        <v>564</v>
      </c>
      <c r="I70" s="20"/>
      <c r="J70" s="47"/>
      <c r="K70" s="20"/>
      <c r="L70" s="47"/>
      <c r="M70" s="20"/>
      <c r="N70" s="20"/>
      <c r="O70" s="17"/>
      <c r="P70" s="47"/>
      <c r="Q70" s="47"/>
    </row>
    <row r="71" spans="1:18" ht="16.8" thickBot="1">
      <c r="A71" s="728" t="s">
        <v>685</v>
      </c>
      <c r="B71" s="733" t="s">
        <v>686</v>
      </c>
      <c r="C71" s="732" t="s">
        <v>11</v>
      </c>
      <c r="D71" s="25"/>
      <c r="E71" s="11"/>
      <c r="F71" s="11"/>
      <c r="G71" s="11" t="s">
        <v>754</v>
      </c>
      <c r="H71" s="11"/>
      <c r="I71" s="11"/>
      <c r="J71" s="11"/>
      <c r="K71" s="11"/>
      <c r="L71" s="11"/>
      <c r="M71" s="11"/>
      <c r="N71" s="11"/>
      <c r="O71" s="11"/>
      <c r="P71" s="11"/>
      <c r="Q71" s="27"/>
      <c r="R71" s="1"/>
    </row>
    <row r="72" spans="1:18" ht="41.4" customHeight="1" thickBot="1">
      <c r="A72" s="728"/>
      <c r="B72" s="730"/>
      <c r="C72" s="732"/>
      <c r="D72" s="28"/>
      <c r="E72" s="13"/>
      <c r="F72" s="13"/>
      <c r="G72" s="13">
        <v>0.70833333333333337</v>
      </c>
      <c r="H72" s="13"/>
      <c r="I72" s="13"/>
      <c r="J72" s="13"/>
      <c r="K72" s="13"/>
      <c r="L72" s="13"/>
      <c r="M72" s="13"/>
      <c r="N72" s="13"/>
      <c r="O72" s="13"/>
      <c r="P72" s="13"/>
      <c r="Q72" s="30"/>
      <c r="R72" s="1"/>
    </row>
    <row r="73" spans="1:18" ht="21.6" customHeight="1" thickBot="1">
      <c r="A73" s="728"/>
      <c r="B73" s="731"/>
      <c r="C73" s="732"/>
      <c r="D73" s="31"/>
      <c r="E73" s="17"/>
      <c r="F73" s="17"/>
      <c r="G73" s="92" t="s">
        <v>564</v>
      </c>
      <c r="H73" s="92"/>
      <c r="I73" s="20"/>
      <c r="J73" s="47"/>
      <c r="K73" s="20"/>
      <c r="L73" s="20"/>
      <c r="M73" s="20"/>
      <c r="N73" s="20"/>
      <c r="O73" s="17"/>
      <c r="P73" s="20"/>
      <c r="Q73" s="33"/>
      <c r="R73" s="1"/>
    </row>
    <row r="74" spans="1:18" ht="16.8" thickBot="1">
      <c r="A74" s="728" t="s">
        <v>685</v>
      </c>
      <c r="B74" s="733" t="s">
        <v>687</v>
      </c>
      <c r="C74" s="732" t="s">
        <v>11</v>
      </c>
      <c r="D74" s="25"/>
      <c r="E74" s="11"/>
      <c r="F74" s="11"/>
      <c r="G74" s="11" t="s">
        <v>754</v>
      </c>
      <c r="H74" s="11"/>
      <c r="I74" s="11"/>
      <c r="J74" s="11"/>
      <c r="K74" s="11"/>
      <c r="L74" s="11"/>
      <c r="M74" s="11"/>
      <c r="N74" s="11"/>
      <c r="O74" s="11"/>
      <c r="P74" s="11"/>
      <c r="Q74" s="27"/>
      <c r="R74" s="1"/>
    </row>
    <row r="75" spans="1:18" ht="41.4" customHeight="1" thickBot="1">
      <c r="A75" s="728"/>
      <c r="B75" s="730"/>
      <c r="C75" s="732"/>
      <c r="D75" s="28"/>
      <c r="E75" s="13"/>
      <c r="F75" s="13"/>
      <c r="G75" s="13">
        <v>0.70833333333333337</v>
      </c>
      <c r="H75" s="13"/>
      <c r="I75" s="13"/>
      <c r="J75" s="13"/>
      <c r="K75" s="13"/>
      <c r="L75" s="13"/>
      <c r="M75" s="13"/>
      <c r="N75" s="13"/>
      <c r="O75" s="13"/>
      <c r="P75" s="13"/>
      <c r="Q75" s="30"/>
      <c r="R75" s="1"/>
    </row>
    <row r="76" spans="1:18" ht="16.8" thickBot="1">
      <c r="A76" s="728"/>
      <c r="B76" s="731"/>
      <c r="C76" s="732"/>
      <c r="D76" s="31"/>
      <c r="E76" s="17"/>
      <c r="F76" s="17"/>
      <c r="G76" s="92" t="s">
        <v>564</v>
      </c>
      <c r="H76" s="92"/>
      <c r="I76" s="20"/>
      <c r="J76" s="47"/>
      <c r="K76" s="20"/>
      <c r="L76" s="20"/>
      <c r="M76" s="20"/>
      <c r="N76" s="20"/>
      <c r="O76" s="17"/>
      <c r="P76" s="20"/>
      <c r="Q76" s="33"/>
      <c r="R76" s="1"/>
    </row>
    <row r="77" spans="1:18" ht="22.2" customHeight="1" thickBot="1">
      <c r="A77" s="728" t="s">
        <v>705</v>
      </c>
      <c r="B77" s="733" t="s">
        <v>706</v>
      </c>
      <c r="C77" s="732" t="s">
        <v>11</v>
      </c>
      <c r="D77" s="25"/>
      <c r="E77" s="11"/>
      <c r="F77" s="11"/>
      <c r="G77" s="11" t="s">
        <v>754</v>
      </c>
      <c r="H77" s="11"/>
      <c r="I77" s="11"/>
      <c r="J77" s="11"/>
      <c r="K77" s="11"/>
      <c r="L77" s="11"/>
      <c r="M77" s="11"/>
      <c r="N77" s="11"/>
      <c r="O77" s="11"/>
      <c r="P77" s="11"/>
      <c r="Q77" s="27"/>
    </row>
    <row r="78" spans="1:18" ht="26.4" customHeight="1" thickBot="1">
      <c r="A78" s="728"/>
      <c r="B78" s="730"/>
      <c r="C78" s="732"/>
      <c r="D78" s="28"/>
      <c r="E78" s="13"/>
      <c r="F78" s="13"/>
      <c r="G78" s="13">
        <v>0.70833333333333337</v>
      </c>
      <c r="H78" s="13"/>
      <c r="I78" s="13"/>
      <c r="J78" s="13"/>
      <c r="K78" s="13"/>
      <c r="L78" s="13"/>
      <c r="M78" s="13"/>
      <c r="N78" s="13"/>
      <c r="O78" s="13"/>
      <c r="P78" s="13"/>
      <c r="Q78" s="30"/>
    </row>
    <row r="79" spans="1:18" ht="30.45" customHeight="1" thickBot="1">
      <c r="A79" s="728"/>
      <c r="B79" s="731"/>
      <c r="C79" s="732"/>
      <c r="D79" s="31"/>
      <c r="E79" s="17"/>
      <c r="F79" s="17"/>
      <c r="G79" s="92" t="s">
        <v>564</v>
      </c>
      <c r="H79" s="92"/>
      <c r="I79" s="20"/>
      <c r="J79" s="47"/>
      <c r="K79" s="20"/>
      <c r="L79" s="20"/>
      <c r="M79" s="20"/>
      <c r="N79" s="20"/>
      <c r="O79" s="17"/>
      <c r="P79" s="20"/>
      <c r="Q79" s="33"/>
    </row>
    <row r="80" spans="1:18" ht="22.2" customHeight="1" thickBot="1">
      <c r="A80" s="728" t="s">
        <v>705</v>
      </c>
      <c r="B80" s="733" t="s">
        <v>707</v>
      </c>
      <c r="C80" s="732" t="s">
        <v>11</v>
      </c>
      <c r="D80" s="25"/>
      <c r="E80" s="11"/>
      <c r="F80" s="11"/>
      <c r="G80" s="11" t="s">
        <v>754</v>
      </c>
      <c r="H80" s="11"/>
      <c r="I80" s="11"/>
      <c r="J80" s="11"/>
      <c r="K80" s="11"/>
      <c r="L80" s="11"/>
      <c r="M80" s="11"/>
      <c r="N80" s="11"/>
      <c r="O80" s="11"/>
      <c r="P80" s="11"/>
      <c r="Q80" s="27"/>
    </row>
    <row r="81" spans="1:17" ht="26.4" customHeight="1" thickBot="1">
      <c r="A81" s="728"/>
      <c r="B81" s="730"/>
      <c r="C81" s="732"/>
      <c r="D81" s="28"/>
      <c r="E81" s="13"/>
      <c r="F81" s="13"/>
      <c r="G81" s="13">
        <v>0.70833333333333337</v>
      </c>
      <c r="H81" s="13"/>
      <c r="I81" s="13"/>
      <c r="J81" s="13"/>
      <c r="K81" s="13"/>
      <c r="L81" s="13"/>
      <c r="M81" s="13"/>
      <c r="N81" s="13"/>
      <c r="O81" s="13"/>
      <c r="P81" s="13"/>
      <c r="Q81" s="30"/>
    </row>
    <row r="82" spans="1:17" ht="30.45" customHeight="1" thickBot="1">
      <c r="A82" s="728"/>
      <c r="B82" s="731"/>
      <c r="C82" s="732"/>
      <c r="D82" s="31"/>
      <c r="E82" s="17"/>
      <c r="F82" s="17"/>
      <c r="G82" s="92" t="s">
        <v>564</v>
      </c>
      <c r="H82" s="92"/>
      <c r="I82" s="20"/>
      <c r="J82" s="47"/>
      <c r="K82" s="20"/>
      <c r="L82" s="20"/>
      <c r="M82" s="20"/>
      <c r="N82" s="20"/>
      <c r="O82" s="17"/>
      <c r="P82" s="20"/>
      <c r="Q82" s="33"/>
    </row>
    <row r="83" spans="1:17" ht="16.95" customHeight="1" thickBot="1">
      <c r="A83" s="728" t="s">
        <v>705</v>
      </c>
      <c r="B83" s="733" t="s">
        <v>708</v>
      </c>
      <c r="C83" s="732" t="s">
        <v>11</v>
      </c>
      <c r="D83" s="25"/>
      <c r="E83" s="11"/>
      <c r="F83" s="11"/>
      <c r="G83" s="11" t="s">
        <v>754</v>
      </c>
      <c r="H83" s="11"/>
      <c r="I83" s="11"/>
      <c r="J83" s="11"/>
      <c r="K83" s="11"/>
      <c r="L83" s="11"/>
      <c r="M83" s="11"/>
      <c r="N83" s="11"/>
      <c r="O83" s="11"/>
      <c r="P83" s="11"/>
      <c r="Q83" s="27"/>
    </row>
    <row r="84" spans="1:17" ht="16.95" customHeight="1" thickBot="1">
      <c r="A84" s="728"/>
      <c r="B84" s="730"/>
      <c r="C84" s="732"/>
      <c r="D84" s="28"/>
      <c r="E84" s="13"/>
      <c r="F84" s="13"/>
      <c r="G84" s="13">
        <v>0.70833333333333337</v>
      </c>
      <c r="H84" s="13"/>
      <c r="I84" s="13"/>
      <c r="J84" s="13"/>
      <c r="K84" s="13"/>
      <c r="L84" s="13"/>
      <c r="M84" s="13"/>
      <c r="N84" s="13"/>
      <c r="O84" s="13"/>
      <c r="P84" s="13"/>
      <c r="Q84" s="30"/>
    </row>
    <row r="85" spans="1:17" ht="25.95" customHeight="1" thickBot="1">
      <c r="A85" s="728"/>
      <c r="B85" s="731"/>
      <c r="C85" s="732"/>
      <c r="D85" s="31"/>
      <c r="E85" s="17"/>
      <c r="F85" s="17"/>
      <c r="G85" s="92" t="s">
        <v>564</v>
      </c>
      <c r="H85" s="92"/>
      <c r="I85" s="20"/>
      <c r="J85" s="47"/>
      <c r="K85" s="20"/>
      <c r="L85" s="20"/>
      <c r="M85" s="20"/>
      <c r="N85" s="20"/>
      <c r="O85" s="17"/>
      <c r="P85" s="20"/>
      <c r="Q85" s="33"/>
    </row>
    <row r="86" spans="1:17" ht="28.2" customHeight="1" thickBot="1">
      <c r="A86" s="728" t="s">
        <v>705</v>
      </c>
      <c r="B86" s="764" t="s">
        <v>709</v>
      </c>
      <c r="C86" s="732" t="s">
        <v>11</v>
      </c>
      <c r="D86" s="25"/>
      <c r="E86" s="11"/>
      <c r="F86" s="11"/>
      <c r="G86" s="11" t="s">
        <v>754</v>
      </c>
      <c r="H86" s="11"/>
      <c r="I86" s="11"/>
      <c r="J86" s="11"/>
      <c r="K86" s="11"/>
      <c r="L86" s="11"/>
      <c r="M86" s="11"/>
      <c r="N86" s="11"/>
      <c r="O86" s="11"/>
      <c r="P86" s="11"/>
      <c r="Q86" s="27"/>
    </row>
    <row r="87" spans="1:17" ht="24.6" customHeight="1" thickBot="1">
      <c r="A87" s="728"/>
      <c r="B87" s="764"/>
      <c r="C87" s="732"/>
      <c r="D87" s="28"/>
      <c r="E87" s="13"/>
      <c r="F87" s="13"/>
      <c r="G87" s="13">
        <v>0.70833333333333337</v>
      </c>
      <c r="H87" s="13"/>
      <c r="I87" s="13"/>
      <c r="J87" s="13"/>
      <c r="K87" s="13"/>
      <c r="L87" s="13"/>
      <c r="M87" s="13"/>
      <c r="N87" s="13"/>
      <c r="O87" s="13"/>
      <c r="P87" s="13"/>
      <c r="Q87" s="30"/>
    </row>
    <row r="88" spans="1:17" ht="31.8" customHeight="1" thickBot="1">
      <c r="A88" s="763"/>
      <c r="B88" s="764"/>
      <c r="C88" s="732"/>
      <c r="D88" s="31"/>
      <c r="E88" s="17"/>
      <c r="F88" s="17"/>
      <c r="G88" s="92" t="s">
        <v>564</v>
      </c>
      <c r="H88" s="92"/>
      <c r="I88" s="20"/>
      <c r="J88" s="47"/>
      <c r="K88" s="20"/>
      <c r="L88" s="20"/>
      <c r="M88" s="20"/>
      <c r="N88" s="20"/>
      <c r="O88" s="17"/>
      <c r="P88" s="20"/>
      <c r="Q88" s="33"/>
    </row>
    <row r="89" spans="1:17" ht="16.95" customHeight="1" thickBot="1">
      <c r="A89" s="740" t="s">
        <v>525</v>
      </c>
      <c r="B89" s="743" t="s">
        <v>19</v>
      </c>
      <c r="C89" s="746" t="s">
        <v>11</v>
      </c>
      <c r="D89" s="25"/>
      <c r="E89" s="26"/>
      <c r="F89" s="11" t="s">
        <v>529</v>
      </c>
      <c r="G89" s="11"/>
      <c r="H89" s="11"/>
      <c r="I89" s="11"/>
      <c r="J89" s="11"/>
      <c r="K89" s="26"/>
      <c r="L89" s="11" t="s">
        <v>530</v>
      </c>
      <c r="M89" s="11"/>
      <c r="N89" s="11"/>
      <c r="O89" s="11"/>
      <c r="P89" s="11"/>
      <c r="Q89" s="27"/>
    </row>
    <row r="90" spans="1:17" ht="16.95" customHeight="1" thickBot="1">
      <c r="A90" s="741"/>
      <c r="B90" s="744"/>
      <c r="C90" s="746"/>
      <c r="D90" s="28"/>
      <c r="E90" s="29"/>
      <c r="F90" s="13">
        <v>0.70833333333333337</v>
      </c>
      <c r="G90" s="13"/>
      <c r="H90" s="13"/>
      <c r="I90" s="13"/>
      <c r="J90" s="13"/>
      <c r="K90" s="29"/>
      <c r="L90" s="13">
        <v>0.70833333333333337</v>
      </c>
      <c r="M90" s="13"/>
      <c r="N90" s="13"/>
      <c r="O90" s="13"/>
      <c r="P90" s="13"/>
      <c r="Q90" s="30"/>
    </row>
    <row r="91" spans="1:17" ht="34.200000000000003" customHeight="1" thickBot="1">
      <c r="A91" s="742"/>
      <c r="B91" s="745"/>
      <c r="C91" s="746"/>
      <c r="D91" s="31"/>
      <c r="E91" s="32"/>
      <c r="F91" s="431" t="s">
        <v>555</v>
      </c>
      <c r="G91" s="20"/>
      <c r="H91" s="20"/>
      <c r="I91" s="17"/>
      <c r="J91" s="42"/>
      <c r="K91" s="32"/>
      <c r="L91" s="91" t="s">
        <v>562</v>
      </c>
      <c r="M91" s="20"/>
      <c r="N91" s="20"/>
      <c r="O91" s="20"/>
      <c r="P91" s="20"/>
      <c r="Q91" s="33"/>
    </row>
    <row r="92" spans="1:17" ht="16.95" customHeight="1" thickBot="1">
      <c r="A92" s="752" t="s">
        <v>525</v>
      </c>
      <c r="B92" s="766" t="s">
        <v>20</v>
      </c>
      <c r="C92" s="746" t="s">
        <v>11</v>
      </c>
      <c r="D92" s="25"/>
      <c r="E92" s="25"/>
      <c r="F92" s="11" t="s">
        <v>529</v>
      </c>
      <c r="G92" s="11"/>
      <c r="H92" s="11"/>
      <c r="I92" s="11"/>
      <c r="J92" s="11"/>
      <c r="K92" s="26"/>
      <c r="L92" s="11" t="s">
        <v>530</v>
      </c>
      <c r="M92" s="11"/>
      <c r="N92" s="11"/>
      <c r="O92" s="11"/>
      <c r="P92" s="11"/>
      <c r="Q92" s="27"/>
    </row>
    <row r="93" spans="1:17" ht="16.95" customHeight="1" thickBot="1">
      <c r="A93" s="753"/>
      <c r="B93" s="767"/>
      <c r="C93" s="746"/>
      <c r="D93" s="28"/>
      <c r="E93" s="28"/>
      <c r="F93" s="13">
        <v>0.70833333333333337</v>
      </c>
      <c r="G93" s="13"/>
      <c r="H93" s="13"/>
      <c r="I93" s="13"/>
      <c r="J93" s="13"/>
      <c r="K93" s="29"/>
      <c r="L93" s="13">
        <v>0.70833333333333337</v>
      </c>
      <c r="M93" s="13"/>
      <c r="N93" s="13"/>
      <c r="O93" s="13"/>
      <c r="P93" s="13"/>
      <c r="Q93" s="30"/>
    </row>
    <row r="94" spans="1:17" ht="34.200000000000003" customHeight="1" thickBot="1">
      <c r="A94" s="754"/>
      <c r="B94" s="768"/>
      <c r="C94" s="746"/>
      <c r="D94" s="31"/>
      <c r="E94" s="31"/>
      <c r="F94" s="431" t="s">
        <v>555</v>
      </c>
      <c r="G94" s="20"/>
      <c r="H94" s="20"/>
      <c r="I94" s="17"/>
      <c r="J94" s="17"/>
      <c r="K94" s="32"/>
      <c r="L94" s="91" t="s">
        <v>562</v>
      </c>
      <c r="M94" s="20"/>
      <c r="N94" s="20"/>
      <c r="O94" s="20"/>
      <c r="P94" s="20"/>
      <c r="Q94" s="30"/>
    </row>
    <row r="95" spans="1:17" ht="16.95" customHeight="1" thickBot="1">
      <c r="A95" s="728" t="s">
        <v>534</v>
      </c>
      <c r="B95" s="765" t="s">
        <v>779</v>
      </c>
      <c r="C95" s="732" t="s">
        <v>11</v>
      </c>
      <c r="D95" s="28"/>
      <c r="E95" s="21"/>
      <c r="F95" s="21" t="s">
        <v>25</v>
      </c>
      <c r="G95" s="21"/>
      <c r="H95" s="11"/>
      <c r="I95" s="21" t="s">
        <v>26</v>
      </c>
      <c r="J95" s="11"/>
      <c r="K95" s="11"/>
      <c r="L95" s="21" t="s">
        <v>27</v>
      </c>
      <c r="M95" s="11"/>
      <c r="N95" s="11"/>
      <c r="O95" s="11" t="s">
        <v>28</v>
      </c>
      <c r="P95" s="11"/>
      <c r="Q95" s="27"/>
    </row>
    <row r="96" spans="1:17" ht="16.95" customHeight="1" thickBot="1">
      <c r="A96" s="728"/>
      <c r="B96" s="765"/>
      <c r="C96" s="732"/>
      <c r="D96" s="28"/>
      <c r="E96" s="13"/>
      <c r="F96" s="13">
        <v>0.70833333333333337</v>
      </c>
      <c r="G96" s="13"/>
      <c r="H96" s="13"/>
      <c r="I96" s="13">
        <v>0.70833333333333337</v>
      </c>
      <c r="J96" s="13"/>
      <c r="K96" s="13"/>
      <c r="L96" s="13">
        <v>0.70833333333333337</v>
      </c>
      <c r="M96" s="13"/>
      <c r="N96" s="13"/>
      <c r="O96" s="13">
        <v>0.70833333333333337</v>
      </c>
      <c r="P96" s="13"/>
      <c r="Q96" s="30"/>
    </row>
    <row r="97" spans="1:17" ht="30" customHeight="1" thickBot="1">
      <c r="A97" s="728"/>
      <c r="B97" s="765"/>
      <c r="C97" s="732"/>
      <c r="D97" s="40"/>
      <c r="E97" s="17"/>
      <c r="F97" s="490" t="s">
        <v>563</v>
      </c>
      <c r="G97" s="41"/>
      <c r="H97" s="17"/>
      <c r="I97" s="93" t="s">
        <v>29</v>
      </c>
      <c r="J97" s="42"/>
      <c r="K97" s="17"/>
      <c r="L97" s="91" t="s">
        <v>30</v>
      </c>
      <c r="M97" s="20"/>
      <c r="N97" s="17"/>
      <c r="O97" s="17" t="s">
        <v>31</v>
      </c>
      <c r="P97" s="20"/>
      <c r="Q97" s="33"/>
    </row>
    <row r="98" spans="1:17" ht="16.95" customHeight="1" thickBot="1">
      <c r="A98" s="728" t="s">
        <v>535</v>
      </c>
      <c r="B98" s="733" t="s">
        <v>32</v>
      </c>
      <c r="C98" s="732" t="s">
        <v>11</v>
      </c>
      <c r="D98" s="25"/>
      <c r="E98" s="21" t="s">
        <v>33</v>
      </c>
      <c r="F98" s="11"/>
      <c r="G98" s="11"/>
      <c r="H98" s="11" t="s">
        <v>34</v>
      </c>
      <c r="I98" s="11"/>
      <c r="J98" s="11"/>
      <c r="K98" s="11" t="s">
        <v>35</v>
      </c>
      <c r="L98" s="21"/>
      <c r="M98" s="11"/>
      <c r="N98" s="127" t="s">
        <v>757</v>
      </c>
      <c r="O98" s="21"/>
      <c r="P98" s="11"/>
      <c r="Q98" s="30"/>
    </row>
    <row r="99" spans="1:17" ht="16.95" customHeight="1" thickBot="1">
      <c r="A99" s="728"/>
      <c r="B99" s="730"/>
      <c r="C99" s="732"/>
      <c r="D99" s="28"/>
      <c r="E99" s="14">
        <v>0.70833333333333337</v>
      </c>
      <c r="F99" s="13"/>
      <c r="G99" s="13"/>
      <c r="H99" s="29">
        <v>0.70833333333333337</v>
      </c>
      <c r="I99" s="13"/>
      <c r="J99" s="13"/>
      <c r="K99" s="29">
        <v>0.70833333333333337</v>
      </c>
      <c r="L99" s="13"/>
      <c r="M99" s="13"/>
      <c r="N99" s="29">
        <v>0.70833333333333337</v>
      </c>
      <c r="O99" s="13"/>
      <c r="P99" s="13"/>
      <c r="Q99" s="30"/>
    </row>
    <row r="100" spans="1:17" ht="21" customHeight="1" thickBot="1">
      <c r="A100" s="728"/>
      <c r="B100" s="731"/>
      <c r="C100" s="732"/>
      <c r="D100" s="43"/>
      <c r="E100" s="490" t="s">
        <v>563</v>
      </c>
      <c r="F100" s="20"/>
      <c r="G100" s="20"/>
      <c r="H100" s="93" t="s">
        <v>29</v>
      </c>
      <c r="I100" s="42"/>
      <c r="J100" s="44"/>
      <c r="K100" s="91" t="s">
        <v>30</v>
      </c>
      <c r="L100" s="20"/>
      <c r="M100" s="45"/>
      <c r="N100" s="17" t="s">
        <v>31</v>
      </c>
      <c r="O100" s="41"/>
      <c r="P100" s="20"/>
      <c r="Q100" s="33"/>
    </row>
    <row r="101" spans="1:17" ht="16.95" customHeight="1" thickBot="1">
      <c r="A101" s="728" t="s">
        <v>535</v>
      </c>
      <c r="B101" s="733" t="s">
        <v>37</v>
      </c>
      <c r="C101" s="732" t="s">
        <v>11</v>
      </c>
      <c r="D101" s="25"/>
      <c r="E101" s="21" t="s">
        <v>33</v>
      </c>
      <c r="F101" s="11"/>
      <c r="G101" s="11"/>
      <c r="H101" s="11" t="s">
        <v>34</v>
      </c>
      <c r="I101" s="11"/>
      <c r="J101" s="11"/>
      <c r="K101" s="11" t="s">
        <v>35</v>
      </c>
      <c r="L101" s="11"/>
      <c r="M101" s="11"/>
      <c r="N101" s="127" t="s">
        <v>757</v>
      </c>
      <c r="O101" s="11"/>
      <c r="P101" s="11"/>
      <c r="Q101" s="27"/>
    </row>
    <row r="102" spans="1:17" ht="16.95" customHeight="1" thickBot="1">
      <c r="A102" s="728"/>
      <c r="B102" s="730"/>
      <c r="C102" s="732"/>
      <c r="D102" s="28"/>
      <c r="E102" s="14">
        <v>0.70833333333333337</v>
      </c>
      <c r="F102" s="13"/>
      <c r="G102" s="13"/>
      <c r="H102" s="29">
        <v>0.70833333333333337</v>
      </c>
      <c r="I102" s="13"/>
      <c r="J102" s="13"/>
      <c r="K102" s="29">
        <v>0.70833333333333337</v>
      </c>
      <c r="L102" s="13"/>
      <c r="M102" s="13"/>
      <c r="N102" s="29">
        <v>0.70833333333333337</v>
      </c>
      <c r="O102" s="13"/>
      <c r="P102" s="13"/>
      <c r="Q102" s="30"/>
    </row>
    <row r="103" spans="1:17" ht="33.6" customHeight="1" thickBot="1">
      <c r="A103" s="728"/>
      <c r="B103" s="731"/>
      <c r="C103" s="732"/>
      <c r="D103" s="113"/>
      <c r="E103" s="431" t="s">
        <v>563</v>
      </c>
      <c r="F103" s="114"/>
      <c r="G103" s="114"/>
      <c r="H103" s="115" t="s">
        <v>29</v>
      </c>
      <c r="I103" s="114"/>
      <c r="J103" s="116"/>
      <c r="K103" s="91" t="s">
        <v>30</v>
      </c>
      <c r="L103" s="114"/>
      <c r="M103" s="114"/>
      <c r="N103" s="117" t="s">
        <v>31</v>
      </c>
      <c r="O103" s="114"/>
      <c r="P103" s="114"/>
      <c r="Q103" s="118"/>
    </row>
    <row r="104" spans="1:17" ht="16.95" customHeight="1" thickBot="1">
      <c r="A104" s="728" t="s">
        <v>535</v>
      </c>
      <c r="B104" s="733" t="s">
        <v>36</v>
      </c>
      <c r="C104" s="732" t="s">
        <v>11</v>
      </c>
      <c r="D104" s="28"/>
      <c r="E104" s="21" t="s">
        <v>33</v>
      </c>
      <c r="F104" s="11"/>
      <c r="G104" s="11"/>
      <c r="H104" s="11" t="s">
        <v>34</v>
      </c>
      <c r="I104" s="11"/>
      <c r="J104" s="11"/>
      <c r="K104" s="11" t="s">
        <v>35</v>
      </c>
      <c r="L104" s="11"/>
      <c r="M104" s="11"/>
      <c r="N104" s="127" t="s">
        <v>757</v>
      </c>
      <c r="O104" s="11"/>
      <c r="P104" s="11"/>
      <c r="Q104" s="27"/>
    </row>
    <row r="105" spans="1:17" ht="16.95" customHeight="1" thickBot="1">
      <c r="A105" s="728"/>
      <c r="B105" s="730"/>
      <c r="C105" s="732"/>
      <c r="D105" s="28"/>
      <c r="E105" s="14">
        <v>0.70833333333333337</v>
      </c>
      <c r="F105" s="13"/>
      <c r="G105" s="13"/>
      <c r="H105" s="29">
        <v>0.70833333333333337</v>
      </c>
      <c r="I105" s="13"/>
      <c r="J105" s="13"/>
      <c r="K105" s="29">
        <v>0.70833333333333337</v>
      </c>
      <c r="L105" s="13"/>
      <c r="M105" s="13"/>
      <c r="N105" s="29">
        <v>0.70833333333333337</v>
      </c>
      <c r="O105" s="13"/>
      <c r="P105" s="13"/>
      <c r="Q105" s="30"/>
    </row>
    <row r="106" spans="1:17" ht="31.8" customHeight="1" thickBot="1">
      <c r="A106" s="728"/>
      <c r="B106" s="731"/>
      <c r="C106" s="732"/>
      <c r="D106" s="31"/>
      <c r="E106" s="490" t="s">
        <v>563</v>
      </c>
      <c r="F106" s="20"/>
      <c r="G106" s="20"/>
      <c r="H106" s="91" t="s">
        <v>29</v>
      </c>
      <c r="I106" s="20"/>
      <c r="J106" s="42"/>
      <c r="K106" s="91" t="s">
        <v>30</v>
      </c>
      <c r="L106" s="20"/>
      <c r="M106" s="20"/>
      <c r="N106" s="17" t="s">
        <v>31</v>
      </c>
      <c r="O106" s="20"/>
      <c r="P106" s="114"/>
      <c r="Q106" s="118"/>
    </row>
    <row r="107" spans="1:17" ht="16.95" customHeight="1" thickBot="1">
      <c r="A107" s="728" t="s">
        <v>535</v>
      </c>
      <c r="B107" s="733" t="s">
        <v>616</v>
      </c>
      <c r="C107" s="732" t="s">
        <v>11</v>
      </c>
      <c r="D107" s="28"/>
      <c r="E107" s="21" t="s">
        <v>33</v>
      </c>
      <c r="F107" s="11"/>
      <c r="G107" s="11"/>
      <c r="H107" s="11" t="s">
        <v>34</v>
      </c>
      <c r="I107" s="11"/>
      <c r="J107" s="11"/>
      <c r="K107" s="11" t="s">
        <v>35</v>
      </c>
      <c r="L107" s="11"/>
      <c r="M107" s="11"/>
      <c r="N107" s="127" t="s">
        <v>757</v>
      </c>
      <c r="O107" s="11"/>
      <c r="P107" s="11"/>
      <c r="Q107" s="27"/>
    </row>
    <row r="108" spans="1:17" ht="16.95" customHeight="1" thickBot="1">
      <c r="A108" s="728"/>
      <c r="B108" s="730"/>
      <c r="C108" s="732"/>
      <c r="D108" s="28"/>
      <c r="E108" s="14">
        <v>0.70833333333333337</v>
      </c>
      <c r="F108" s="13"/>
      <c r="G108" s="13"/>
      <c r="H108" s="29">
        <v>0.70833333333333337</v>
      </c>
      <c r="I108" s="13"/>
      <c r="J108" s="13"/>
      <c r="K108" s="29">
        <v>0.70833333333333337</v>
      </c>
      <c r="L108" s="13"/>
      <c r="M108" s="13"/>
      <c r="N108" s="29">
        <v>0.70833333333333337</v>
      </c>
      <c r="O108" s="13"/>
      <c r="P108" s="13"/>
      <c r="Q108" s="30"/>
    </row>
    <row r="109" spans="1:17" ht="35.4" customHeight="1" thickBot="1">
      <c r="A109" s="728"/>
      <c r="B109" s="731"/>
      <c r="C109" s="732"/>
      <c r="D109" s="31"/>
      <c r="E109" s="490" t="s">
        <v>563</v>
      </c>
      <c r="F109" s="20"/>
      <c r="G109" s="20"/>
      <c r="H109" s="91" t="s">
        <v>29</v>
      </c>
      <c r="I109" s="20"/>
      <c r="J109" s="42"/>
      <c r="K109" s="91" t="s">
        <v>30</v>
      </c>
      <c r="L109" s="20"/>
      <c r="M109" s="20"/>
      <c r="N109" s="17" t="s">
        <v>31</v>
      </c>
      <c r="O109" s="20"/>
      <c r="P109" s="114"/>
      <c r="Q109" s="118"/>
    </row>
    <row r="110" spans="1:17" ht="16.95" customHeight="1" thickBot="1">
      <c r="A110" s="728" t="s">
        <v>535</v>
      </c>
      <c r="B110" s="733" t="s">
        <v>631</v>
      </c>
      <c r="C110" s="732" t="s">
        <v>11</v>
      </c>
      <c r="D110" s="28"/>
      <c r="E110" s="21" t="s">
        <v>33</v>
      </c>
      <c r="F110" s="11"/>
      <c r="G110" s="11"/>
      <c r="H110" s="11" t="s">
        <v>34</v>
      </c>
      <c r="I110" s="11"/>
      <c r="J110" s="11"/>
      <c r="K110" s="11" t="s">
        <v>35</v>
      </c>
      <c r="L110" s="11"/>
      <c r="M110" s="11"/>
      <c r="N110" s="127" t="s">
        <v>757</v>
      </c>
      <c r="O110" s="11"/>
      <c r="P110" s="11"/>
      <c r="Q110" s="27"/>
    </row>
    <row r="111" spans="1:17" ht="16.95" customHeight="1" thickBot="1">
      <c r="A111" s="728"/>
      <c r="B111" s="730"/>
      <c r="C111" s="732"/>
      <c r="D111" s="28"/>
      <c r="E111" s="14">
        <v>0.70833333333333337</v>
      </c>
      <c r="F111" s="13"/>
      <c r="G111" s="13"/>
      <c r="H111" s="29">
        <v>0.70833333333333337</v>
      </c>
      <c r="I111" s="13"/>
      <c r="J111" s="13"/>
      <c r="K111" s="29">
        <v>0.70833333333333337</v>
      </c>
      <c r="L111" s="13"/>
      <c r="M111" s="13"/>
      <c r="N111" s="29">
        <v>0.70833333333333337</v>
      </c>
      <c r="O111" s="13"/>
      <c r="P111" s="13"/>
      <c r="Q111" s="30"/>
    </row>
    <row r="112" spans="1:17" ht="23.4" customHeight="1" thickBot="1">
      <c r="A112" s="728"/>
      <c r="B112" s="731"/>
      <c r="C112" s="732"/>
      <c r="D112" s="31"/>
      <c r="E112" s="490" t="s">
        <v>563</v>
      </c>
      <c r="F112" s="20"/>
      <c r="G112" s="20"/>
      <c r="H112" s="91" t="s">
        <v>29</v>
      </c>
      <c r="I112" s="20"/>
      <c r="J112" s="42"/>
      <c r="K112" s="91" t="s">
        <v>30</v>
      </c>
      <c r="L112" s="20"/>
      <c r="M112" s="20"/>
      <c r="N112" s="17" t="s">
        <v>31</v>
      </c>
      <c r="O112" s="20"/>
      <c r="P112" s="114"/>
      <c r="Q112" s="118"/>
    </row>
    <row r="113" spans="1:17" ht="16.95" customHeight="1" thickBot="1">
      <c r="A113" s="728" t="s">
        <v>535</v>
      </c>
      <c r="B113" s="733" t="s">
        <v>643</v>
      </c>
      <c r="C113" s="732" t="s">
        <v>11</v>
      </c>
      <c r="D113" s="28"/>
      <c r="E113" s="21" t="s">
        <v>33</v>
      </c>
      <c r="F113" s="11"/>
      <c r="G113" s="11"/>
      <c r="H113" s="11" t="s">
        <v>34</v>
      </c>
      <c r="I113" s="11"/>
      <c r="J113" s="11"/>
      <c r="K113" s="11" t="s">
        <v>35</v>
      </c>
      <c r="L113" s="11"/>
      <c r="M113" s="11"/>
      <c r="N113" s="127" t="s">
        <v>757</v>
      </c>
      <c r="O113" s="11"/>
      <c r="P113" s="11"/>
      <c r="Q113" s="27"/>
    </row>
    <row r="114" spans="1:17" ht="16.95" customHeight="1" thickBot="1">
      <c r="A114" s="728"/>
      <c r="B114" s="730"/>
      <c r="C114" s="732"/>
      <c r="D114" s="28"/>
      <c r="E114" s="14">
        <v>0.70833333333333337</v>
      </c>
      <c r="F114" s="13"/>
      <c r="G114" s="13"/>
      <c r="H114" s="29">
        <v>0.70833333333333337</v>
      </c>
      <c r="I114" s="13"/>
      <c r="J114" s="13"/>
      <c r="K114" s="29">
        <v>0.70833333333333337</v>
      </c>
      <c r="L114" s="13"/>
      <c r="M114" s="13"/>
      <c r="N114" s="29">
        <v>0.70833333333333337</v>
      </c>
      <c r="O114" s="13"/>
      <c r="P114" s="13"/>
      <c r="Q114" s="30"/>
    </row>
    <row r="115" spans="1:17" ht="16.95" customHeight="1" thickBot="1">
      <c r="A115" s="728"/>
      <c r="B115" s="731"/>
      <c r="C115" s="732"/>
      <c r="D115" s="31"/>
      <c r="E115" s="490" t="s">
        <v>563</v>
      </c>
      <c r="F115" s="20"/>
      <c r="G115" s="20"/>
      <c r="H115" s="91" t="s">
        <v>29</v>
      </c>
      <c r="I115" s="20"/>
      <c r="J115" s="42"/>
      <c r="K115" s="91" t="s">
        <v>30</v>
      </c>
      <c r="L115" s="20"/>
      <c r="M115" s="20"/>
      <c r="N115" s="17" t="s">
        <v>31</v>
      </c>
      <c r="O115" s="20"/>
      <c r="P115" s="114"/>
      <c r="Q115" s="118"/>
    </row>
    <row r="116" spans="1:17" ht="16.95" customHeight="1" thickBot="1">
      <c r="A116" s="728" t="s">
        <v>535</v>
      </c>
      <c r="B116" s="733" t="s">
        <v>654</v>
      </c>
      <c r="C116" s="732" t="s">
        <v>11</v>
      </c>
      <c r="D116" s="28"/>
      <c r="E116" s="21" t="s">
        <v>33</v>
      </c>
      <c r="F116" s="11"/>
      <c r="G116" s="11"/>
      <c r="H116" s="11" t="s">
        <v>34</v>
      </c>
      <c r="I116" s="11"/>
      <c r="J116" s="11"/>
      <c r="K116" s="11" t="s">
        <v>35</v>
      </c>
      <c r="L116" s="11"/>
      <c r="M116" s="11"/>
      <c r="N116" s="127" t="s">
        <v>757</v>
      </c>
      <c r="O116" s="11"/>
      <c r="P116" s="11"/>
      <c r="Q116" s="27"/>
    </row>
    <row r="117" spans="1:17" ht="16.95" customHeight="1" thickBot="1">
      <c r="A117" s="728"/>
      <c r="B117" s="730"/>
      <c r="C117" s="732"/>
      <c r="D117" s="28"/>
      <c r="E117" s="14">
        <v>0.70833333333333337</v>
      </c>
      <c r="F117" s="13"/>
      <c r="G117" s="13"/>
      <c r="H117" s="29">
        <v>0.70833333333333337</v>
      </c>
      <c r="I117" s="13"/>
      <c r="J117" s="13"/>
      <c r="K117" s="29">
        <v>0.70833333333333337</v>
      </c>
      <c r="L117" s="13"/>
      <c r="M117" s="13"/>
      <c r="N117" s="29">
        <v>0.70833333333333337</v>
      </c>
      <c r="O117" s="13"/>
      <c r="P117" s="13"/>
      <c r="Q117" s="30"/>
    </row>
    <row r="118" spans="1:17" ht="21.6" customHeight="1" thickBot="1">
      <c r="A118" s="728"/>
      <c r="B118" s="731"/>
      <c r="C118" s="732"/>
      <c r="D118" s="31"/>
      <c r="E118" s="490" t="s">
        <v>563</v>
      </c>
      <c r="F118" s="20"/>
      <c r="G118" s="20"/>
      <c r="H118" s="91" t="s">
        <v>29</v>
      </c>
      <c r="I118" s="20"/>
      <c r="J118" s="42"/>
      <c r="K118" s="91" t="s">
        <v>30</v>
      </c>
      <c r="L118" s="20"/>
      <c r="M118" s="20"/>
      <c r="N118" s="17" t="s">
        <v>31</v>
      </c>
      <c r="O118" s="20"/>
      <c r="P118" s="114"/>
      <c r="Q118" s="118"/>
    </row>
    <row r="119" spans="1:17" ht="16.95" customHeight="1" thickBot="1">
      <c r="A119" s="728" t="s">
        <v>535</v>
      </c>
      <c r="B119" s="733" t="s">
        <v>664</v>
      </c>
      <c r="C119" s="732" t="s">
        <v>11</v>
      </c>
      <c r="D119" s="28"/>
      <c r="E119" s="21" t="s">
        <v>33</v>
      </c>
      <c r="F119" s="11"/>
      <c r="G119" s="11"/>
      <c r="H119" s="11" t="s">
        <v>34</v>
      </c>
      <c r="I119" s="11"/>
      <c r="J119" s="11"/>
      <c r="K119" s="11" t="s">
        <v>35</v>
      </c>
      <c r="L119" s="11"/>
      <c r="M119" s="11"/>
      <c r="N119" s="127" t="s">
        <v>757</v>
      </c>
      <c r="O119" s="11"/>
      <c r="P119" s="11"/>
      <c r="Q119" s="27"/>
    </row>
    <row r="120" spans="1:17" ht="16.95" customHeight="1" thickBot="1">
      <c r="A120" s="728"/>
      <c r="B120" s="730"/>
      <c r="C120" s="732"/>
      <c r="D120" s="28"/>
      <c r="E120" s="14">
        <v>0.70833333333333337</v>
      </c>
      <c r="F120" s="13"/>
      <c r="G120" s="13"/>
      <c r="H120" s="29">
        <v>0.70833333333333337</v>
      </c>
      <c r="I120" s="13"/>
      <c r="J120" s="13"/>
      <c r="K120" s="29">
        <v>0.70833333333333337</v>
      </c>
      <c r="L120" s="13"/>
      <c r="M120" s="13"/>
      <c r="N120" s="29">
        <v>0.70833333333333337</v>
      </c>
      <c r="O120" s="13"/>
      <c r="P120" s="13"/>
      <c r="Q120" s="30"/>
    </row>
    <row r="121" spans="1:17" ht="22.8" customHeight="1" thickBot="1">
      <c r="A121" s="728"/>
      <c r="B121" s="731"/>
      <c r="C121" s="732"/>
      <c r="D121" s="31"/>
      <c r="E121" s="490" t="s">
        <v>563</v>
      </c>
      <c r="F121" s="20"/>
      <c r="G121" s="20"/>
      <c r="H121" s="91" t="s">
        <v>29</v>
      </c>
      <c r="I121" s="20"/>
      <c r="J121" s="42"/>
      <c r="K121" s="91" t="s">
        <v>30</v>
      </c>
      <c r="L121" s="20"/>
      <c r="M121" s="20"/>
      <c r="N121" s="17" t="s">
        <v>31</v>
      </c>
      <c r="O121" s="20"/>
      <c r="P121" s="114"/>
      <c r="Q121" s="118"/>
    </row>
    <row r="122" spans="1:17" ht="16.95" customHeight="1" thickBot="1">
      <c r="A122" s="728" t="s">
        <v>535</v>
      </c>
      <c r="B122" s="733" t="s">
        <v>665</v>
      </c>
      <c r="C122" s="732" t="s">
        <v>11</v>
      </c>
      <c r="D122" s="28"/>
      <c r="E122" s="21" t="s">
        <v>33</v>
      </c>
      <c r="F122" s="11"/>
      <c r="G122" s="11"/>
      <c r="H122" s="11" t="s">
        <v>34</v>
      </c>
      <c r="I122" s="11"/>
      <c r="J122" s="11"/>
      <c r="K122" s="11" t="s">
        <v>35</v>
      </c>
      <c r="L122" s="11"/>
      <c r="M122" s="11"/>
      <c r="N122" s="127" t="s">
        <v>757</v>
      </c>
      <c r="O122" s="11"/>
      <c r="P122" s="11"/>
      <c r="Q122" s="27"/>
    </row>
    <row r="123" spans="1:17" ht="16.95" customHeight="1" thickBot="1">
      <c r="A123" s="728"/>
      <c r="B123" s="730"/>
      <c r="C123" s="732"/>
      <c r="D123" s="28"/>
      <c r="E123" s="14">
        <v>0.70833333333333337</v>
      </c>
      <c r="F123" s="13"/>
      <c r="G123" s="13"/>
      <c r="H123" s="29">
        <v>0.70833333333333337</v>
      </c>
      <c r="I123" s="13"/>
      <c r="J123" s="13"/>
      <c r="K123" s="29">
        <v>0.70833333333333337</v>
      </c>
      <c r="L123" s="13"/>
      <c r="M123" s="13"/>
      <c r="N123" s="29">
        <v>0.70833333333333337</v>
      </c>
      <c r="O123" s="13"/>
      <c r="P123" s="13"/>
      <c r="Q123" s="30"/>
    </row>
    <row r="124" spans="1:17" ht="22.2" customHeight="1" thickBot="1">
      <c r="A124" s="728"/>
      <c r="B124" s="731"/>
      <c r="C124" s="732"/>
      <c r="D124" s="31"/>
      <c r="E124" s="490" t="s">
        <v>563</v>
      </c>
      <c r="F124" s="20"/>
      <c r="G124" s="20"/>
      <c r="H124" s="91" t="s">
        <v>29</v>
      </c>
      <c r="I124" s="20"/>
      <c r="J124" s="42"/>
      <c r="K124" s="91" t="s">
        <v>30</v>
      </c>
      <c r="L124" s="20"/>
      <c r="M124" s="20"/>
      <c r="N124" s="17" t="s">
        <v>31</v>
      </c>
      <c r="O124" s="20"/>
      <c r="P124" s="114"/>
      <c r="Q124" s="118"/>
    </row>
  </sheetData>
  <mergeCells count="128">
    <mergeCell ref="A119:A121"/>
    <mergeCell ref="B119:B121"/>
    <mergeCell ref="C119:C121"/>
    <mergeCell ref="A122:A124"/>
    <mergeCell ref="B122:B124"/>
    <mergeCell ref="C122:C124"/>
    <mergeCell ref="A113:A115"/>
    <mergeCell ref="B113:B115"/>
    <mergeCell ref="C113:C115"/>
    <mergeCell ref="A116:A118"/>
    <mergeCell ref="B116:B118"/>
    <mergeCell ref="C116:C118"/>
    <mergeCell ref="A110:A112"/>
    <mergeCell ref="B110:B112"/>
    <mergeCell ref="C110:C112"/>
    <mergeCell ref="A59:A61"/>
    <mergeCell ref="B59:B61"/>
    <mergeCell ref="C59:C61"/>
    <mergeCell ref="C98:C100"/>
    <mergeCell ref="A92:A94"/>
    <mergeCell ref="B92:B94"/>
    <mergeCell ref="C92:C94"/>
    <mergeCell ref="A98:A100"/>
    <mergeCell ref="B98:B100"/>
    <mergeCell ref="A71:A73"/>
    <mergeCell ref="B71:B73"/>
    <mergeCell ref="C71:C73"/>
    <mergeCell ref="A74:A76"/>
    <mergeCell ref="B74:B76"/>
    <mergeCell ref="C74:C76"/>
    <mergeCell ref="A77:A79"/>
    <mergeCell ref="B77:B79"/>
    <mergeCell ref="C77:C79"/>
    <mergeCell ref="A83:A85"/>
    <mergeCell ref="B83:B85"/>
    <mergeCell ref="C83:C85"/>
    <mergeCell ref="A41:A43"/>
    <mergeCell ref="B41:B43"/>
    <mergeCell ref="C41:C43"/>
    <mergeCell ref="A38:A40"/>
    <mergeCell ref="B38:B40"/>
    <mergeCell ref="C38:C40"/>
    <mergeCell ref="A107:A109"/>
    <mergeCell ref="B107:B109"/>
    <mergeCell ref="C107:C109"/>
    <mergeCell ref="A86:A88"/>
    <mergeCell ref="B86:B88"/>
    <mergeCell ref="C86:C88"/>
    <mergeCell ref="A80:A82"/>
    <mergeCell ref="B80:B82"/>
    <mergeCell ref="C80:C82"/>
    <mergeCell ref="A104:A106"/>
    <mergeCell ref="B104:B106"/>
    <mergeCell ref="C104:C106"/>
    <mergeCell ref="A101:A103"/>
    <mergeCell ref="B101:B103"/>
    <mergeCell ref="C101:C103"/>
    <mergeCell ref="A95:A97"/>
    <mergeCell ref="B95:B97"/>
    <mergeCell ref="C95:C97"/>
    <mergeCell ref="C26:C28"/>
    <mergeCell ref="A62:A64"/>
    <mergeCell ref="B62:B64"/>
    <mergeCell ref="C62:C64"/>
    <mergeCell ref="A65:A67"/>
    <mergeCell ref="B65:B67"/>
    <mergeCell ref="C65:C67"/>
    <mergeCell ref="A68:A70"/>
    <mergeCell ref="B68:B70"/>
    <mergeCell ref="C68:C70"/>
    <mergeCell ref="A29:A31"/>
    <mergeCell ref="C50:C52"/>
    <mergeCell ref="A53:A55"/>
    <mergeCell ref="B53:B55"/>
    <mergeCell ref="C53:C55"/>
    <mergeCell ref="A56:A58"/>
    <mergeCell ref="B56:B58"/>
    <mergeCell ref="C56:C58"/>
    <mergeCell ref="A47:A49"/>
    <mergeCell ref="B47:B49"/>
    <mergeCell ref="C47:C49"/>
    <mergeCell ref="A44:A46"/>
    <mergeCell ref="B44:B46"/>
    <mergeCell ref="C44:C46"/>
    <mergeCell ref="A17:A19"/>
    <mergeCell ref="B17:B19"/>
    <mergeCell ref="C17:C19"/>
    <mergeCell ref="A89:A91"/>
    <mergeCell ref="B89:B91"/>
    <mergeCell ref="C89:C91"/>
    <mergeCell ref="B29:B31"/>
    <mergeCell ref="C29:C31"/>
    <mergeCell ref="A32:A34"/>
    <mergeCell ref="B32:B34"/>
    <mergeCell ref="C32:C34"/>
    <mergeCell ref="A35:A37"/>
    <mergeCell ref="B35:B37"/>
    <mergeCell ref="C35:C37"/>
    <mergeCell ref="A50:A52"/>
    <mergeCell ref="B50:B52"/>
    <mergeCell ref="A20:A22"/>
    <mergeCell ref="B20:B22"/>
    <mergeCell ref="C20:C22"/>
    <mergeCell ref="A23:A25"/>
    <mergeCell ref="B23:B25"/>
    <mergeCell ref="C23:C25"/>
    <mergeCell ref="A26:A28"/>
    <mergeCell ref="B26:B28"/>
    <mergeCell ref="A14:A16"/>
    <mergeCell ref="B14:B16"/>
    <mergeCell ref="C14:C16"/>
    <mergeCell ref="A6:E6"/>
    <mergeCell ref="O6:Q6"/>
    <mergeCell ref="A7:E7"/>
    <mergeCell ref="O7:Q7"/>
    <mergeCell ref="A9:A10"/>
    <mergeCell ref="B9:B10"/>
    <mergeCell ref="C9:C10"/>
    <mergeCell ref="D9:P9"/>
    <mergeCell ref="A5:E5"/>
    <mergeCell ref="A1:Q1"/>
    <mergeCell ref="A2:Q2"/>
    <mergeCell ref="A3:B3"/>
    <mergeCell ref="C3:E3"/>
    <mergeCell ref="A4:E4"/>
    <mergeCell ref="A11:A13"/>
    <mergeCell ref="B11:B13"/>
    <mergeCell ref="C11:C13"/>
  </mergeCells>
  <phoneticPr fontId="16" type="noConversion"/>
  <hyperlinks>
    <hyperlink ref="B11:B13" location="'統計資料背景(公庫收支月報)'!A1" display="關山鎮公庫收支月報" xr:uid="{5BF40BEA-C59B-43B5-8194-71EDD0196965}"/>
    <hyperlink ref="B14:B16" location="'統計資料背景(資源回收成果統計)'!A1" display="關山鎮資源回收成果統計" xr:uid="{708013DA-C8BF-4EEE-AB2E-90CE9DFB4C5C}"/>
    <hyperlink ref="B17:B19" location="'統計資料背景(垃圾及廚餘清理狀況)'!A1" display="關山鎮一般垃圾及廚餘清理狀況" xr:uid="{5A2F1DA4-A057-421C-97ED-672EECB9B50F}"/>
    <hyperlink ref="B20:B22" location="'統計資料背景(環境保護預算)'!A1" display="環境保護預算概況" xr:uid="{D5DEADFD-0622-4EDF-A803-C3DB72E2C5A9}"/>
    <hyperlink ref="B23:B25" location="'統計資料背景(環境保護決算)'!A1" display="環境保護決算概況" xr:uid="{107006F7-A3E2-4087-8BE6-55DB210C78A2}"/>
    <hyperlink ref="B26:B28" location="'統計資料背景(推行社區發展工作概況)'!A1" display="關山鎮推行社區發展工作概況年報" xr:uid="{E2C74AEC-1991-4CCB-AB1D-90CB6F2B0821}"/>
    <hyperlink ref="B29:B31" location="'統計資料背景(辦理調解業務概況)'!A1" display="辦理調解業務概況" xr:uid="{771D2D40-9212-4F11-94AE-5C2B8C68EC7E}"/>
    <hyperlink ref="B32:B34" location="'統計資料背景(調解委員組織概況)'!A1" display="調解委員組織概況" xr:uid="{4CF358F5-BE5E-4227-B968-0D71104DF4D3}"/>
    <hyperlink ref="B35:B37" location="'統計資料背景(辦理調解方式概況)'!A1" display="辦理調解方式概況" xr:uid="{15E90A6D-3B6A-40E8-BE47-34F6F3FA2CC5}"/>
    <hyperlink ref="B50:B52" location="'統計資料背景(公墓設施概況)'!A1" display="公墓設施概況" xr:uid="{47562D13-8EA2-45F5-A3E0-BC53274B5808}"/>
    <hyperlink ref="B53:B55" location="'統計資料背景(骨灰(骸)存放設施概況)'!A1" display="骨灰(骸)存放設施概況" xr:uid="{17A8CF4B-DCB2-4D6C-8EDB-E57E77F2DBEF}"/>
    <hyperlink ref="B56:B58" location="'統計資料背景(殯葬管理業務概況)'!A1" display="殯葬管理業務概況" xr:uid="{2BCB6ED1-8313-478C-878E-D0F7A6A74A70}"/>
    <hyperlink ref="B59:B61" location="'統計資料背景(殯儀館設施概況)'!A1" display="殯儀館設施概況" xr:uid="{4B01CA7B-AFC3-4948-93BF-C2165038F028}"/>
    <hyperlink ref="B62:B64" location="'統計資料背景(火化場設施概況)'!A1" display="火化場設施概況" xr:uid="{FB46BBDB-846B-481B-892C-EBD50D2A2511}"/>
    <hyperlink ref="B38:B40" location="'統計資料背景(宗教財團法人概況)'!A1" display="宗教財團法人概況" xr:uid="{E9D498CA-C40F-4992-A4D0-7F875308A70F}"/>
    <hyperlink ref="B47:B49" location="'統計資料背景(宗教團體興辦公益慈善及社會教化事業概況)'!A1" display="宗教團體興辦公益慈善及社會教化事業概況" xr:uid="{CE411793-5329-4982-8F53-E6E27A4A8B50}"/>
    <hyperlink ref="B44:B46" location="'統計資料背景(寺廟登記概況)'!A1" display="寺廟登記概況" xr:uid="{C1E8EAE5-2ED8-4505-84FB-DA36F9157371}"/>
    <hyperlink ref="B41:B43" location="'統計資料背景(教會堂概況)'!A1" display="教會(堂)概況" xr:uid="{DE289F35-EDB0-4DC5-AFBA-96972521E82F}"/>
    <hyperlink ref="B65:B67" location="'統計資料背景(農耕土地面積)'!A1" display="農耕土地面積" xr:uid="{8F904911-D0D4-4572-AC15-05BDFCF28B2E}"/>
    <hyperlink ref="B68:B70" location="'統計資料背景(有效農機使用證之農機數量)'!A1" display="有效農機使用證之農機數量" xr:uid="{E5207834-73B7-4630-ABCA-E1AF2FBF94E7}"/>
    <hyperlink ref="B98:B100" location="'統計資料背景(停車位概況-路邊停車位)'!A1" display="關山鎮停車位概況-路邊停車位季報" xr:uid="{909A1AD9-2CCA-4093-BA57-36FDCB46A6D0}"/>
    <hyperlink ref="B101:B103" location="'統計資料背景(停車位概況-路邊身心障礙者專用停車位)'!A1" display="關山鎮停車位概況-路邊身心障礙專用停車位季報" xr:uid="{F4E42469-457A-4395-8690-4C2675C3FC20}"/>
    <hyperlink ref="B104:B106" location="'統計資料背景(停車位概況-區內陸外身心障礙專用停車位)'!A1" display="關山鎮停車位概況-區內路外身心障礙專用停車位季報" xr:uid="{50F05E8D-75FB-458B-9BD1-800D3A992991}"/>
    <hyperlink ref="B107:B109" location="'統計資料背景(區外路外身障停車位)'!A1" display="關山鎮停車位概況-區外路外身心障礙專用停車位季報" xr:uid="{97438A5E-5992-42CD-8E5C-64C74B11667A}"/>
    <hyperlink ref="B110:B112" location="'統計資料背景(路邊電動車專用停車位)'!A1" display="停車位概況-路邊電動車專用停車位" xr:uid="{4226F639-0137-468B-ADB8-A76D3CB0CAE4}"/>
    <hyperlink ref="B113:B115" location="'統計資料背景(區內路外電動車專用停車位)'!A1" display="停車位概況-區內路外電動車專用停車位" xr:uid="{61097869-0EBB-45AC-B703-EBDFB7DB9EB1}"/>
    <hyperlink ref="B116:B118" location="'統計資料背景(區外路外電動車專用停車位)'!A1" display="停車位概況-區外路外電動車專用停車位" xr:uid="{FEE63E90-39A4-4677-BD4D-B3350D161C79}"/>
    <hyperlink ref="B119:B121" location="'統計資料背景(都市計畫區內路外停車位)'!A1" display="停車位概況-都市計畫區內路外" xr:uid="{841ECF13-457C-4113-881F-8D62B6530F83}"/>
    <hyperlink ref="B122:B124" location="'統計資料背景(都市計畫區外路外停車位)'!A1" display="停車位概況-都市計畫區外路外" xr:uid="{FDC5873E-C665-4415-B874-E0B7808C0AC6}"/>
    <hyperlink ref="B80:B82" location="'統計資料背景(都市計畫公設用地已取得面積)'!A1" display="都市計畫公共設施用地已取得面積" xr:uid="{EB3A763F-E287-4DA8-B73A-0C8CA74808B1}"/>
    <hyperlink ref="B83:B85" location="'統計資料背景(都市計畫公設用地已闢建面積)'!A1" display="都市計畫公共設施用地已闢建面積" xr:uid="{450701C2-5002-4316-93C8-367FD5FFCB99}"/>
    <hyperlink ref="B71:B73" location="'統計資料背景(治山防災整體治理工程)'!A1" display="治山防災整體治理工程" xr:uid="{CDC7B065-4BF5-4393-8766-539D1E6E0C10}"/>
    <hyperlink ref="B74:B76" location="'統計資料背景(農路改善及維護工程)'!A1" display="農路改善及維護工程" xr:uid="{7885267B-DBD1-472B-BC4E-CDB78FE4226F}"/>
    <hyperlink ref="B86:B88" location="'統計資料背景(都市計畫區內現有已開闢道路與自行車長度及橋梁數'!A1" display="都市計畫區域內現有已開闢道路長度及面積暨橋樑座數、自行車道長度" xr:uid="{A432756C-9A07-4163-B1EC-1195BD036691}"/>
    <hyperlink ref="B77:B79" location="'統計資料背景(都市計畫區域內公共工程實施數量)'!A1" display="都市計畫區域內公共工程實施數量" xr:uid="{E9164C3A-8B83-46D4-BA0B-4F6CDE85470E}"/>
    <hyperlink ref="B89:B91" location="'統計資料背景(垃圾處理場(廠)及垃圾回收清除車輛統計)-半年報'!A1" display="垃圾處理場(廠)及垃圾回收清除車輛統計" xr:uid="{BF08630E-242D-4921-BDD7-59E8E6C45854}"/>
    <hyperlink ref="B92:B94" location="'統計資料背景(環保人員概況)-半年報'!A1" display="環保人員概況" xr:uid="{B4F5F4C6-7D1A-4C8E-B4AF-9E20A275A7F4}"/>
    <hyperlink ref="B95:B97" location="'統計資料背景(獨居老人人數及服務概況)-季'!A1" display="列冊需關懷獨居老人人數及服務概況季報" xr:uid="{79FDA954-AD35-4231-BF82-6776EF29A871}"/>
    <hyperlink ref="D13" location="'公庫收支月報-113.11'!A1" display="#113年11月份月報" xr:uid="{BBFDD9D3-3838-40A7-8D22-56399FD92839}"/>
    <hyperlink ref="D16" location="'資源回收月報-113.11'!A1" display="#113年11月份月報" xr:uid="{27AEDBAC-3C8D-42F0-95A3-AA6ABC93EEA1}"/>
    <hyperlink ref="D19" location="'一般垃圾廚餘-113.11'!A1" display="#113年11月份月報" xr:uid="{E9C48CC3-D113-485A-AB54-819D43EE5E62}"/>
    <hyperlink ref="E16" location="'資源回收月報-113.12'!A1" display="#113年12月份月報" xr:uid="{A299E30F-3D33-4302-B7D2-0E2EDBF65013}"/>
    <hyperlink ref="E19" location="'一般垃圾廚餘-113.12'!A1" display="#113年12月份月報" xr:uid="{2F9A8884-32F1-4A58-A3EF-3830F94002EE}"/>
    <hyperlink ref="F91" location="'垃圾處理場及垃圾回收車輛統計-113下半年度'!A1" display="113年下半年報" xr:uid="{3540308B-67B5-4D19-85CB-C3747DB7ED9E}"/>
    <hyperlink ref="F94" location="'環保人員概況-113下半年度'!A1" display="113年下半年報" xr:uid="{DC10913A-C50E-4A99-B032-3B19ED49E484}"/>
    <hyperlink ref="F97" location="'獨居老人概況-113年第四季'!A1" display="113年第四季" xr:uid="{32F3C6E9-916F-46F3-930D-0A450C342E2D}"/>
    <hyperlink ref="E100" location="'路邊停車位-113年第四季'!A1" display="113年第四季" xr:uid="{BB39B0DC-F6EC-4BE6-9D53-15EEEA1EBD08}"/>
    <hyperlink ref="E103" location="'路邊身心障礙專用停車位-113年第四季'!A1" display="113年第四季" xr:uid="{C2F4E2F0-73B6-42CF-8AC9-411D2B1BA503}"/>
    <hyperlink ref="E106" location="'區內路外身心障礙專用停車位-113年第四季'!A1" display="113年第四季" xr:uid="{05786C4D-FC12-443B-9A51-D8BF78D4275E}"/>
    <hyperlink ref="E109" location="'區外路外身心障礙專用停車位-113年第四季'!A1" display="113年第四季" xr:uid="{0EEC562D-6C05-4869-BCAB-45ACF70B40D5}"/>
    <hyperlink ref="E112" location="'統計資料背景(路邊電動車專用停車位)'!A1" display="113年第四季" xr:uid="{C4D19384-68F7-4588-BD69-C907C6713173}"/>
    <hyperlink ref="E115" location="'區內路外電動車專用停車位-113年第四季'!A1" display="113年第四季" xr:uid="{891E4604-F33B-4AC4-8CE9-782FC9C57987}"/>
    <hyperlink ref="E118" location="'區外路外電動車專用停車位-113年第四季'!A1" display="113年第四季" xr:uid="{16DCBA12-690C-405A-B79B-251CDEACABEB}"/>
    <hyperlink ref="E121" location="'都市計畫區內路外停車位-113年第四季'!A1" display="113年第四季" xr:uid="{9C360B6E-DDA4-41C1-B296-4AF8D9ADA451}"/>
    <hyperlink ref="E124" location="'都市計畫區外路外停車位-113年第四季'!A1" display="113年第四季" xr:uid="{E1E8FF6E-343D-45E3-86FD-04097342C254}"/>
    <hyperlink ref="E13" location="'公庫收支月報-113.12'!A1" display="#113年12月份月報" xr:uid="{17B8C58F-B8F1-43D4-BDB6-377B116125F1}"/>
    <hyperlink ref="F16" location="'一般垃圾廚餘-114.01'!A1" display="#114年1月份月報" xr:uid="{3B113745-D6DD-4B22-BBBA-4446C0747269}"/>
    <hyperlink ref="F19" location="'資源回收月報-114.01'!A1" display="#114年1月份月報" xr:uid="{6DF8DEE8-FEB1-4FCD-8A20-5F088B55792D}"/>
    <hyperlink ref="G22" location="'環境保護預算概況-114'!A1" display="114年度" xr:uid="{4E5B88D5-BA06-43B8-B42A-5B65FEB335DC}"/>
    <hyperlink ref="F13" location="'公庫收支月報-114.1'!A1" display="#114年1月份月報" xr:uid="{1CF0E717-1F95-404D-8FCF-2E0BBE95A34D}"/>
    <hyperlink ref="F31" location="'辦理調解業務概況-113'!A1" display="113年度" xr:uid="{4ABEA1C7-BDDF-4497-874D-B96ABC638F3A}"/>
    <hyperlink ref="F34" location="'調解委員會組織概況-113'!A1" display="113年度" xr:uid="{D0733292-91E0-4374-A62A-08F870869D72}"/>
    <hyperlink ref="F37" location="'辦理調解方式概況-113'!A1" display="113年度" xr:uid="{53CC2296-3199-4661-88DF-1CAAF7086B85}"/>
  </hyperlinks>
  <pageMargins left="0.78740157480314998" right="0.59055118110236182" top="1.2598425196850402" bottom="0.86614173228346525" header="0.94488188976378007" footer="0.86614173228346525"/>
  <pageSetup paperSize="9" scale="39" fitToWidth="0" fitToHeight="0"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35"/>
  <sheetViews>
    <sheetView topLeftCell="A16" workbookViewId="0">
      <selection activeCell="B1" sqref="B1:C1"/>
    </sheetView>
  </sheetViews>
  <sheetFormatPr defaultRowHeight="16.2"/>
  <cols>
    <col min="1" max="1" width="93.44140625" customWidth="1"/>
  </cols>
  <sheetData>
    <row r="1" spans="1:3" ht="19.8">
      <c r="A1" s="67" t="s">
        <v>432</v>
      </c>
      <c r="B1" s="769" t="s">
        <v>83</v>
      </c>
      <c r="C1" s="770"/>
    </row>
    <row r="2" spans="1:3" ht="19.8">
      <c r="A2" s="57" t="s">
        <v>411</v>
      </c>
    </row>
    <row r="3" spans="1:3" ht="19.8">
      <c r="A3" s="57" t="s">
        <v>433</v>
      </c>
    </row>
    <row r="4" spans="1:3" ht="19.8">
      <c r="A4" s="58" t="s">
        <v>53</v>
      </c>
    </row>
    <row r="5" spans="1:3" ht="19.8">
      <c r="A5" s="89" t="s">
        <v>520</v>
      </c>
    </row>
    <row r="6" spans="1:3" ht="19.8">
      <c r="A6" s="88" t="s">
        <v>78</v>
      </c>
    </row>
    <row r="7" spans="1:3" ht="19.8">
      <c r="A7" s="88" t="s">
        <v>79</v>
      </c>
    </row>
    <row r="8" spans="1:3" ht="19.8">
      <c r="A8" s="88" t="s">
        <v>66</v>
      </c>
    </row>
    <row r="9" spans="1:3" ht="19.8">
      <c r="A9" s="88" t="s">
        <v>80</v>
      </c>
    </row>
    <row r="10" spans="1:3" ht="19.8">
      <c r="A10" s="90" t="s">
        <v>55</v>
      </c>
    </row>
    <row r="11" spans="1:3" ht="19.8">
      <c r="A11" s="89" t="s">
        <v>521</v>
      </c>
    </row>
    <row r="12" spans="1:3" ht="99">
      <c r="A12" s="62" t="s">
        <v>86</v>
      </c>
    </row>
    <row r="13" spans="1:3" ht="19.8">
      <c r="A13" s="58" t="s">
        <v>56</v>
      </c>
      <c r="C13" s="2"/>
    </row>
    <row r="14" spans="1:3" ht="39.6">
      <c r="A14" s="60" t="s">
        <v>434</v>
      </c>
    </row>
    <row r="15" spans="1:3" ht="19.8">
      <c r="A15" s="61" t="s">
        <v>435</v>
      </c>
    </row>
    <row r="16" spans="1:3" ht="19.8">
      <c r="A16" s="59" t="s">
        <v>57</v>
      </c>
    </row>
    <row r="17" spans="1:1" ht="19.8">
      <c r="A17" s="61" t="s">
        <v>436</v>
      </c>
    </row>
    <row r="18" spans="1:1" ht="19.8">
      <c r="A18" s="61" t="s">
        <v>437</v>
      </c>
    </row>
    <row r="19" spans="1:1" ht="59.4">
      <c r="A19" s="61" t="s">
        <v>438</v>
      </c>
    </row>
    <row r="20" spans="1:1" ht="19.8">
      <c r="A20" s="61" t="s">
        <v>439</v>
      </c>
    </row>
    <row r="21" spans="1:1" ht="39.6">
      <c r="A21" s="61" t="s">
        <v>440</v>
      </c>
    </row>
    <row r="22" spans="1:1" ht="19.8">
      <c r="A22" s="59" t="s">
        <v>441</v>
      </c>
    </row>
    <row r="23" spans="1:1" ht="19.8">
      <c r="A23" s="59" t="s">
        <v>442</v>
      </c>
    </row>
    <row r="24" spans="1:1" ht="19.8">
      <c r="A24" s="59" t="s">
        <v>270</v>
      </c>
    </row>
    <row r="25" spans="1:1" ht="19.8">
      <c r="A25" s="63" t="s">
        <v>162</v>
      </c>
    </row>
    <row r="26" spans="1:1" ht="19.8">
      <c r="A26" s="59" t="s">
        <v>59</v>
      </c>
    </row>
    <row r="27" spans="1:1" ht="19.8">
      <c r="A27" s="58" t="s">
        <v>60</v>
      </c>
    </row>
    <row r="28" spans="1:1" ht="39.6">
      <c r="A28" s="64" t="s">
        <v>422</v>
      </c>
    </row>
    <row r="29" spans="1:1" ht="39" customHeight="1">
      <c r="A29" s="61" t="s">
        <v>443</v>
      </c>
    </row>
    <row r="30" spans="1:1" ht="19.8">
      <c r="A30" s="58" t="s">
        <v>61</v>
      </c>
    </row>
    <row r="31" spans="1:1" ht="19.8">
      <c r="A31" s="61" t="s">
        <v>163</v>
      </c>
    </row>
    <row r="32" spans="1:1" ht="19.8">
      <c r="A32" s="61" t="s">
        <v>224</v>
      </c>
    </row>
    <row r="33" spans="1:1" ht="39.6">
      <c r="A33" s="65" t="s">
        <v>99</v>
      </c>
    </row>
    <row r="34" spans="1:1" ht="20.399999999999999" thickBot="1">
      <c r="A34" s="66" t="s">
        <v>63</v>
      </c>
    </row>
    <row r="35" spans="1:1">
      <c r="A35" s="55" t="s">
        <v>51</v>
      </c>
    </row>
  </sheetData>
  <mergeCells count="1">
    <mergeCell ref="B1:C1"/>
  </mergeCells>
  <phoneticPr fontId="16" type="noConversion"/>
  <hyperlinks>
    <hyperlink ref="B1" location="預告統計資料發布時間表!A1" display="回發布時間表" xr:uid="{00000000-0004-0000-1200-000000000000}"/>
    <hyperlink ref="A35" location="預告統計資料發布時間表!A1" display="回發布時間表" xr:uid="{00000000-0004-0000-12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42"/>
  <sheetViews>
    <sheetView workbookViewId="0">
      <selection activeCell="B1" sqref="B1:C1"/>
    </sheetView>
  </sheetViews>
  <sheetFormatPr defaultRowHeight="16.2"/>
  <cols>
    <col min="1" max="1" width="93.44140625" customWidth="1"/>
  </cols>
  <sheetData>
    <row r="1" spans="1:3" ht="19.8">
      <c r="A1" s="67" t="s">
        <v>444</v>
      </c>
      <c r="B1" s="769" t="s">
        <v>83</v>
      </c>
      <c r="C1" s="770"/>
    </row>
    <row r="2" spans="1:3" ht="19.8">
      <c r="A2" s="57" t="s">
        <v>577</v>
      </c>
    </row>
    <row r="3" spans="1:3" ht="19.8">
      <c r="A3" s="57" t="s">
        <v>445</v>
      </c>
    </row>
    <row r="4" spans="1:3" ht="19.8">
      <c r="A4" s="58" t="s">
        <v>53</v>
      </c>
    </row>
    <row r="5" spans="1:3" ht="19.8">
      <c r="A5" s="89" t="s">
        <v>520</v>
      </c>
    </row>
    <row r="6" spans="1:3" ht="19.8">
      <c r="A6" s="88" t="s">
        <v>78</v>
      </c>
    </row>
    <row r="7" spans="1:3" ht="19.8">
      <c r="A7" s="88" t="s">
        <v>79</v>
      </c>
    </row>
    <row r="8" spans="1:3" ht="19.8">
      <c r="A8" s="88" t="s">
        <v>66</v>
      </c>
    </row>
    <row r="9" spans="1:3" ht="19.8">
      <c r="A9" s="88" t="s">
        <v>80</v>
      </c>
    </row>
    <row r="10" spans="1:3" ht="19.8">
      <c r="A10" s="90" t="s">
        <v>55</v>
      </c>
    </row>
    <row r="11" spans="1:3" ht="19.8">
      <c r="A11" s="89" t="s">
        <v>521</v>
      </c>
    </row>
    <row r="12" spans="1:3" ht="99">
      <c r="A12" s="62" t="s">
        <v>86</v>
      </c>
    </row>
    <row r="13" spans="1:3" ht="19.8">
      <c r="A13" s="58" t="s">
        <v>56</v>
      </c>
      <c r="C13" s="2"/>
    </row>
    <row r="14" spans="1:3" ht="39.6">
      <c r="A14" s="60" t="s">
        <v>446</v>
      </c>
    </row>
    <row r="15" spans="1:3" ht="39.6">
      <c r="A15" s="61" t="s">
        <v>447</v>
      </c>
    </row>
    <row r="16" spans="1:3" ht="19.8">
      <c r="A16" s="59" t="s">
        <v>57</v>
      </c>
    </row>
    <row r="17" spans="1:1" ht="39.6">
      <c r="A17" s="61" t="s">
        <v>448</v>
      </c>
    </row>
    <row r="18" spans="1:1" ht="39.6">
      <c r="A18" s="61" t="s">
        <v>449</v>
      </c>
    </row>
    <row r="19" spans="1:1" ht="19.8">
      <c r="A19" s="61" t="s">
        <v>450</v>
      </c>
    </row>
    <row r="20" spans="1:1" ht="19.8">
      <c r="A20" s="61" t="s">
        <v>451</v>
      </c>
    </row>
    <row r="21" spans="1:1" ht="19.8">
      <c r="A21" s="61" t="s">
        <v>452</v>
      </c>
    </row>
    <row r="22" spans="1:1" ht="19.8">
      <c r="A22" s="61" t="s">
        <v>453</v>
      </c>
    </row>
    <row r="23" spans="1:1" ht="19.8">
      <c r="A23" s="61" t="s">
        <v>454</v>
      </c>
    </row>
    <row r="24" spans="1:1" ht="19.8">
      <c r="A24" s="61" t="s">
        <v>455</v>
      </c>
    </row>
    <row r="25" spans="1:1" ht="19.8">
      <c r="A25" s="61" t="s">
        <v>456</v>
      </c>
    </row>
    <row r="26" spans="1:1" ht="19.8">
      <c r="A26" s="61" t="s">
        <v>457</v>
      </c>
    </row>
    <row r="27" spans="1:1" ht="19.8">
      <c r="A27" s="61" t="s">
        <v>458</v>
      </c>
    </row>
    <row r="28" spans="1:1" ht="19.8">
      <c r="A28" s="61" t="s">
        <v>459</v>
      </c>
    </row>
    <row r="29" spans="1:1" ht="19.8">
      <c r="A29" s="59" t="s">
        <v>460</v>
      </c>
    </row>
    <row r="30" spans="1:1" ht="39.6">
      <c r="A30" s="61" t="s">
        <v>461</v>
      </c>
    </row>
    <row r="31" spans="1:1" ht="19.8">
      <c r="A31" s="59" t="s">
        <v>270</v>
      </c>
    </row>
    <row r="32" spans="1:1" ht="19.8">
      <c r="A32" s="63" t="s">
        <v>462</v>
      </c>
    </row>
    <row r="33" spans="1:1" ht="19.8">
      <c r="A33" s="59" t="s">
        <v>59</v>
      </c>
    </row>
    <row r="34" spans="1:1" ht="19.8">
      <c r="A34" s="58" t="s">
        <v>60</v>
      </c>
    </row>
    <row r="35" spans="1:1" ht="39.6">
      <c r="A35" s="64" t="s">
        <v>510</v>
      </c>
    </row>
    <row r="36" spans="1:1" ht="39" customHeight="1">
      <c r="A36" s="61" t="s">
        <v>423</v>
      </c>
    </row>
    <row r="37" spans="1:1" ht="19.8">
      <c r="A37" s="58" t="s">
        <v>61</v>
      </c>
    </row>
    <row r="38" spans="1:1" ht="19.8">
      <c r="A38" s="61" t="s">
        <v>163</v>
      </c>
    </row>
    <row r="39" spans="1:1" ht="19.8">
      <c r="A39" s="61" t="s">
        <v>138</v>
      </c>
    </row>
    <row r="40" spans="1:1" ht="39.6">
      <c r="A40" s="65" t="s">
        <v>99</v>
      </c>
    </row>
    <row r="41" spans="1:1" ht="20.399999999999999" thickBot="1">
      <c r="A41" s="66" t="s">
        <v>63</v>
      </c>
    </row>
    <row r="42" spans="1:1">
      <c r="A42" s="55" t="s">
        <v>51</v>
      </c>
    </row>
  </sheetData>
  <mergeCells count="1">
    <mergeCell ref="B1:C1"/>
  </mergeCells>
  <phoneticPr fontId="16" type="noConversion"/>
  <hyperlinks>
    <hyperlink ref="B1" location="預告統計資料發布時間表!A1" display="回發布時間表" xr:uid="{00000000-0004-0000-1300-000000000000}"/>
    <hyperlink ref="A42" location="預告統計資料發布時間表!A1" display="回發布時間表" xr:uid="{00000000-0004-0000-13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34"/>
  <sheetViews>
    <sheetView workbookViewId="0">
      <selection activeCell="B1" sqref="B1:C1"/>
    </sheetView>
  </sheetViews>
  <sheetFormatPr defaultRowHeight="16.2"/>
  <cols>
    <col min="1" max="1" width="93.44140625" customWidth="1"/>
  </cols>
  <sheetData>
    <row r="1" spans="1:3" ht="19.8">
      <c r="A1" s="67" t="s">
        <v>463</v>
      </c>
      <c r="B1" s="769" t="s">
        <v>83</v>
      </c>
      <c r="C1" s="770"/>
    </row>
    <row r="2" spans="1:3" ht="19.8">
      <c r="A2" s="57" t="s">
        <v>577</v>
      </c>
    </row>
    <row r="3" spans="1:3" ht="19.8">
      <c r="A3" s="57" t="s">
        <v>464</v>
      </c>
    </row>
    <row r="4" spans="1:3" ht="19.8">
      <c r="A4" s="77" t="s">
        <v>53</v>
      </c>
    </row>
    <row r="5" spans="1:3" ht="19.8">
      <c r="A5" s="89" t="s">
        <v>520</v>
      </c>
    </row>
    <row r="6" spans="1:3" ht="19.8">
      <c r="A6" s="88" t="s">
        <v>78</v>
      </c>
    </row>
    <row r="7" spans="1:3" ht="19.8">
      <c r="A7" s="88" t="s">
        <v>79</v>
      </c>
    </row>
    <row r="8" spans="1:3" ht="19.8">
      <c r="A8" s="88" t="s">
        <v>66</v>
      </c>
    </row>
    <row r="9" spans="1:3" ht="19.8">
      <c r="A9" s="88" t="s">
        <v>80</v>
      </c>
    </row>
    <row r="10" spans="1:3" ht="19.8">
      <c r="A10" s="90" t="s">
        <v>55</v>
      </c>
    </row>
    <row r="11" spans="1:3" ht="19.8">
      <c r="A11" s="89" t="s">
        <v>521</v>
      </c>
    </row>
    <row r="12" spans="1:3" ht="99">
      <c r="A12" s="62" t="s">
        <v>86</v>
      </c>
    </row>
    <row r="13" spans="1:3" ht="19.8">
      <c r="A13" s="58" t="s">
        <v>56</v>
      </c>
      <c r="C13" s="2"/>
    </row>
    <row r="14" spans="1:3" ht="39.6">
      <c r="A14" s="60" t="s">
        <v>465</v>
      </c>
    </row>
    <row r="15" spans="1:3" ht="39.6">
      <c r="A15" s="61" t="s">
        <v>447</v>
      </c>
    </row>
    <row r="16" spans="1:3" ht="19.8">
      <c r="A16" s="59" t="s">
        <v>57</v>
      </c>
    </row>
    <row r="17" spans="1:1" ht="59.4">
      <c r="A17" s="61" t="s">
        <v>466</v>
      </c>
    </row>
    <row r="18" spans="1:1" ht="39.6">
      <c r="A18" s="61" t="s">
        <v>467</v>
      </c>
    </row>
    <row r="19" spans="1:1" ht="19.8">
      <c r="A19" s="61" t="s">
        <v>468</v>
      </c>
    </row>
    <row r="20" spans="1:1" ht="59.4">
      <c r="A20" s="61" t="s">
        <v>469</v>
      </c>
    </row>
    <row r="21" spans="1:1" ht="19.8">
      <c r="A21" s="59" t="s">
        <v>470</v>
      </c>
    </row>
    <row r="22" spans="1:1" ht="59.4">
      <c r="A22" s="61" t="s">
        <v>471</v>
      </c>
    </row>
    <row r="23" spans="1:1" ht="19.8">
      <c r="A23" s="59" t="s">
        <v>270</v>
      </c>
    </row>
    <row r="24" spans="1:1" ht="19.8">
      <c r="A24" s="63" t="s">
        <v>462</v>
      </c>
    </row>
    <row r="25" spans="1:1" ht="19.8">
      <c r="A25" s="59" t="s">
        <v>59</v>
      </c>
    </row>
    <row r="26" spans="1:1" ht="19.8">
      <c r="A26" s="58" t="s">
        <v>60</v>
      </c>
    </row>
    <row r="27" spans="1:1" ht="39.6">
      <c r="A27" s="64" t="s">
        <v>510</v>
      </c>
    </row>
    <row r="28" spans="1:1" ht="39" customHeight="1">
      <c r="A28" s="61" t="s">
        <v>423</v>
      </c>
    </row>
    <row r="29" spans="1:1" ht="19.8">
      <c r="A29" s="58" t="s">
        <v>61</v>
      </c>
    </row>
    <row r="30" spans="1:1" ht="19.8">
      <c r="A30" s="61" t="s">
        <v>163</v>
      </c>
    </row>
    <row r="31" spans="1:1" ht="19.8">
      <c r="A31" s="61" t="s">
        <v>138</v>
      </c>
    </row>
    <row r="32" spans="1:1" ht="39.6">
      <c r="A32" s="65" t="s">
        <v>99</v>
      </c>
    </row>
    <row r="33" spans="1:1" ht="20.399999999999999" thickBot="1">
      <c r="A33" s="66" t="s">
        <v>63</v>
      </c>
    </row>
    <row r="34" spans="1:1">
      <c r="A34" s="55" t="s">
        <v>51</v>
      </c>
    </row>
  </sheetData>
  <mergeCells count="1">
    <mergeCell ref="B1:C1"/>
  </mergeCells>
  <phoneticPr fontId="16" type="noConversion"/>
  <hyperlinks>
    <hyperlink ref="B1" location="預告統計資料發布時間表!A1" display="回發布時間表" xr:uid="{00000000-0004-0000-1400-000000000000}"/>
    <hyperlink ref="A34" location="預告統計資料發布時間表!A1" display="回發布時間表" xr:uid="{00000000-0004-0000-14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5"/>
  <sheetViews>
    <sheetView workbookViewId="0">
      <selection activeCell="B1" sqref="B1:C1"/>
    </sheetView>
  </sheetViews>
  <sheetFormatPr defaultRowHeight="16.2"/>
  <cols>
    <col min="1" max="1" width="93.44140625" customWidth="1"/>
  </cols>
  <sheetData>
    <row r="1" spans="1:3" ht="20.399999999999999" thickBot="1">
      <c r="A1" s="112" t="s">
        <v>472</v>
      </c>
      <c r="B1" s="769" t="s">
        <v>83</v>
      </c>
      <c r="C1" s="770"/>
    </row>
    <row r="2" spans="1:3" ht="19.8">
      <c r="A2" s="57" t="s">
        <v>577</v>
      </c>
    </row>
    <row r="3" spans="1:3" ht="19.8">
      <c r="A3" s="57" t="s">
        <v>473</v>
      </c>
    </row>
    <row r="4" spans="1:3" ht="19.8">
      <c r="A4" s="77" t="s">
        <v>53</v>
      </c>
    </row>
    <row r="5" spans="1:3" ht="19.8">
      <c r="A5" s="89" t="s">
        <v>520</v>
      </c>
    </row>
    <row r="6" spans="1:3" ht="19.8">
      <c r="A6" s="88" t="s">
        <v>78</v>
      </c>
    </row>
    <row r="7" spans="1:3" ht="19.8">
      <c r="A7" s="88" t="s">
        <v>79</v>
      </c>
    </row>
    <row r="8" spans="1:3" ht="19.8">
      <c r="A8" s="88" t="s">
        <v>66</v>
      </c>
    </row>
    <row r="9" spans="1:3" ht="19.8">
      <c r="A9" s="88" t="s">
        <v>80</v>
      </c>
    </row>
    <row r="10" spans="1:3" ht="19.8">
      <c r="A10" s="90" t="s">
        <v>55</v>
      </c>
    </row>
    <row r="11" spans="1:3" ht="19.8">
      <c r="A11" s="89" t="s">
        <v>521</v>
      </c>
    </row>
    <row r="12" spans="1:3" ht="99">
      <c r="A12" s="62" t="s">
        <v>86</v>
      </c>
    </row>
    <row r="13" spans="1:3" ht="19.8">
      <c r="A13" s="58" t="s">
        <v>56</v>
      </c>
      <c r="C13" s="2"/>
    </row>
    <row r="14" spans="1:3" ht="19.8">
      <c r="A14" s="72" t="s">
        <v>474</v>
      </c>
    </row>
    <row r="15" spans="1:3" ht="39.6">
      <c r="A15" s="70" t="s">
        <v>475</v>
      </c>
    </row>
    <row r="16" spans="1:3" ht="19.8">
      <c r="A16" s="68" t="s">
        <v>57</v>
      </c>
    </row>
    <row r="17" spans="1:1" ht="19.8">
      <c r="A17" s="70" t="s">
        <v>476</v>
      </c>
    </row>
    <row r="18" spans="1:1" ht="59.4">
      <c r="A18" s="70" t="s">
        <v>477</v>
      </c>
    </row>
    <row r="19" spans="1:1" ht="19.8">
      <c r="A19" s="70" t="s">
        <v>478</v>
      </c>
    </row>
    <row r="20" spans="1:1" ht="19.8">
      <c r="A20" s="70" t="s">
        <v>479</v>
      </c>
    </row>
    <row r="21" spans="1:1" ht="39.6">
      <c r="A21" s="70" t="s">
        <v>480</v>
      </c>
    </row>
    <row r="22" spans="1:1" ht="19.8">
      <c r="A22" s="68" t="s">
        <v>481</v>
      </c>
    </row>
    <row r="23" spans="1:1" ht="118.8">
      <c r="A23" s="70" t="s">
        <v>482</v>
      </c>
    </row>
    <row r="24" spans="1:1" ht="19.8">
      <c r="A24" s="68" t="s">
        <v>483</v>
      </c>
    </row>
    <row r="25" spans="1:1" ht="19.8">
      <c r="A25" s="63" t="s">
        <v>462</v>
      </c>
    </row>
    <row r="26" spans="1:1" ht="19.8">
      <c r="A26" s="68" t="s">
        <v>59</v>
      </c>
    </row>
    <row r="27" spans="1:1" ht="39" customHeight="1">
      <c r="A27" s="69" t="s">
        <v>60</v>
      </c>
    </row>
    <row r="28" spans="1:1" ht="39.6">
      <c r="A28" s="64" t="s">
        <v>510</v>
      </c>
    </row>
    <row r="29" spans="1:1" ht="39.6">
      <c r="A29" s="70" t="s">
        <v>484</v>
      </c>
    </row>
    <row r="30" spans="1:1" ht="19.8">
      <c r="A30" s="69" t="s">
        <v>61</v>
      </c>
    </row>
    <row r="31" spans="1:1" ht="19.8">
      <c r="A31" s="70" t="s">
        <v>485</v>
      </c>
    </row>
    <row r="32" spans="1:1" ht="19.8">
      <c r="A32" s="70" t="s">
        <v>486</v>
      </c>
    </row>
    <row r="33" spans="1:1" ht="39.6">
      <c r="A33" s="71" t="s">
        <v>62</v>
      </c>
    </row>
    <row r="34" spans="1:1" ht="20.399999999999999" thickBot="1">
      <c r="A34" s="73" t="s">
        <v>63</v>
      </c>
    </row>
    <row r="35" spans="1:1">
      <c r="A35" s="55" t="s">
        <v>51</v>
      </c>
    </row>
  </sheetData>
  <mergeCells count="1">
    <mergeCell ref="B1:C1"/>
  </mergeCells>
  <phoneticPr fontId="16" type="noConversion"/>
  <hyperlinks>
    <hyperlink ref="B1" location="預告統計資料發布時間表!A1" display="回發布時間表" xr:uid="{00000000-0004-0000-1500-000000000000}"/>
    <hyperlink ref="A35" location="預告統計資料發布時間表!A1" display="回發布時間表" xr:uid="{00000000-0004-0000-1500-000001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34"/>
  <sheetViews>
    <sheetView workbookViewId="0">
      <selection activeCell="B1" sqref="B1:C1"/>
    </sheetView>
  </sheetViews>
  <sheetFormatPr defaultRowHeight="16.2"/>
  <cols>
    <col min="1" max="1" width="93.44140625" customWidth="1"/>
  </cols>
  <sheetData>
    <row r="1" spans="1:3" ht="19.8">
      <c r="A1" s="67" t="s">
        <v>487</v>
      </c>
      <c r="B1" s="769" t="s">
        <v>83</v>
      </c>
      <c r="C1" s="770"/>
    </row>
    <row r="2" spans="1:3" ht="19.8">
      <c r="A2" s="57" t="s">
        <v>577</v>
      </c>
    </row>
    <row r="3" spans="1:3" ht="19.8">
      <c r="A3" s="57" t="s">
        <v>488</v>
      </c>
    </row>
    <row r="4" spans="1:3" ht="19.8">
      <c r="A4" s="77" t="s">
        <v>53</v>
      </c>
    </row>
    <row r="5" spans="1:3" ht="19.8">
      <c r="A5" s="89" t="s">
        <v>520</v>
      </c>
    </row>
    <row r="6" spans="1:3" ht="19.8">
      <c r="A6" s="88" t="s">
        <v>78</v>
      </c>
    </row>
    <row r="7" spans="1:3" ht="19.8">
      <c r="A7" s="88" t="s">
        <v>79</v>
      </c>
    </row>
    <row r="8" spans="1:3" ht="19.8">
      <c r="A8" s="88" t="s">
        <v>66</v>
      </c>
    </row>
    <row r="9" spans="1:3" ht="19.8">
      <c r="A9" s="88" t="s">
        <v>80</v>
      </c>
    </row>
    <row r="10" spans="1:3" ht="19.8">
      <c r="A10" s="90" t="s">
        <v>55</v>
      </c>
    </row>
    <row r="11" spans="1:3" ht="19.8">
      <c r="A11" s="89" t="s">
        <v>521</v>
      </c>
    </row>
    <row r="12" spans="1:3" ht="99">
      <c r="A12" s="62" t="s">
        <v>86</v>
      </c>
    </row>
    <row r="13" spans="1:3" ht="19.8">
      <c r="A13" s="58" t="s">
        <v>56</v>
      </c>
      <c r="C13" s="2"/>
    </row>
    <row r="14" spans="1:3" ht="39.6">
      <c r="A14" s="72" t="s">
        <v>489</v>
      </c>
    </row>
    <row r="15" spans="1:3" ht="39.6">
      <c r="A15" s="70" t="s">
        <v>475</v>
      </c>
    </row>
    <row r="16" spans="1:3" ht="19.8">
      <c r="A16" s="68" t="s">
        <v>57</v>
      </c>
    </row>
    <row r="17" spans="1:1" ht="19.8">
      <c r="A17" s="68" t="s">
        <v>490</v>
      </c>
    </row>
    <row r="18" spans="1:1" ht="19.8">
      <c r="A18" s="68" t="s">
        <v>491</v>
      </c>
    </row>
    <row r="19" spans="1:1" ht="19.8">
      <c r="A19" s="68" t="s">
        <v>492</v>
      </c>
    </row>
    <row r="20" spans="1:1" ht="118.8">
      <c r="A20" s="70" t="s">
        <v>493</v>
      </c>
    </row>
    <row r="21" spans="1:1" ht="19.8">
      <c r="A21" s="68" t="s">
        <v>494</v>
      </c>
    </row>
    <row r="22" spans="1:1" ht="59.4">
      <c r="A22" s="70" t="s">
        <v>495</v>
      </c>
    </row>
    <row r="23" spans="1:1" ht="19.8">
      <c r="A23" s="68" t="s">
        <v>483</v>
      </c>
    </row>
    <row r="24" spans="1:1" ht="19.8">
      <c r="A24" s="63" t="s">
        <v>462</v>
      </c>
    </row>
    <row r="25" spans="1:1" ht="19.8">
      <c r="A25" s="68" t="s">
        <v>59</v>
      </c>
    </row>
    <row r="26" spans="1:1" ht="19.8">
      <c r="A26" s="69" t="s">
        <v>60</v>
      </c>
    </row>
    <row r="27" spans="1:1" ht="39" customHeight="1">
      <c r="A27" s="64" t="s">
        <v>510</v>
      </c>
    </row>
    <row r="28" spans="1:1" ht="39.6">
      <c r="A28" s="70" t="s">
        <v>484</v>
      </c>
    </row>
    <row r="29" spans="1:1" ht="19.8">
      <c r="A29" s="69" t="s">
        <v>61</v>
      </c>
    </row>
    <row r="30" spans="1:1" ht="19.8">
      <c r="A30" s="70" t="s">
        <v>485</v>
      </c>
    </row>
    <row r="31" spans="1:1" ht="19.8">
      <c r="A31" s="70" t="s">
        <v>486</v>
      </c>
    </row>
    <row r="32" spans="1:1" ht="39.6">
      <c r="A32" s="71" t="s">
        <v>62</v>
      </c>
    </row>
    <row r="33" spans="1:1" ht="20.399999999999999" thickBot="1">
      <c r="A33" s="73" t="s">
        <v>63</v>
      </c>
    </row>
    <row r="34" spans="1:1">
      <c r="A34" s="55" t="s">
        <v>51</v>
      </c>
    </row>
  </sheetData>
  <mergeCells count="1">
    <mergeCell ref="B1:C1"/>
  </mergeCells>
  <phoneticPr fontId="16" type="noConversion"/>
  <hyperlinks>
    <hyperlink ref="B1" location="預告統計資料發布時間表!A1" display="回發布時間表" xr:uid="{00000000-0004-0000-1600-000000000000}"/>
    <hyperlink ref="A34" location="預告統計資料發布時間表!A1" display="回發布時間表" xr:uid="{00000000-0004-0000-1600-000001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34"/>
  <sheetViews>
    <sheetView workbookViewId="0">
      <selection activeCell="B1" sqref="B1:C1"/>
    </sheetView>
  </sheetViews>
  <sheetFormatPr defaultRowHeight="16.2"/>
  <cols>
    <col min="1" max="1" width="93.44140625" customWidth="1"/>
  </cols>
  <sheetData>
    <row r="1" spans="1:3" ht="19.8">
      <c r="A1" s="67" t="s">
        <v>496</v>
      </c>
      <c r="B1" s="769" t="s">
        <v>83</v>
      </c>
      <c r="C1" s="770"/>
    </row>
    <row r="2" spans="1:3" ht="19.8">
      <c r="A2" s="57" t="s">
        <v>577</v>
      </c>
    </row>
    <row r="3" spans="1:3" ht="19.8">
      <c r="A3" s="57" t="s">
        <v>497</v>
      </c>
    </row>
    <row r="4" spans="1:3" ht="19.8">
      <c r="A4" s="77" t="s">
        <v>53</v>
      </c>
    </row>
    <row r="5" spans="1:3" ht="19.8">
      <c r="A5" s="89" t="s">
        <v>520</v>
      </c>
    </row>
    <row r="6" spans="1:3" ht="19.8">
      <c r="A6" s="88" t="s">
        <v>78</v>
      </c>
    </row>
    <row r="7" spans="1:3" ht="19.8">
      <c r="A7" s="88" t="s">
        <v>79</v>
      </c>
    </row>
    <row r="8" spans="1:3" ht="19.8">
      <c r="A8" s="88" t="s">
        <v>66</v>
      </c>
    </row>
    <row r="9" spans="1:3" ht="19.8">
      <c r="A9" s="88" t="s">
        <v>80</v>
      </c>
    </row>
    <row r="10" spans="1:3" ht="19.8">
      <c r="A10" s="90" t="s">
        <v>55</v>
      </c>
    </row>
    <row r="11" spans="1:3" ht="19.8">
      <c r="A11" s="89" t="s">
        <v>521</v>
      </c>
    </row>
    <row r="12" spans="1:3" ht="99">
      <c r="A12" s="62" t="s">
        <v>86</v>
      </c>
    </row>
    <row r="13" spans="1:3" ht="19.8">
      <c r="A13" s="58" t="s">
        <v>56</v>
      </c>
      <c r="C13" s="2"/>
    </row>
    <row r="14" spans="1:3" ht="39.6">
      <c r="A14" s="60" t="s">
        <v>498</v>
      </c>
    </row>
    <row r="15" spans="1:3" ht="39.6">
      <c r="A15" s="70" t="s">
        <v>475</v>
      </c>
    </row>
    <row r="16" spans="1:3" ht="19.8">
      <c r="A16" s="68" t="s">
        <v>57</v>
      </c>
    </row>
    <row r="17" spans="1:1" ht="19.8">
      <c r="A17" s="70" t="s">
        <v>499</v>
      </c>
    </row>
    <row r="18" spans="1:1" ht="19.8">
      <c r="A18" s="70" t="s">
        <v>500</v>
      </c>
    </row>
    <row r="19" spans="1:1" ht="39.6">
      <c r="A19" s="70" t="s">
        <v>501</v>
      </c>
    </row>
    <row r="20" spans="1:1" ht="19.8">
      <c r="A20" s="70" t="s">
        <v>502</v>
      </c>
    </row>
    <row r="21" spans="1:1" ht="19.8">
      <c r="A21" s="68" t="s">
        <v>503</v>
      </c>
    </row>
    <row r="22" spans="1:1" ht="79.2">
      <c r="A22" s="70" t="s">
        <v>504</v>
      </c>
    </row>
    <row r="23" spans="1:1" ht="19.8">
      <c r="A23" s="68" t="s">
        <v>483</v>
      </c>
    </row>
    <row r="24" spans="1:1" ht="19.8">
      <c r="A24" s="63" t="s">
        <v>462</v>
      </c>
    </row>
    <row r="25" spans="1:1" ht="19.8">
      <c r="A25" s="68" t="s">
        <v>59</v>
      </c>
    </row>
    <row r="26" spans="1:1" ht="19.8">
      <c r="A26" s="69" t="s">
        <v>60</v>
      </c>
    </row>
    <row r="27" spans="1:1" ht="39" customHeight="1">
      <c r="A27" s="64" t="s">
        <v>510</v>
      </c>
    </row>
    <row r="28" spans="1:1" ht="39.6">
      <c r="A28" s="70" t="s">
        <v>484</v>
      </c>
    </row>
    <row r="29" spans="1:1" ht="19.8">
      <c r="A29" s="69" t="s">
        <v>61</v>
      </c>
    </row>
    <row r="30" spans="1:1" ht="19.8">
      <c r="A30" s="70" t="s">
        <v>485</v>
      </c>
    </row>
    <row r="31" spans="1:1" ht="19.8">
      <c r="A31" s="70" t="s">
        <v>486</v>
      </c>
    </row>
    <row r="32" spans="1:1" ht="39.6">
      <c r="A32" s="71" t="s">
        <v>62</v>
      </c>
    </row>
    <row r="33" spans="1:1" ht="20.399999999999999" thickBot="1">
      <c r="A33" s="73" t="s">
        <v>63</v>
      </c>
    </row>
    <row r="34" spans="1:1">
      <c r="A34" s="55" t="s">
        <v>51</v>
      </c>
    </row>
  </sheetData>
  <mergeCells count="1">
    <mergeCell ref="B1:C1"/>
  </mergeCells>
  <phoneticPr fontId="16" type="noConversion"/>
  <hyperlinks>
    <hyperlink ref="B1" location="預告統計資料發布時間表!A1" display="回發布時間表" xr:uid="{00000000-0004-0000-1700-000000000000}"/>
    <hyperlink ref="A34" location="預告統計資料發布時間表!A1" display="回發布時間表" xr:uid="{00000000-0004-0000-17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5AA5D-3715-4FD2-81DD-B1F1FDA44024}">
  <dimension ref="A1:C31"/>
  <sheetViews>
    <sheetView workbookViewId="0">
      <selection activeCell="B1" sqref="B1:C1"/>
    </sheetView>
  </sheetViews>
  <sheetFormatPr defaultRowHeight="16.2"/>
  <cols>
    <col min="1" max="1" width="93.44140625" customWidth="1"/>
  </cols>
  <sheetData>
    <row r="1" spans="1:3" ht="19.8">
      <c r="A1" s="67" t="s">
        <v>567</v>
      </c>
      <c r="B1" s="769" t="s">
        <v>83</v>
      </c>
      <c r="C1" s="771"/>
    </row>
    <row r="2" spans="1:3" ht="19.8">
      <c r="A2" s="94" t="s">
        <v>577</v>
      </c>
    </row>
    <row r="3" spans="1:3" ht="19.8">
      <c r="A3" s="94" t="s">
        <v>568</v>
      </c>
    </row>
    <row r="4" spans="1:3" ht="19.8">
      <c r="A4" s="95" t="s">
        <v>53</v>
      </c>
    </row>
    <row r="5" spans="1:3" ht="19.8">
      <c r="A5" s="96" t="s">
        <v>520</v>
      </c>
    </row>
    <row r="6" spans="1:3" ht="19.8">
      <c r="A6" s="97" t="s">
        <v>78</v>
      </c>
    </row>
    <row r="7" spans="1:3" ht="19.8">
      <c r="A7" s="97" t="s">
        <v>79</v>
      </c>
    </row>
    <row r="8" spans="1:3" ht="19.8">
      <c r="A8" s="97" t="s">
        <v>66</v>
      </c>
    </row>
    <row r="9" spans="1:3" ht="19.8">
      <c r="A9" s="97" t="s">
        <v>80</v>
      </c>
    </row>
    <row r="10" spans="1:3" ht="19.8">
      <c r="A10" s="98" t="s">
        <v>55</v>
      </c>
    </row>
    <row r="11" spans="1:3" ht="19.8">
      <c r="A11" s="96" t="s">
        <v>521</v>
      </c>
    </row>
    <row r="12" spans="1:3" ht="99">
      <c r="A12" s="99" t="s">
        <v>86</v>
      </c>
    </row>
    <row r="13" spans="1:3" ht="19.8">
      <c r="A13" s="100" t="s">
        <v>56</v>
      </c>
      <c r="C13" s="2"/>
    </row>
    <row r="14" spans="1:3" ht="34.799999999999997">
      <c r="A14" s="101" t="s">
        <v>569</v>
      </c>
    </row>
    <row r="15" spans="1:3" ht="19.8">
      <c r="A15" s="102" t="s">
        <v>570</v>
      </c>
    </row>
    <row r="16" spans="1:3" ht="21.6" customHeight="1">
      <c r="A16" s="103" t="s">
        <v>57</v>
      </c>
    </row>
    <row r="17" spans="1:1" ht="39.6">
      <c r="A17" s="102" t="s">
        <v>571</v>
      </c>
    </row>
    <row r="18" spans="1:1" ht="19.8">
      <c r="A18" s="103" t="s">
        <v>572</v>
      </c>
    </row>
    <row r="19" spans="1:1" ht="19.8">
      <c r="A19" s="103" t="s">
        <v>573</v>
      </c>
    </row>
    <row r="20" spans="1:1" ht="19.8">
      <c r="A20" s="103" t="s">
        <v>483</v>
      </c>
    </row>
    <row r="21" spans="1:1" ht="19.8">
      <c r="A21" s="123" t="s">
        <v>303</v>
      </c>
    </row>
    <row r="22" spans="1:1" ht="19.8">
      <c r="A22" s="103" t="s">
        <v>59</v>
      </c>
    </row>
    <row r="23" spans="1:1" ht="19.8">
      <c r="A23" s="100" t="s">
        <v>60</v>
      </c>
    </row>
    <row r="24" spans="1:1" ht="39.6">
      <c r="A24" s="126" t="s">
        <v>505</v>
      </c>
    </row>
    <row r="25" spans="1:1" ht="39.6">
      <c r="A25" s="102" t="s">
        <v>574</v>
      </c>
    </row>
    <row r="26" spans="1:1" ht="19.8">
      <c r="A26" s="100" t="s">
        <v>61</v>
      </c>
    </row>
    <row r="27" spans="1:1" ht="19.8">
      <c r="A27" s="102" t="s">
        <v>575</v>
      </c>
    </row>
    <row r="28" spans="1:1" ht="19.8">
      <c r="A28" s="102" t="s">
        <v>576</v>
      </c>
    </row>
    <row r="29" spans="1:1" ht="39.6">
      <c r="A29" s="104" t="s">
        <v>62</v>
      </c>
    </row>
    <row r="30" spans="1:1" ht="20.399999999999999" thickBot="1">
      <c r="A30" s="105" t="s">
        <v>63</v>
      </c>
    </row>
    <row r="31" spans="1:1">
      <c r="A31" s="55" t="s">
        <v>51</v>
      </c>
    </row>
  </sheetData>
  <mergeCells count="1">
    <mergeCell ref="B1:C1"/>
  </mergeCells>
  <phoneticPr fontId="16" type="noConversion"/>
  <hyperlinks>
    <hyperlink ref="A31" location="預告統計資料發布時間表!A1" display="回發布時間表" xr:uid="{C6CFFD21-CD51-4D90-84D3-EF2AB0AB833D}"/>
    <hyperlink ref="B1" location="預告統計資料發布時間表!A1" display="回發布時間表" xr:uid="{80BF30B1-F048-4E32-B8EA-9BF99259F0A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C376D-A43C-46A2-90A6-C843AC11A3EF}">
  <dimension ref="A1:C30"/>
  <sheetViews>
    <sheetView workbookViewId="0">
      <selection activeCell="B1" sqref="B1:C1"/>
    </sheetView>
  </sheetViews>
  <sheetFormatPr defaultRowHeight="16.2"/>
  <cols>
    <col min="1" max="1" width="93.44140625" customWidth="1"/>
  </cols>
  <sheetData>
    <row r="1" spans="1:3" ht="19.8">
      <c r="A1" s="67" t="s">
        <v>603</v>
      </c>
      <c r="B1" s="769" t="s">
        <v>83</v>
      </c>
      <c r="C1" s="771"/>
    </row>
    <row r="2" spans="1:3" ht="19.8">
      <c r="A2" s="94" t="s">
        <v>577</v>
      </c>
    </row>
    <row r="3" spans="1:3" ht="19.8">
      <c r="A3" s="94" t="s">
        <v>597</v>
      </c>
    </row>
    <row r="4" spans="1:3" ht="19.8">
      <c r="A4" s="95" t="s">
        <v>53</v>
      </c>
    </row>
    <row r="5" spans="1:3" ht="19.8">
      <c r="A5" s="96" t="s">
        <v>520</v>
      </c>
    </row>
    <row r="6" spans="1:3" ht="19.8">
      <c r="A6" s="97" t="s">
        <v>78</v>
      </c>
    </row>
    <row r="7" spans="1:3" ht="19.8">
      <c r="A7" s="97" t="s">
        <v>79</v>
      </c>
    </row>
    <row r="8" spans="1:3" ht="19.8">
      <c r="A8" s="97" t="s">
        <v>66</v>
      </c>
    </row>
    <row r="9" spans="1:3" ht="19.8">
      <c r="A9" s="97" t="s">
        <v>80</v>
      </c>
    </row>
    <row r="10" spans="1:3" ht="19.8">
      <c r="A10" s="98" t="s">
        <v>55</v>
      </c>
    </row>
    <row r="11" spans="1:3" ht="19.8">
      <c r="A11" s="96" t="s">
        <v>521</v>
      </c>
    </row>
    <row r="12" spans="1:3" ht="99">
      <c r="A12" s="99" t="s">
        <v>86</v>
      </c>
    </row>
    <row r="13" spans="1:3" ht="19.8">
      <c r="A13" s="106" t="s">
        <v>56</v>
      </c>
      <c r="C13" s="2"/>
    </row>
    <row r="14" spans="1:3" ht="17.399999999999999">
      <c r="A14" s="107" t="s">
        <v>598</v>
      </c>
    </row>
    <row r="15" spans="1:3" ht="19.8">
      <c r="A15" s="108" t="s">
        <v>570</v>
      </c>
    </row>
    <row r="16" spans="1:3" ht="21.6" customHeight="1">
      <c r="A16" s="109" t="s">
        <v>57</v>
      </c>
    </row>
    <row r="17" spans="1:1" ht="19.8">
      <c r="A17" s="108" t="s">
        <v>599</v>
      </c>
    </row>
    <row r="18" spans="1:1" ht="19.8">
      <c r="A18" s="109" t="s">
        <v>600</v>
      </c>
    </row>
    <row r="19" spans="1:1" ht="79.2">
      <c r="A19" s="108" t="s">
        <v>601</v>
      </c>
    </row>
    <row r="20" spans="1:1" ht="19.8">
      <c r="A20" s="109" t="s">
        <v>483</v>
      </c>
    </row>
    <row r="21" spans="1:1" ht="19.8">
      <c r="A21" s="124" t="s">
        <v>303</v>
      </c>
    </row>
    <row r="22" spans="1:1" ht="19.8">
      <c r="A22" s="109" t="s">
        <v>59</v>
      </c>
    </row>
    <row r="23" spans="1:1" ht="19.8">
      <c r="A23" s="106" t="s">
        <v>60</v>
      </c>
    </row>
    <row r="24" spans="1:1" ht="39.6">
      <c r="A24" s="125" t="s">
        <v>505</v>
      </c>
    </row>
    <row r="25" spans="1:1" ht="39.6">
      <c r="A25" s="108" t="s">
        <v>574</v>
      </c>
    </row>
    <row r="26" spans="1:1" ht="19.8">
      <c r="A26" s="106" t="s">
        <v>61</v>
      </c>
    </row>
    <row r="27" spans="1:1" ht="19.8">
      <c r="A27" s="108" t="s">
        <v>602</v>
      </c>
    </row>
    <row r="28" spans="1:1" ht="19.8">
      <c r="A28" s="108" t="s">
        <v>576</v>
      </c>
    </row>
    <row r="29" spans="1:1" ht="39.6">
      <c r="A29" s="110" t="s">
        <v>62</v>
      </c>
    </row>
    <row r="30" spans="1:1" ht="20.399999999999999" thickBot="1">
      <c r="A30" s="111" t="s">
        <v>63</v>
      </c>
    </row>
  </sheetData>
  <mergeCells count="1">
    <mergeCell ref="B1:C1"/>
  </mergeCells>
  <phoneticPr fontId="16" type="noConversion"/>
  <hyperlinks>
    <hyperlink ref="B1" location="預告統計資料發布時間表!A1" display="回發布時間表" xr:uid="{9CC3A8C0-2FD0-4F13-8EDA-1848E8873AE9}"/>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FE12E-01C7-4774-9E21-563155090EF4}">
  <dimension ref="A1:C42"/>
  <sheetViews>
    <sheetView workbookViewId="0">
      <selection activeCell="B1" sqref="B1:C1"/>
    </sheetView>
  </sheetViews>
  <sheetFormatPr defaultRowHeight="16.2"/>
  <cols>
    <col min="1" max="1" width="93.44140625" customWidth="1"/>
  </cols>
  <sheetData>
    <row r="1" spans="1:3" ht="20.399999999999999" thickBot="1">
      <c r="A1" s="112" t="s">
        <v>596</v>
      </c>
      <c r="B1" s="769" t="s">
        <v>83</v>
      </c>
      <c r="C1" s="771"/>
    </row>
    <row r="2" spans="1:3" ht="19.8">
      <c r="A2" s="94" t="s">
        <v>577</v>
      </c>
    </row>
    <row r="3" spans="1:3" ht="19.8">
      <c r="A3" s="94" t="s">
        <v>597</v>
      </c>
    </row>
    <row r="4" spans="1:3" ht="19.8">
      <c r="A4" s="95" t="s">
        <v>53</v>
      </c>
    </row>
    <row r="5" spans="1:3" ht="19.8">
      <c r="A5" s="96" t="s">
        <v>520</v>
      </c>
    </row>
    <row r="6" spans="1:3" ht="19.8">
      <c r="A6" s="97" t="s">
        <v>78</v>
      </c>
    </row>
    <row r="7" spans="1:3" ht="19.8">
      <c r="A7" s="97" t="s">
        <v>79</v>
      </c>
    </row>
    <row r="8" spans="1:3" ht="19.8">
      <c r="A8" s="97" t="s">
        <v>66</v>
      </c>
    </row>
    <row r="9" spans="1:3" ht="19.8">
      <c r="A9" s="97" t="s">
        <v>80</v>
      </c>
    </row>
    <row r="10" spans="1:3" ht="19.8">
      <c r="A10" s="98" t="s">
        <v>55</v>
      </c>
    </row>
    <row r="11" spans="1:3" ht="19.8">
      <c r="A11" s="96" t="s">
        <v>521</v>
      </c>
    </row>
    <row r="12" spans="1:3" ht="99">
      <c r="A12" s="99" t="s">
        <v>86</v>
      </c>
    </row>
    <row r="13" spans="1:3" ht="19.8">
      <c r="A13" s="106" t="s">
        <v>56</v>
      </c>
      <c r="C13" s="2"/>
    </row>
    <row r="14" spans="1:3" ht="34.799999999999997">
      <c r="A14" s="107" t="s">
        <v>579</v>
      </c>
    </row>
    <row r="15" spans="1:3" ht="19.8">
      <c r="A15" s="108" t="s">
        <v>570</v>
      </c>
    </row>
    <row r="16" spans="1:3" ht="21.6" customHeight="1">
      <c r="A16" s="109" t="s">
        <v>57</v>
      </c>
    </row>
    <row r="17" spans="1:1" ht="19.8">
      <c r="A17" s="108" t="s">
        <v>580</v>
      </c>
    </row>
    <row r="18" spans="1:1" ht="39.6">
      <c r="A18" s="108" t="s">
        <v>581</v>
      </c>
    </row>
    <row r="19" spans="1:1" ht="59.4">
      <c r="A19" s="108" t="s">
        <v>582</v>
      </c>
    </row>
    <row r="20" spans="1:1" ht="39.6">
      <c r="A20" s="108" t="s">
        <v>583</v>
      </c>
    </row>
    <row r="21" spans="1:1" ht="39.6">
      <c r="A21" s="108" t="s">
        <v>584</v>
      </c>
    </row>
    <row r="22" spans="1:1" ht="39.6">
      <c r="A22" s="108" t="s">
        <v>585</v>
      </c>
    </row>
    <row r="23" spans="1:1" ht="59.4">
      <c r="A23" s="108" t="s">
        <v>586</v>
      </c>
    </row>
    <row r="24" spans="1:1" ht="39.6">
      <c r="A24" s="108" t="s">
        <v>587</v>
      </c>
    </row>
    <row r="25" spans="1:1" ht="39.6">
      <c r="A25" s="108" t="s">
        <v>588</v>
      </c>
    </row>
    <row r="26" spans="1:1" ht="118.8">
      <c r="A26" s="108" t="s">
        <v>589</v>
      </c>
    </row>
    <row r="27" spans="1:1" ht="19.8">
      <c r="A27" s="109" t="s">
        <v>590</v>
      </c>
    </row>
    <row r="28" spans="1:1" ht="19.8">
      <c r="A28" s="109" t="s">
        <v>591</v>
      </c>
    </row>
    <row r="29" spans="1:1" ht="19.8">
      <c r="A29" s="109" t="s">
        <v>592</v>
      </c>
    </row>
    <row r="30" spans="1:1" ht="19.8">
      <c r="A30" s="109" t="s">
        <v>593</v>
      </c>
    </row>
    <row r="31" spans="1:1" ht="19.8">
      <c r="A31" s="109" t="s">
        <v>594</v>
      </c>
    </row>
    <row r="32" spans="1:1" ht="19.8">
      <c r="A32" s="109" t="s">
        <v>483</v>
      </c>
    </row>
    <row r="33" spans="1:1" ht="19.8">
      <c r="A33" s="109" t="s">
        <v>742</v>
      </c>
    </row>
    <row r="34" spans="1:1" ht="19.8">
      <c r="A34" s="109" t="s">
        <v>59</v>
      </c>
    </row>
    <row r="35" spans="1:1" ht="19.8">
      <c r="A35" s="106" t="s">
        <v>60</v>
      </c>
    </row>
    <row r="36" spans="1:1" ht="39.6">
      <c r="A36" s="125" t="s">
        <v>745</v>
      </c>
    </row>
    <row r="37" spans="1:1" ht="39.6">
      <c r="A37" s="108" t="s">
        <v>574</v>
      </c>
    </row>
    <row r="38" spans="1:1" ht="19.8">
      <c r="A38" s="106" t="s">
        <v>61</v>
      </c>
    </row>
    <row r="39" spans="1:1" ht="19.8">
      <c r="A39" s="108" t="s">
        <v>595</v>
      </c>
    </row>
    <row r="40" spans="1:1" ht="19.8">
      <c r="A40" s="108" t="s">
        <v>576</v>
      </c>
    </row>
    <row r="41" spans="1:1" ht="39.6">
      <c r="A41" s="110" t="s">
        <v>62</v>
      </c>
    </row>
    <row r="42" spans="1:1" ht="20.399999999999999" thickBot="1">
      <c r="A42" s="111" t="s">
        <v>63</v>
      </c>
    </row>
  </sheetData>
  <mergeCells count="1">
    <mergeCell ref="B1:C1"/>
  </mergeCells>
  <phoneticPr fontId="16" type="noConversion"/>
  <hyperlinks>
    <hyperlink ref="B1" location="預告統計資料發布時間表!A1" display="回發布時間表" xr:uid="{CEFE9BA2-63FC-4472-8992-64DAD234133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317CB-A8E0-4DDD-95E8-0071A933E7D9}">
  <dimension ref="A1:C37"/>
  <sheetViews>
    <sheetView workbookViewId="0">
      <selection activeCell="B1" sqref="B1:C1"/>
    </sheetView>
  </sheetViews>
  <sheetFormatPr defaultRowHeight="16.2"/>
  <cols>
    <col min="1" max="1" width="93.44140625" customWidth="1"/>
  </cols>
  <sheetData>
    <row r="1" spans="1:3" ht="20.399999999999999" thickBot="1">
      <c r="A1" s="112" t="s">
        <v>615</v>
      </c>
      <c r="B1" s="769" t="s">
        <v>83</v>
      </c>
      <c r="C1" s="771"/>
    </row>
    <row r="2" spans="1:3" ht="19.8">
      <c r="A2" s="94" t="s">
        <v>577</v>
      </c>
    </row>
    <row r="3" spans="1:3" ht="19.8">
      <c r="A3" s="94" t="s">
        <v>597</v>
      </c>
    </row>
    <row r="4" spans="1:3" ht="19.8">
      <c r="A4" s="95" t="s">
        <v>53</v>
      </c>
    </row>
    <row r="5" spans="1:3" ht="19.8">
      <c r="A5" s="96" t="s">
        <v>520</v>
      </c>
    </row>
    <row r="6" spans="1:3" ht="19.8">
      <c r="A6" s="97" t="s">
        <v>78</v>
      </c>
    </row>
    <row r="7" spans="1:3" ht="19.8">
      <c r="A7" s="97" t="s">
        <v>79</v>
      </c>
    </row>
    <row r="8" spans="1:3" ht="19.8">
      <c r="A8" s="97" t="s">
        <v>66</v>
      </c>
    </row>
    <row r="9" spans="1:3" ht="19.8">
      <c r="A9" s="97" t="s">
        <v>80</v>
      </c>
    </row>
    <row r="10" spans="1:3" ht="19.8">
      <c r="A10" s="98" t="s">
        <v>55</v>
      </c>
    </row>
    <row r="11" spans="1:3" ht="19.8">
      <c r="A11" s="96" t="s">
        <v>521</v>
      </c>
    </row>
    <row r="12" spans="1:3" ht="99">
      <c r="A12" s="99" t="s">
        <v>86</v>
      </c>
    </row>
    <row r="13" spans="1:3" ht="19.8">
      <c r="A13" s="106" t="s">
        <v>56</v>
      </c>
    </row>
    <row r="14" spans="1:3" ht="34.799999999999997">
      <c r="A14" s="107" t="s">
        <v>606</v>
      </c>
    </row>
    <row r="15" spans="1:3" ht="19.8">
      <c r="A15" s="108" t="s">
        <v>570</v>
      </c>
    </row>
    <row r="16" spans="1:3" ht="19.8">
      <c r="A16" s="109" t="s">
        <v>57</v>
      </c>
    </row>
    <row r="17" spans="1:1" ht="39.6">
      <c r="A17" s="108" t="s">
        <v>607</v>
      </c>
    </row>
    <row r="18" spans="1:1" ht="39.6">
      <c r="A18" s="108" t="s">
        <v>608</v>
      </c>
    </row>
    <row r="19" spans="1:1" ht="79.2">
      <c r="A19" s="108" t="s">
        <v>609</v>
      </c>
    </row>
    <row r="20" spans="1:1" ht="59.4">
      <c r="A20" s="108" t="s">
        <v>610</v>
      </c>
    </row>
    <row r="21" spans="1:1" ht="19.8">
      <c r="A21" s="109" t="s">
        <v>572</v>
      </c>
    </row>
    <row r="22" spans="1:1" ht="19.8">
      <c r="A22" s="109" t="s">
        <v>591</v>
      </c>
    </row>
    <row r="23" spans="1:1" ht="39.6">
      <c r="A23" s="108" t="s">
        <v>611</v>
      </c>
    </row>
    <row r="24" spans="1:1" ht="19.8">
      <c r="A24" s="108" t="s">
        <v>612</v>
      </c>
    </row>
    <row r="25" spans="1:1" ht="39.6">
      <c r="A25" s="108" t="s">
        <v>613</v>
      </c>
    </row>
    <row r="26" spans="1:1" ht="39.6">
      <c r="A26" s="108" t="s">
        <v>614</v>
      </c>
    </row>
    <row r="27" spans="1:1" ht="19.8">
      <c r="A27" s="109" t="s">
        <v>483</v>
      </c>
    </row>
    <row r="28" spans="1:1" ht="19.8">
      <c r="A28" s="124" t="s">
        <v>271</v>
      </c>
    </row>
    <row r="29" spans="1:1" ht="19.8">
      <c r="A29" s="109" t="s">
        <v>59</v>
      </c>
    </row>
    <row r="30" spans="1:1" ht="19.8">
      <c r="A30" s="106" t="s">
        <v>60</v>
      </c>
    </row>
    <row r="31" spans="1:1" ht="39.6">
      <c r="A31" s="125" t="s">
        <v>746</v>
      </c>
    </row>
    <row r="32" spans="1:1" ht="39.6">
      <c r="A32" s="108" t="s">
        <v>574</v>
      </c>
    </row>
    <row r="33" spans="1:1" ht="19.8">
      <c r="A33" s="106" t="s">
        <v>61</v>
      </c>
    </row>
    <row r="34" spans="1:1" ht="19.8">
      <c r="A34" s="108" t="s">
        <v>595</v>
      </c>
    </row>
    <row r="35" spans="1:1" ht="19.8">
      <c r="A35" s="108" t="s">
        <v>576</v>
      </c>
    </row>
    <row r="36" spans="1:1" ht="39.6">
      <c r="A36" s="110" t="s">
        <v>62</v>
      </c>
    </row>
    <row r="37" spans="1:1" ht="20.399999999999999" thickBot="1">
      <c r="A37" s="111" t="s">
        <v>63</v>
      </c>
    </row>
  </sheetData>
  <mergeCells count="1">
    <mergeCell ref="B1:C1"/>
  </mergeCells>
  <phoneticPr fontId="16" type="noConversion"/>
  <hyperlinks>
    <hyperlink ref="B1" location="預告統計資料發布時間表!A1" display="回發布時間表" xr:uid="{D3142872-DF9A-4103-BD58-01D06FC48E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workbookViewId="0">
      <selection activeCell="B1" sqref="B1:C1"/>
    </sheetView>
  </sheetViews>
  <sheetFormatPr defaultRowHeight="16.2"/>
  <cols>
    <col min="1" max="1" width="93.44140625" customWidth="1"/>
  </cols>
  <sheetData>
    <row r="1" spans="1:3" ht="19.8">
      <c r="A1" s="56" t="s">
        <v>82</v>
      </c>
      <c r="B1" s="769" t="s">
        <v>83</v>
      </c>
      <c r="C1" s="770"/>
    </row>
    <row r="2" spans="1:3" ht="19.8">
      <c r="A2" s="57" t="s">
        <v>52</v>
      </c>
    </row>
    <row r="3" spans="1:3" ht="19.8">
      <c r="A3" s="74" t="s">
        <v>512</v>
      </c>
    </row>
    <row r="4" spans="1:3" ht="19.8">
      <c r="A4" s="77" t="s">
        <v>53</v>
      </c>
    </row>
    <row r="5" spans="1:3" ht="19.8">
      <c r="A5" s="76" t="s">
        <v>513</v>
      </c>
    </row>
    <row r="6" spans="1:3" ht="19.8">
      <c r="A6" s="76" t="s">
        <v>514</v>
      </c>
    </row>
    <row r="7" spans="1:3" ht="19.8">
      <c r="A7" s="76" t="s">
        <v>84</v>
      </c>
    </row>
    <row r="8" spans="1:3" ht="19.8">
      <c r="A8" s="76" t="s">
        <v>85</v>
      </c>
    </row>
    <row r="9" spans="1:3" ht="19.8">
      <c r="A9" s="76" t="s">
        <v>81</v>
      </c>
    </row>
    <row r="10" spans="1:3" ht="19.8">
      <c r="A10" s="77" t="s">
        <v>55</v>
      </c>
    </row>
    <row r="11" spans="1:3" ht="19.8">
      <c r="A11" s="76" t="s">
        <v>515</v>
      </c>
    </row>
    <row r="12" spans="1:3" ht="99">
      <c r="A12" s="62" t="s">
        <v>86</v>
      </c>
    </row>
    <row r="13" spans="1:3" ht="19.8">
      <c r="A13" s="58" t="s">
        <v>56</v>
      </c>
    </row>
    <row r="14" spans="1:3" ht="39.6">
      <c r="A14" s="75" t="s">
        <v>516</v>
      </c>
    </row>
    <row r="15" spans="1:3" ht="39.6">
      <c r="A15" s="61" t="s">
        <v>87</v>
      </c>
    </row>
    <row r="16" spans="1:3" ht="19.8">
      <c r="A16" s="59" t="s">
        <v>57</v>
      </c>
    </row>
    <row r="17" spans="1:1" ht="19.8">
      <c r="A17" s="62" t="s">
        <v>88</v>
      </c>
    </row>
    <row r="18" spans="1:1" ht="19.8">
      <c r="A18" s="62" t="s">
        <v>89</v>
      </c>
    </row>
    <row r="19" spans="1:1" ht="39.6">
      <c r="A19" s="62" t="s">
        <v>90</v>
      </c>
    </row>
    <row r="20" spans="1:1" ht="19.8">
      <c r="A20" s="62" t="s">
        <v>91</v>
      </c>
    </row>
    <row r="21" spans="1:1" ht="19.8">
      <c r="A21" s="62" t="s">
        <v>92</v>
      </c>
    </row>
    <row r="22" spans="1:1" ht="39.6">
      <c r="A22" s="62" t="s">
        <v>93</v>
      </c>
    </row>
    <row r="23" spans="1:1" ht="79.2">
      <c r="A23" s="62" t="s">
        <v>741</v>
      </c>
    </row>
    <row r="24" spans="1:1" ht="19.8">
      <c r="A24" s="59" t="s">
        <v>58</v>
      </c>
    </row>
    <row r="25" spans="1:1" ht="39.6">
      <c r="A25" s="61" t="s">
        <v>94</v>
      </c>
    </row>
    <row r="26" spans="1:1" ht="19.8">
      <c r="A26" s="59" t="s">
        <v>95</v>
      </c>
    </row>
    <row r="27" spans="1:1" ht="19.8">
      <c r="A27" s="63" t="s">
        <v>526</v>
      </c>
    </row>
    <row r="28" spans="1:1" ht="19.8">
      <c r="A28" s="59" t="s">
        <v>59</v>
      </c>
    </row>
    <row r="29" spans="1:1" ht="19.8">
      <c r="A29" s="58" t="s">
        <v>60</v>
      </c>
    </row>
    <row r="30" spans="1:1" ht="59.4">
      <c r="A30" s="64" t="s">
        <v>527</v>
      </c>
    </row>
    <row r="31" spans="1:1" ht="39.6">
      <c r="A31" s="61" t="s">
        <v>96</v>
      </c>
    </row>
    <row r="32" spans="1:1" ht="19.8">
      <c r="A32" s="58" t="s">
        <v>61</v>
      </c>
    </row>
    <row r="33" spans="1:1" ht="39.6">
      <c r="A33" s="61" t="s">
        <v>97</v>
      </c>
    </row>
    <row r="34" spans="1:1" ht="39.6">
      <c r="A34" s="61" t="s">
        <v>98</v>
      </c>
    </row>
    <row r="35" spans="1:1" ht="39.6">
      <c r="A35" s="65" t="s">
        <v>99</v>
      </c>
    </row>
    <row r="36" spans="1:1" ht="20.399999999999999" thickBot="1">
      <c r="A36" s="66" t="s">
        <v>63</v>
      </c>
    </row>
    <row r="37" spans="1:1">
      <c r="A37" s="55" t="s">
        <v>51</v>
      </c>
    </row>
  </sheetData>
  <mergeCells count="1">
    <mergeCell ref="B1:C1"/>
  </mergeCells>
  <phoneticPr fontId="16" type="noConversion"/>
  <hyperlinks>
    <hyperlink ref="A37" location="預告統計資料發布時間表!A1" display="回發布時間表" xr:uid="{00000000-0004-0000-0100-000000000000}"/>
    <hyperlink ref="B1" location="預告統計資料發布時間表!A1" display="回發布時間表" xr:uid="{00000000-0004-0000-0100-000001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5"/>
  <sheetViews>
    <sheetView workbookViewId="0">
      <selection activeCell="B1" sqref="B1:C1"/>
    </sheetView>
  </sheetViews>
  <sheetFormatPr defaultRowHeight="16.2"/>
  <cols>
    <col min="1" max="1" width="93.6640625" customWidth="1"/>
  </cols>
  <sheetData>
    <row r="1" spans="1:3" ht="19.8">
      <c r="A1" s="67" t="s">
        <v>258</v>
      </c>
      <c r="B1" s="769" t="s">
        <v>83</v>
      </c>
      <c r="C1" s="770"/>
    </row>
    <row r="2" spans="1:3" ht="19.8">
      <c r="A2" s="74" t="s">
        <v>259</v>
      </c>
    </row>
    <row r="3" spans="1:3" ht="19.8">
      <c r="A3" s="57" t="s">
        <v>260</v>
      </c>
    </row>
    <row r="4" spans="1:3" ht="19.8">
      <c r="A4" s="58" t="s">
        <v>53</v>
      </c>
    </row>
    <row r="5" spans="1:3" ht="19.8">
      <c r="A5" s="89" t="s">
        <v>520</v>
      </c>
    </row>
    <row r="6" spans="1:3" ht="19.8">
      <c r="A6" s="88" t="s">
        <v>74</v>
      </c>
    </row>
    <row r="7" spans="1:3" ht="19.8">
      <c r="A7" s="88" t="s">
        <v>75</v>
      </c>
    </row>
    <row r="8" spans="1:3" ht="19.8">
      <c r="A8" s="88" t="s">
        <v>66</v>
      </c>
    </row>
    <row r="9" spans="1:3" ht="19.8">
      <c r="A9" s="88" t="s">
        <v>76</v>
      </c>
    </row>
    <row r="10" spans="1:3" ht="19.8">
      <c r="A10" s="90" t="s">
        <v>55</v>
      </c>
    </row>
    <row r="11" spans="1:3" ht="19.8">
      <c r="A11" s="89" t="s">
        <v>521</v>
      </c>
    </row>
    <row r="12" spans="1:3" ht="99">
      <c r="A12" s="62" t="s">
        <v>86</v>
      </c>
    </row>
    <row r="13" spans="1:3" ht="19.8">
      <c r="A13" s="58" t="s">
        <v>56</v>
      </c>
    </row>
    <row r="14" spans="1:3" ht="39.6">
      <c r="A14" s="72" t="s">
        <v>261</v>
      </c>
    </row>
    <row r="15" spans="1:3" ht="19.8">
      <c r="A15" s="70" t="s">
        <v>262</v>
      </c>
    </row>
    <row r="16" spans="1:3" ht="19.8">
      <c r="A16" s="59" t="s">
        <v>57</v>
      </c>
    </row>
    <row r="17" spans="1:1" ht="39.6">
      <c r="A17" s="62" t="s">
        <v>263</v>
      </c>
    </row>
    <row r="18" spans="1:1" ht="19.8">
      <c r="A18" s="62" t="s">
        <v>264</v>
      </c>
    </row>
    <row r="19" spans="1:1" ht="39.6">
      <c r="A19" s="62" t="s">
        <v>265</v>
      </c>
    </row>
    <row r="20" spans="1:1" ht="39.6">
      <c r="A20" s="62" t="s">
        <v>266</v>
      </c>
    </row>
    <row r="21" spans="1:1" ht="19.8">
      <c r="A21" s="62" t="s">
        <v>267</v>
      </c>
    </row>
    <row r="22" spans="1:1" ht="19.8">
      <c r="A22" s="61" t="s">
        <v>268</v>
      </c>
    </row>
    <row r="23" spans="1:1" ht="39.6">
      <c r="A23" s="61" t="s">
        <v>269</v>
      </c>
    </row>
    <row r="24" spans="1:1" ht="19.8">
      <c r="A24" s="61" t="s">
        <v>270</v>
      </c>
    </row>
    <row r="25" spans="1:1" ht="19.8">
      <c r="A25" s="64" t="s">
        <v>271</v>
      </c>
    </row>
    <row r="26" spans="1:1" ht="19.8">
      <c r="A26" s="61" t="s">
        <v>272</v>
      </c>
    </row>
    <row r="27" spans="1:1" ht="19.8">
      <c r="A27" s="58" t="s">
        <v>60</v>
      </c>
    </row>
    <row r="28" spans="1:1" ht="39.6">
      <c r="A28" s="64" t="s">
        <v>511</v>
      </c>
    </row>
    <row r="29" spans="1:1" ht="39.6">
      <c r="A29" s="61" t="s">
        <v>273</v>
      </c>
    </row>
    <row r="30" spans="1:1" ht="19.8">
      <c r="A30" s="58" t="s">
        <v>61</v>
      </c>
    </row>
    <row r="31" spans="1:1" ht="79.2">
      <c r="A31" s="61" t="s">
        <v>274</v>
      </c>
    </row>
    <row r="32" spans="1:1" ht="19.8">
      <c r="A32" s="61" t="s">
        <v>138</v>
      </c>
    </row>
    <row r="33" spans="1:1" ht="39.6">
      <c r="A33" s="65" t="s">
        <v>99</v>
      </c>
    </row>
    <row r="34" spans="1:1" ht="20.399999999999999" thickBot="1">
      <c r="A34" s="66" t="s">
        <v>63</v>
      </c>
    </row>
    <row r="35" spans="1:1">
      <c r="A35" s="55" t="s">
        <v>51</v>
      </c>
    </row>
  </sheetData>
  <mergeCells count="1">
    <mergeCell ref="B1:C1"/>
  </mergeCells>
  <phoneticPr fontId="16" type="noConversion"/>
  <hyperlinks>
    <hyperlink ref="B1" location="預告統計資料發布時間表!A1" display="回發布時間表" xr:uid="{00000000-0004-0000-0A00-000000000000}"/>
    <hyperlink ref="A35" location="預告統計資料發布時間表!A1" display="回發布時間表" xr:uid="{00000000-0004-0000-0A00-000001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9"/>
  <sheetViews>
    <sheetView workbookViewId="0">
      <selection activeCell="B1" sqref="B1:C1"/>
    </sheetView>
  </sheetViews>
  <sheetFormatPr defaultRowHeight="16.2"/>
  <cols>
    <col min="1" max="1" width="93.6640625" customWidth="1"/>
  </cols>
  <sheetData>
    <row r="1" spans="1:3" ht="19.8">
      <c r="A1" s="67" t="s">
        <v>275</v>
      </c>
      <c r="B1" s="769" t="s">
        <v>83</v>
      </c>
      <c r="C1" s="770"/>
    </row>
    <row r="2" spans="1:3" ht="19.8">
      <c r="A2" s="74" t="s">
        <v>276</v>
      </c>
    </row>
    <row r="3" spans="1:3" ht="19.8">
      <c r="A3" s="57" t="s">
        <v>277</v>
      </c>
    </row>
    <row r="4" spans="1:3" ht="19.8">
      <c r="A4" s="58" t="s">
        <v>53</v>
      </c>
    </row>
    <row r="5" spans="1:3" ht="19.8">
      <c r="A5" s="89" t="s">
        <v>520</v>
      </c>
    </row>
    <row r="6" spans="1:3" ht="19.8">
      <c r="A6" s="88" t="s">
        <v>74</v>
      </c>
    </row>
    <row r="7" spans="1:3" ht="19.8">
      <c r="A7" s="88" t="s">
        <v>75</v>
      </c>
    </row>
    <row r="8" spans="1:3" ht="19.8">
      <c r="A8" s="88" t="s">
        <v>66</v>
      </c>
    </row>
    <row r="9" spans="1:3" ht="19.8">
      <c r="A9" s="88" t="s">
        <v>76</v>
      </c>
    </row>
    <row r="10" spans="1:3" ht="19.8">
      <c r="A10" s="90" t="s">
        <v>55</v>
      </c>
    </row>
    <row r="11" spans="1:3" ht="19.8">
      <c r="A11" s="89" t="s">
        <v>521</v>
      </c>
    </row>
    <row r="12" spans="1:3" ht="99">
      <c r="A12" s="62" t="s">
        <v>86</v>
      </c>
    </row>
    <row r="13" spans="1:3" ht="19.8">
      <c r="A13" s="58" t="s">
        <v>56</v>
      </c>
    </row>
    <row r="14" spans="1:3" ht="39.6">
      <c r="A14" s="75" t="s">
        <v>278</v>
      </c>
    </row>
    <row r="15" spans="1:3" ht="19.8">
      <c r="A15" s="62" t="s">
        <v>279</v>
      </c>
    </row>
    <row r="16" spans="1:3" ht="19.8">
      <c r="A16" s="76" t="s">
        <v>57</v>
      </c>
    </row>
    <row r="17" spans="1:1" ht="39.6">
      <c r="A17" s="62" t="s">
        <v>280</v>
      </c>
    </row>
    <row r="18" spans="1:1" ht="39.6">
      <c r="A18" s="62" t="s">
        <v>281</v>
      </c>
    </row>
    <row r="19" spans="1:1" ht="39.6">
      <c r="A19" s="62" t="s">
        <v>282</v>
      </c>
    </row>
    <row r="20" spans="1:1" ht="39.6">
      <c r="A20" s="62" t="s">
        <v>283</v>
      </c>
    </row>
    <row r="21" spans="1:1" ht="19.8">
      <c r="A21" s="62" t="s">
        <v>284</v>
      </c>
    </row>
    <row r="22" spans="1:1" ht="39.6">
      <c r="A22" s="62" t="s">
        <v>285</v>
      </c>
    </row>
    <row r="23" spans="1:1" ht="39.6">
      <c r="A23" s="62" t="s">
        <v>286</v>
      </c>
    </row>
    <row r="24" spans="1:1" ht="39.6">
      <c r="A24" s="62" t="s">
        <v>287</v>
      </c>
    </row>
    <row r="25" spans="1:1" ht="19.8">
      <c r="A25" s="62" t="s">
        <v>288</v>
      </c>
    </row>
    <row r="26" spans="1:1" ht="39.6">
      <c r="A26" s="62" t="s">
        <v>289</v>
      </c>
    </row>
    <row r="27" spans="1:1" ht="39.6">
      <c r="A27" s="62" t="s">
        <v>290</v>
      </c>
    </row>
    <row r="28" spans="1:1" ht="19.8">
      <c r="A28" s="62" t="s">
        <v>291</v>
      </c>
    </row>
    <row r="29" spans="1:1" ht="19.8">
      <c r="A29" s="62" t="s">
        <v>292</v>
      </c>
    </row>
    <row r="30" spans="1:1" ht="39.6">
      <c r="A30" s="62" t="s">
        <v>293</v>
      </c>
    </row>
    <row r="31" spans="1:1" ht="19.8">
      <c r="A31" s="62" t="s">
        <v>294</v>
      </c>
    </row>
    <row r="32" spans="1:1" ht="19.8">
      <c r="A32" s="62" t="s">
        <v>295</v>
      </c>
    </row>
    <row r="33" spans="1:1" ht="39.6">
      <c r="A33" s="62" t="s">
        <v>296</v>
      </c>
    </row>
    <row r="34" spans="1:1" ht="39.6">
      <c r="A34" s="62" t="s">
        <v>297</v>
      </c>
    </row>
    <row r="35" spans="1:1" ht="39.6">
      <c r="A35" s="62" t="s">
        <v>298</v>
      </c>
    </row>
    <row r="36" spans="1:1" ht="19.8">
      <c r="A36" s="62" t="s">
        <v>299</v>
      </c>
    </row>
    <row r="37" spans="1:1" ht="99">
      <c r="A37" s="62" t="s">
        <v>300</v>
      </c>
    </row>
    <row r="38" spans="1:1" ht="19.8">
      <c r="A38" s="62" t="s">
        <v>270</v>
      </c>
    </row>
    <row r="39" spans="1:1" ht="19.8">
      <c r="A39" s="64" t="s">
        <v>271</v>
      </c>
    </row>
    <row r="40" spans="1:1" ht="19.8">
      <c r="A40" s="62" t="s">
        <v>59</v>
      </c>
    </row>
    <row r="41" spans="1:1" ht="19.8">
      <c r="A41" s="77" t="s">
        <v>60</v>
      </c>
    </row>
    <row r="42" spans="1:1" ht="39.6">
      <c r="A42" s="64" t="s">
        <v>747</v>
      </c>
    </row>
    <row r="43" spans="1:1" ht="39.6">
      <c r="A43" s="70" t="s">
        <v>301</v>
      </c>
    </row>
    <row r="44" spans="1:1" ht="19.8">
      <c r="A44" s="77" t="s">
        <v>61</v>
      </c>
    </row>
    <row r="45" spans="1:1" ht="39.6">
      <c r="A45" s="62" t="s">
        <v>302</v>
      </c>
    </row>
    <row r="46" spans="1:1" ht="19.8">
      <c r="A46" s="61" t="s">
        <v>138</v>
      </c>
    </row>
    <row r="47" spans="1:1" ht="39.6">
      <c r="A47" s="65" t="s">
        <v>99</v>
      </c>
    </row>
    <row r="48" spans="1:1" ht="20.399999999999999" thickBot="1">
      <c r="A48" s="66" t="s">
        <v>63</v>
      </c>
    </row>
    <row r="49" spans="1:1">
      <c r="A49" s="55" t="s">
        <v>51</v>
      </c>
    </row>
  </sheetData>
  <mergeCells count="1">
    <mergeCell ref="B1:C1"/>
  </mergeCells>
  <phoneticPr fontId="16" type="noConversion"/>
  <hyperlinks>
    <hyperlink ref="B1" location="預告統計資料發布時間表!A1" display="回發布時間表" xr:uid="{00000000-0004-0000-0B00-000000000000}"/>
    <hyperlink ref="A49" location="預告統計資料發布時間表!A1" display="回發布時間表" xr:uid="{00000000-0004-0000-0B00-000001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1"/>
  <sheetViews>
    <sheetView workbookViewId="0">
      <selection activeCell="B1" sqref="B1:C1"/>
    </sheetView>
  </sheetViews>
  <sheetFormatPr defaultRowHeight="16.2"/>
  <cols>
    <col min="1" max="1" width="92.33203125" customWidth="1"/>
  </cols>
  <sheetData>
    <row r="1" spans="1:3" ht="19.8">
      <c r="A1" s="67" t="s">
        <v>319</v>
      </c>
      <c r="B1" s="769" t="s">
        <v>83</v>
      </c>
      <c r="C1" s="770"/>
    </row>
    <row r="2" spans="1:3" ht="19.8">
      <c r="A2" s="57" t="s">
        <v>101</v>
      </c>
    </row>
    <row r="3" spans="1:3" ht="19.8">
      <c r="A3" s="57" t="s">
        <v>320</v>
      </c>
    </row>
    <row r="4" spans="1:3" ht="19.8">
      <c r="A4" s="77" t="s">
        <v>53</v>
      </c>
    </row>
    <row r="5" spans="1:3" ht="19.8">
      <c r="A5" s="89" t="s">
        <v>520</v>
      </c>
    </row>
    <row r="6" spans="1:3" ht="19.8">
      <c r="A6" s="89" t="s">
        <v>523</v>
      </c>
    </row>
    <row r="7" spans="1:3" ht="19.8">
      <c r="A7" s="88" t="s">
        <v>72</v>
      </c>
    </row>
    <row r="8" spans="1:3" ht="19.8">
      <c r="A8" s="88" t="s">
        <v>54</v>
      </c>
    </row>
    <row r="9" spans="1:3" ht="19.8">
      <c r="A9" s="88" t="s">
        <v>73</v>
      </c>
    </row>
    <row r="10" spans="1:3" ht="19.8">
      <c r="A10" s="90" t="s">
        <v>55</v>
      </c>
    </row>
    <row r="11" spans="1:3" ht="19.8">
      <c r="A11" s="89" t="s">
        <v>521</v>
      </c>
    </row>
    <row r="12" spans="1:3" ht="99">
      <c r="A12" s="62" t="s">
        <v>86</v>
      </c>
    </row>
    <row r="13" spans="1:3" ht="19.8">
      <c r="A13" s="58" t="s">
        <v>56</v>
      </c>
    </row>
    <row r="14" spans="1:3" ht="39.6">
      <c r="A14" s="78" t="s">
        <v>321</v>
      </c>
    </row>
    <row r="15" spans="1:3" ht="19.8">
      <c r="A15" s="79" t="s">
        <v>322</v>
      </c>
    </row>
    <row r="16" spans="1:3" ht="19.8">
      <c r="A16" s="80" t="s">
        <v>57</v>
      </c>
    </row>
    <row r="17" spans="1:2" ht="39.6">
      <c r="A17" s="79" t="s">
        <v>323</v>
      </c>
      <c r="B17" s="81"/>
    </row>
    <row r="18" spans="1:2" ht="19.8">
      <c r="A18" s="80" t="s">
        <v>324</v>
      </c>
      <c r="B18" s="81"/>
    </row>
    <row r="19" spans="1:2" ht="19.8">
      <c r="A19" s="80" t="s">
        <v>325</v>
      </c>
      <c r="B19" s="81"/>
    </row>
    <row r="20" spans="1:2" ht="19.8">
      <c r="A20" s="80" t="s">
        <v>326</v>
      </c>
      <c r="B20" s="81"/>
    </row>
    <row r="21" spans="1:2" ht="19.8">
      <c r="A21" s="87" t="s">
        <v>77</v>
      </c>
      <c r="B21" s="81"/>
    </row>
    <row r="22" spans="1:2" ht="19.8">
      <c r="A22" s="80" t="s">
        <v>59</v>
      </c>
      <c r="B22" s="81"/>
    </row>
    <row r="23" spans="1:2" ht="19.8">
      <c r="A23" s="82" t="s">
        <v>60</v>
      </c>
      <c r="B23" s="81"/>
    </row>
    <row r="24" spans="1:2" ht="39.6">
      <c r="A24" s="64" t="s">
        <v>748</v>
      </c>
      <c r="B24" s="81"/>
    </row>
    <row r="25" spans="1:2" ht="39.6">
      <c r="A25" s="79" t="s">
        <v>327</v>
      </c>
      <c r="B25" s="81"/>
    </row>
    <row r="26" spans="1:2" ht="19.8">
      <c r="A26" s="82" t="s">
        <v>61</v>
      </c>
      <c r="B26" s="81"/>
    </row>
    <row r="27" spans="1:2" ht="19.8">
      <c r="A27" s="79" t="s">
        <v>328</v>
      </c>
      <c r="B27" s="81"/>
    </row>
    <row r="28" spans="1:2" ht="59.4">
      <c r="A28" s="79" t="s">
        <v>68</v>
      </c>
      <c r="B28" s="81"/>
    </row>
    <row r="29" spans="1:2" ht="39.6">
      <c r="A29" s="83" t="s">
        <v>62</v>
      </c>
      <c r="B29" s="81"/>
    </row>
    <row r="30" spans="1:2" ht="20.399999999999999" thickBot="1">
      <c r="A30" s="84" t="s">
        <v>63</v>
      </c>
      <c r="B30" s="81"/>
    </row>
    <row r="31" spans="1:2">
      <c r="A31" s="55" t="s">
        <v>51</v>
      </c>
    </row>
  </sheetData>
  <mergeCells count="1">
    <mergeCell ref="B1:C1"/>
  </mergeCells>
  <phoneticPr fontId="16" type="noConversion"/>
  <hyperlinks>
    <hyperlink ref="B1" location="預告統計資料發布時間表!A1" display="回發布時間表" xr:uid="{00000000-0004-0000-0D00-000000000000}"/>
    <hyperlink ref="A31" location="預告統計資料發布時間表!A1" display="回發布時間表" xr:uid="{00000000-0004-0000-0D00-000001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F72B-4583-4F1F-BF1E-D667223700F8}">
  <dimension ref="A1:C31"/>
  <sheetViews>
    <sheetView workbookViewId="0">
      <selection activeCell="B1" sqref="B1:C1"/>
    </sheetView>
  </sheetViews>
  <sheetFormatPr defaultRowHeight="16.2"/>
  <cols>
    <col min="1" max="1" width="92.33203125" customWidth="1"/>
  </cols>
  <sheetData>
    <row r="1" spans="1:3" ht="19.8">
      <c r="A1" s="67" t="s">
        <v>720</v>
      </c>
      <c r="B1" s="769" t="s">
        <v>83</v>
      </c>
      <c r="C1" s="770"/>
    </row>
    <row r="2" spans="1:3" ht="19.8">
      <c r="A2" s="57" t="s">
        <v>719</v>
      </c>
    </row>
    <row r="3" spans="1:3" ht="19.8">
      <c r="A3" s="57" t="s">
        <v>320</v>
      </c>
    </row>
    <row r="4" spans="1:3" ht="19.8">
      <c r="A4" s="77" t="s">
        <v>53</v>
      </c>
    </row>
    <row r="5" spans="1:3" ht="19.8">
      <c r="A5" s="89" t="s">
        <v>520</v>
      </c>
    </row>
    <row r="6" spans="1:3" ht="19.8">
      <c r="A6" s="89" t="s">
        <v>523</v>
      </c>
    </row>
    <row r="7" spans="1:3" ht="19.8">
      <c r="A7" s="88" t="s">
        <v>72</v>
      </c>
    </row>
    <row r="8" spans="1:3" ht="19.8">
      <c r="A8" s="88" t="s">
        <v>54</v>
      </c>
    </row>
    <row r="9" spans="1:3" ht="19.8">
      <c r="A9" s="88" t="s">
        <v>73</v>
      </c>
    </row>
    <row r="10" spans="1:3" ht="19.8">
      <c r="A10" s="90" t="s">
        <v>55</v>
      </c>
    </row>
    <row r="11" spans="1:3" ht="19.8">
      <c r="A11" s="89" t="s">
        <v>521</v>
      </c>
    </row>
    <row r="12" spans="1:3" ht="99">
      <c r="A12" s="62" t="s">
        <v>86</v>
      </c>
    </row>
    <row r="13" spans="1:3" ht="19.8">
      <c r="A13" s="119" t="s">
        <v>56</v>
      </c>
    </row>
    <row r="14" spans="1:3" ht="39.6">
      <c r="A14" s="78" t="s">
        <v>714</v>
      </c>
    </row>
    <row r="15" spans="1:3" ht="19.8">
      <c r="A15" s="78" t="s">
        <v>715</v>
      </c>
    </row>
    <row r="16" spans="1:3" ht="19.8">
      <c r="A16" s="120" t="s">
        <v>57</v>
      </c>
    </row>
    <row r="17" spans="1:2" ht="79.2">
      <c r="A17" s="78" t="s">
        <v>716</v>
      </c>
      <c r="B17" s="81"/>
    </row>
    <row r="18" spans="1:2" ht="19.8">
      <c r="A18" s="120" t="s">
        <v>717</v>
      </c>
      <c r="B18" s="81"/>
    </row>
    <row r="19" spans="1:2" ht="39.6">
      <c r="A19" s="78" t="s">
        <v>718</v>
      </c>
      <c r="B19" s="81"/>
    </row>
    <row r="20" spans="1:2" ht="19.8">
      <c r="A20" s="120" t="s">
        <v>710</v>
      </c>
      <c r="B20" s="81"/>
    </row>
    <row r="21" spans="1:2" ht="19.8">
      <c r="A21" s="87" t="s">
        <v>711</v>
      </c>
      <c r="B21" s="81"/>
    </row>
    <row r="22" spans="1:2" ht="19.8">
      <c r="A22" s="120" t="s">
        <v>59</v>
      </c>
      <c r="B22" s="81"/>
    </row>
    <row r="23" spans="1:2" ht="19.8">
      <c r="A23" s="119" t="s">
        <v>60</v>
      </c>
      <c r="B23" s="81"/>
    </row>
    <row r="24" spans="1:2" ht="39.6">
      <c r="A24" s="64" t="s">
        <v>748</v>
      </c>
      <c r="B24" s="81"/>
    </row>
    <row r="25" spans="1:2" ht="39.6">
      <c r="A25" s="78" t="s">
        <v>712</v>
      </c>
      <c r="B25" s="81"/>
    </row>
    <row r="26" spans="1:2" ht="19.8">
      <c r="A26" s="119" t="s">
        <v>61</v>
      </c>
      <c r="B26" s="81"/>
    </row>
    <row r="27" spans="1:2" ht="19.8">
      <c r="A27" s="78" t="s">
        <v>713</v>
      </c>
      <c r="B27" s="81"/>
    </row>
    <row r="28" spans="1:2" ht="59.4">
      <c r="A28" s="78" t="s">
        <v>68</v>
      </c>
      <c r="B28" s="81"/>
    </row>
    <row r="29" spans="1:2" ht="39.6">
      <c r="A29" s="121" t="s">
        <v>62</v>
      </c>
      <c r="B29" s="81"/>
    </row>
    <row r="30" spans="1:2" ht="20.399999999999999" thickBot="1">
      <c r="A30" s="84" t="s">
        <v>63</v>
      </c>
      <c r="B30" s="81"/>
    </row>
    <row r="31" spans="1:2">
      <c r="A31" s="55" t="s">
        <v>51</v>
      </c>
    </row>
  </sheetData>
  <mergeCells count="1">
    <mergeCell ref="B1:C1"/>
  </mergeCells>
  <phoneticPr fontId="16" type="noConversion"/>
  <hyperlinks>
    <hyperlink ref="B1" location="預告統計資料發布時間表!A1" display="回發布時間表" xr:uid="{D4992EEB-7ED3-4161-8806-B04D9F4D0553}"/>
    <hyperlink ref="A31" location="預告統計資料發布時間表!A1" display="回發布時間表" xr:uid="{07B6A0A6-7B68-41D3-9411-0D1D52C759F8}"/>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8CE82-8EA9-4E01-BCC1-31841BF76F54}">
  <dimension ref="A1:C31"/>
  <sheetViews>
    <sheetView topLeftCell="A19" workbookViewId="0">
      <selection activeCell="A21" sqref="A21"/>
    </sheetView>
  </sheetViews>
  <sheetFormatPr defaultRowHeight="16.2"/>
  <cols>
    <col min="1" max="1" width="93.6640625" customWidth="1"/>
  </cols>
  <sheetData>
    <row r="1" spans="1:3" ht="19.8">
      <c r="A1" s="67" t="s">
        <v>737</v>
      </c>
      <c r="B1" s="769" t="s">
        <v>83</v>
      </c>
      <c r="C1" s="770"/>
    </row>
    <row r="2" spans="1:3" ht="19.8">
      <c r="A2" s="74" t="s">
        <v>701</v>
      </c>
    </row>
    <row r="3" spans="1:3" ht="19.8">
      <c r="A3" s="57" t="s">
        <v>738</v>
      </c>
    </row>
    <row r="4" spans="1:3" ht="19.8">
      <c r="A4" s="58" t="s">
        <v>53</v>
      </c>
    </row>
    <row r="5" spans="1:3" ht="19.8">
      <c r="A5" s="89" t="s">
        <v>520</v>
      </c>
    </row>
    <row r="6" spans="1:3" ht="19.8">
      <c r="A6" s="88" t="s">
        <v>702</v>
      </c>
    </row>
    <row r="7" spans="1:3" ht="19.8">
      <c r="A7" s="88" t="s">
        <v>75</v>
      </c>
    </row>
    <row r="8" spans="1:3" ht="19.8">
      <c r="A8" s="88" t="s">
        <v>66</v>
      </c>
    </row>
    <row r="9" spans="1:3" ht="19.8">
      <c r="A9" s="88" t="s">
        <v>76</v>
      </c>
    </row>
    <row r="10" spans="1:3" ht="19.8">
      <c r="A10" s="90" t="s">
        <v>55</v>
      </c>
    </row>
    <row r="11" spans="1:3" ht="19.8">
      <c r="A11" s="89" t="s">
        <v>521</v>
      </c>
    </row>
    <row r="12" spans="1:3" ht="99">
      <c r="A12" s="62" t="s">
        <v>86</v>
      </c>
    </row>
    <row r="13" spans="1:3" ht="19.8">
      <c r="A13" s="119" t="s">
        <v>56</v>
      </c>
    </row>
    <row r="14" spans="1:3" ht="39.6">
      <c r="A14" s="78" t="s">
        <v>731</v>
      </c>
    </row>
    <row r="15" spans="1:3" ht="19.8">
      <c r="A15" s="78" t="s">
        <v>732</v>
      </c>
    </row>
    <row r="16" spans="1:3" ht="19.8">
      <c r="A16" s="120" t="s">
        <v>57</v>
      </c>
    </row>
    <row r="17" spans="1:1" ht="198">
      <c r="A17" s="78" t="s">
        <v>733</v>
      </c>
    </row>
    <row r="18" spans="1:1" ht="19.8">
      <c r="A18" s="122" t="s">
        <v>734</v>
      </c>
    </row>
    <row r="19" spans="1:1" ht="99">
      <c r="A19" s="78" t="s">
        <v>735</v>
      </c>
    </row>
    <row r="20" spans="1:1" ht="19.8">
      <c r="A20" s="120" t="s">
        <v>710</v>
      </c>
    </row>
    <row r="21" spans="1:1" ht="19.8">
      <c r="A21" s="87" t="s">
        <v>711</v>
      </c>
    </row>
    <row r="22" spans="1:1" ht="19.8">
      <c r="A22" s="120" t="s">
        <v>59</v>
      </c>
    </row>
    <row r="23" spans="1:1" ht="19.8">
      <c r="A23" s="119" t="s">
        <v>60</v>
      </c>
    </row>
    <row r="24" spans="1:1" ht="39.6">
      <c r="A24" s="64" t="s">
        <v>748</v>
      </c>
    </row>
    <row r="25" spans="1:1" ht="39.6">
      <c r="A25" s="78" t="s">
        <v>727</v>
      </c>
    </row>
    <row r="26" spans="1:1" ht="19.8">
      <c r="A26" s="119" t="s">
        <v>61</v>
      </c>
    </row>
    <row r="27" spans="1:1" ht="19.8">
      <c r="A27" s="78" t="s">
        <v>736</v>
      </c>
    </row>
    <row r="28" spans="1:1" ht="59.4">
      <c r="A28" s="78" t="s">
        <v>68</v>
      </c>
    </row>
    <row r="29" spans="1:1" ht="39.6">
      <c r="A29" s="121" t="s">
        <v>62</v>
      </c>
    </row>
    <row r="30" spans="1:1" ht="20.399999999999999" thickBot="1">
      <c r="A30" s="84" t="s">
        <v>63</v>
      </c>
    </row>
    <row r="31" spans="1:1">
      <c r="A31" s="55" t="s">
        <v>51</v>
      </c>
    </row>
  </sheetData>
  <mergeCells count="1">
    <mergeCell ref="B1:C1"/>
  </mergeCells>
  <phoneticPr fontId="16" type="noConversion"/>
  <hyperlinks>
    <hyperlink ref="B1" location="預告統計資料發布時間表!A1" display="回發布時間表" xr:uid="{739DF82E-039F-4B2F-AA4E-72070006631D}"/>
    <hyperlink ref="A31" location="預告統計資料發布時間表!A1" display="回發布時間表" xr:uid="{EE279C00-BEF8-4F94-B879-1DAFAD8200C1}"/>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FF35-9915-43A0-BB12-BBD2A900ADD8}">
  <dimension ref="A1:C34"/>
  <sheetViews>
    <sheetView workbookViewId="0">
      <selection activeCell="B1" sqref="B1:C1"/>
    </sheetView>
  </sheetViews>
  <sheetFormatPr defaultRowHeight="16.2"/>
  <cols>
    <col min="1" max="1" width="93.6640625" customWidth="1"/>
  </cols>
  <sheetData>
    <row r="1" spans="1:3" ht="19.8">
      <c r="A1" s="67" t="s">
        <v>699</v>
      </c>
      <c r="B1" s="769" t="s">
        <v>83</v>
      </c>
      <c r="C1" s="770"/>
    </row>
    <row r="2" spans="1:3" ht="19.8">
      <c r="A2" s="74" t="s">
        <v>701</v>
      </c>
    </row>
    <row r="3" spans="1:3" ht="19.8">
      <c r="A3" s="57" t="s">
        <v>700</v>
      </c>
    </row>
    <row r="4" spans="1:3" ht="19.8">
      <c r="A4" s="58" t="s">
        <v>53</v>
      </c>
    </row>
    <row r="5" spans="1:3" ht="19.8">
      <c r="A5" s="89" t="s">
        <v>520</v>
      </c>
    </row>
    <row r="6" spans="1:3" ht="19.8">
      <c r="A6" s="88" t="s">
        <v>702</v>
      </c>
    </row>
    <row r="7" spans="1:3" ht="19.8">
      <c r="A7" s="88" t="s">
        <v>75</v>
      </c>
    </row>
    <row r="8" spans="1:3" ht="19.8">
      <c r="A8" s="88" t="s">
        <v>66</v>
      </c>
    </row>
    <row r="9" spans="1:3" ht="19.8">
      <c r="A9" s="88" t="s">
        <v>76</v>
      </c>
    </row>
    <row r="10" spans="1:3" ht="19.8">
      <c r="A10" s="90" t="s">
        <v>55</v>
      </c>
    </row>
    <row r="11" spans="1:3" ht="19.8">
      <c r="A11" s="89" t="s">
        <v>521</v>
      </c>
    </row>
    <row r="12" spans="1:3" ht="99">
      <c r="A12" s="62" t="s">
        <v>86</v>
      </c>
    </row>
    <row r="13" spans="1:3" ht="19.8">
      <c r="A13" s="106" t="s">
        <v>56</v>
      </c>
    </row>
    <row r="14" spans="1:3" ht="34.799999999999997">
      <c r="A14" s="107" t="s">
        <v>688</v>
      </c>
    </row>
    <row r="15" spans="1:3" ht="19.8">
      <c r="A15" s="108" t="s">
        <v>689</v>
      </c>
    </row>
    <row r="16" spans="1:3" ht="19.8">
      <c r="A16" s="109" t="s">
        <v>57</v>
      </c>
    </row>
    <row r="17" spans="1:1" ht="39.6">
      <c r="A17" s="108" t="s">
        <v>690</v>
      </c>
    </row>
    <row r="18" spans="1:1" ht="59.4">
      <c r="A18" s="108" t="s">
        <v>691</v>
      </c>
    </row>
    <row r="19" spans="1:1" ht="39.6">
      <c r="A19" s="108" t="s">
        <v>692</v>
      </c>
    </row>
    <row r="20" spans="1:1" ht="39.6">
      <c r="A20" s="108" t="s">
        <v>693</v>
      </c>
    </row>
    <row r="21" spans="1:1" ht="19.8">
      <c r="A21" s="108" t="s">
        <v>694</v>
      </c>
    </row>
    <row r="22" spans="1:1" ht="39.6">
      <c r="A22" s="108" t="s">
        <v>695</v>
      </c>
    </row>
    <row r="23" spans="1:1" ht="19.8">
      <c r="A23" s="108" t="s">
        <v>483</v>
      </c>
    </row>
    <row r="24" spans="1:1" ht="19.8">
      <c r="A24" s="125" t="s">
        <v>303</v>
      </c>
    </row>
    <row r="25" spans="1:1" ht="19.8">
      <c r="A25" s="108" t="s">
        <v>59</v>
      </c>
    </row>
    <row r="26" spans="1:1" ht="19.8">
      <c r="A26" s="106" t="s">
        <v>60</v>
      </c>
    </row>
    <row r="27" spans="1:1" ht="39.6">
      <c r="A27" s="125" t="s">
        <v>749</v>
      </c>
    </row>
    <row r="28" spans="1:1" ht="39.6">
      <c r="A28" s="108" t="s">
        <v>628</v>
      </c>
    </row>
    <row r="29" spans="1:1" ht="19.8">
      <c r="A29" s="106" t="s">
        <v>61</v>
      </c>
    </row>
    <row r="30" spans="1:1" ht="19.8">
      <c r="A30" s="108" t="s">
        <v>595</v>
      </c>
    </row>
    <row r="31" spans="1:1" ht="19.8">
      <c r="A31" s="108" t="s">
        <v>486</v>
      </c>
    </row>
    <row r="32" spans="1:1" ht="39.6">
      <c r="A32" s="110" t="s">
        <v>62</v>
      </c>
    </row>
    <row r="33" spans="1:1" ht="20.399999999999999" thickBot="1">
      <c r="A33" s="111" t="s">
        <v>63</v>
      </c>
    </row>
    <row r="34" spans="1:1">
      <c r="A34" s="55" t="s">
        <v>51</v>
      </c>
    </row>
  </sheetData>
  <mergeCells count="1">
    <mergeCell ref="B1:C1"/>
  </mergeCells>
  <phoneticPr fontId="16" type="noConversion"/>
  <hyperlinks>
    <hyperlink ref="B1" location="預告統計資料發布時間表!A1" display="回發布時間表" xr:uid="{4F44260C-D14E-4785-A279-631937843AB0}"/>
    <hyperlink ref="A34" location="預告統計資料發布時間表!A1" display="回發布時間表" xr:uid="{51A90AFE-8D67-4A05-83E9-5B50239BAE6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CED6A-E0DC-4F00-934E-910858AE0E62}">
  <dimension ref="A1:C34"/>
  <sheetViews>
    <sheetView workbookViewId="0">
      <selection activeCell="B1" sqref="B1:C1"/>
    </sheetView>
  </sheetViews>
  <sheetFormatPr defaultRowHeight="16.2"/>
  <cols>
    <col min="1" max="1" width="93.6640625" customWidth="1"/>
  </cols>
  <sheetData>
    <row r="1" spans="1:3" ht="19.8">
      <c r="A1" s="67" t="s">
        <v>703</v>
      </c>
      <c r="B1" s="769" t="s">
        <v>83</v>
      </c>
      <c r="C1" s="770"/>
    </row>
    <row r="2" spans="1:3" ht="19.8">
      <c r="A2" s="74" t="s">
        <v>701</v>
      </c>
    </row>
    <row r="3" spans="1:3" ht="19.8">
      <c r="A3" s="57" t="s">
        <v>704</v>
      </c>
    </row>
    <row r="4" spans="1:3" ht="19.8">
      <c r="A4" s="58" t="s">
        <v>53</v>
      </c>
    </row>
    <row r="5" spans="1:3" ht="19.8">
      <c r="A5" s="89" t="s">
        <v>520</v>
      </c>
    </row>
    <row r="6" spans="1:3" ht="19.8">
      <c r="A6" s="88" t="s">
        <v>702</v>
      </c>
    </row>
    <row r="7" spans="1:3" ht="19.8">
      <c r="A7" s="88" t="s">
        <v>75</v>
      </c>
    </row>
    <row r="8" spans="1:3" ht="19.8">
      <c r="A8" s="88" t="s">
        <v>66</v>
      </c>
    </row>
    <row r="9" spans="1:3" ht="19.8">
      <c r="A9" s="88" t="s">
        <v>76</v>
      </c>
    </row>
    <row r="10" spans="1:3" ht="19.8">
      <c r="A10" s="90" t="s">
        <v>55</v>
      </c>
    </row>
    <row r="11" spans="1:3" ht="19.8">
      <c r="A11" s="89" t="s">
        <v>521</v>
      </c>
    </row>
    <row r="12" spans="1:3" ht="99">
      <c r="A12" s="62" t="s">
        <v>86</v>
      </c>
    </row>
    <row r="13" spans="1:3" ht="19.8">
      <c r="A13" s="106" t="s">
        <v>56</v>
      </c>
    </row>
    <row r="14" spans="1:3" ht="34.799999999999997">
      <c r="A14" s="107" t="s">
        <v>696</v>
      </c>
    </row>
    <row r="15" spans="1:3" ht="19.8">
      <c r="A15" s="108" t="s">
        <v>689</v>
      </c>
    </row>
    <row r="16" spans="1:3" ht="19.8">
      <c r="A16" s="109" t="s">
        <v>57</v>
      </c>
    </row>
    <row r="17" spans="1:1" ht="39.6">
      <c r="A17" s="108" t="s">
        <v>690</v>
      </c>
    </row>
    <row r="18" spans="1:1" ht="59.4">
      <c r="A18" s="108" t="s">
        <v>697</v>
      </c>
    </row>
    <row r="19" spans="1:1" ht="39.6">
      <c r="A19" s="108" t="s">
        <v>692</v>
      </c>
    </row>
    <row r="20" spans="1:1" ht="39.6">
      <c r="A20" s="108" t="s">
        <v>693</v>
      </c>
    </row>
    <row r="21" spans="1:1" ht="19.8">
      <c r="A21" s="108" t="s">
        <v>694</v>
      </c>
    </row>
    <row r="22" spans="1:1" ht="39.6">
      <c r="A22" s="108" t="s">
        <v>695</v>
      </c>
    </row>
    <row r="23" spans="1:1" ht="19.8">
      <c r="A23" s="108" t="s">
        <v>483</v>
      </c>
    </row>
    <row r="24" spans="1:1" ht="19.8">
      <c r="A24" s="125" t="s">
        <v>743</v>
      </c>
    </row>
    <row r="25" spans="1:1" ht="19.8">
      <c r="A25" s="108" t="s">
        <v>59</v>
      </c>
    </row>
    <row r="26" spans="1:1" ht="19.8">
      <c r="A26" s="106" t="s">
        <v>60</v>
      </c>
    </row>
    <row r="27" spans="1:1" ht="39.6">
      <c r="A27" s="125" t="s">
        <v>749</v>
      </c>
    </row>
    <row r="28" spans="1:1" ht="39.6">
      <c r="A28" s="108" t="s">
        <v>628</v>
      </c>
    </row>
    <row r="29" spans="1:1" ht="19.8">
      <c r="A29" s="106" t="s">
        <v>61</v>
      </c>
    </row>
    <row r="30" spans="1:1" ht="19.8">
      <c r="A30" s="108" t="s">
        <v>698</v>
      </c>
    </row>
    <row r="31" spans="1:1" ht="19.8">
      <c r="A31" s="108" t="s">
        <v>486</v>
      </c>
    </row>
    <row r="32" spans="1:1" ht="39.6">
      <c r="A32" s="110" t="s">
        <v>62</v>
      </c>
    </row>
    <row r="33" spans="1:1" ht="20.399999999999999" thickBot="1">
      <c r="A33" s="111" t="s">
        <v>63</v>
      </c>
    </row>
    <row r="34" spans="1:1">
      <c r="A34" s="55" t="s">
        <v>51</v>
      </c>
    </row>
  </sheetData>
  <mergeCells count="1">
    <mergeCell ref="B1:C1"/>
  </mergeCells>
  <phoneticPr fontId="16" type="noConversion"/>
  <hyperlinks>
    <hyperlink ref="B1" location="預告統計資料發布時間表!A1" display="回發布時間表" xr:uid="{E2ACE094-3C27-454D-8400-FC891F4C909D}"/>
    <hyperlink ref="A34" location="預告統計資料發布時間表!A1" display="回發布時間表" xr:uid="{F73E5673-93CF-4CB2-9953-B5C5D5CFE51A}"/>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312FC-EABC-46CA-9B66-6FA02B3ACB3F}">
  <dimension ref="A1:C32"/>
  <sheetViews>
    <sheetView workbookViewId="0">
      <selection activeCell="B1" sqref="B1:C1"/>
    </sheetView>
  </sheetViews>
  <sheetFormatPr defaultRowHeight="16.2"/>
  <cols>
    <col min="1" max="1" width="117.88671875" customWidth="1"/>
  </cols>
  <sheetData>
    <row r="1" spans="1:3" ht="19.8">
      <c r="A1" s="67" t="s">
        <v>729</v>
      </c>
      <c r="B1" s="769" t="s">
        <v>83</v>
      </c>
      <c r="C1" s="770"/>
    </row>
    <row r="2" spans="1:3" ht="19.8">
      <c r="A2" s="74" t="s">
        <v>701</v>
      </c>
    </row>
    <row r="3" spans="1:3" ht="19.8">
      <c r="A3" s="57" t="s">
        <v>730</v>
      </c>
    </row>
    <row r="4" spans="1:3" ht="19.8">
      <c r="A4" s="58" t="s">
        <v>53</v>
      </c>
    </row>
    <row r="5" spans="1:3" ht="19.8">
      <c r="A5" s="89" t="s">
        <v>520</v>
      </c>
    </row>
    <row r="6" spans="1:3" ht="19.8">
      <c r="A6" s="88" t="s">
        <v>702</v>
      </c>
    </row>
    <row r="7" spans="1:3" ht="19.8">
      <c r="A7" s="88" t="s">
        <v>75</v>
      </c>
    </row>
    <row r="8" spans="1:3" ht="19.8">
      <c r="A8" s="88" t="s">
        <v>66</v>
      </c>
    </row>
    <row r="9" spans="1:3" ht="19.8">
      <c r="A9" s="88" t="s">
        <v>76</v>
      </c>
    </row>
    <row r="10" spans="1:3" ht="19.8">
      <c r="A10" s="90" t="s">
        <v>55</v>
      </c>
    </row>
    <row r="11" spans="1:3" ht="19.8">
      <c r="A11" s="89" t="s">
        <v>521</v>
      </c>
    </row>
    <row r="12" spans="1:3" ht="79.2">
      <c r="A12" s="62" t="s">
        <v>86</v>
      </c>
    </row>
    <row r="13" spans="1:3" ht="19.8">
      <c r="A13" s="119" t="s">
        <v>56</v>
      </c>
    </row>
    <row r="14" spans="1:3" ht="39.6">
      <c r="A14" s="78" t="s">
        <v>721</v>
      </c>
    </row>
    <row r="15" spans="1:3" ht="19.8">
      <c r="A15" s="78" t="s">
        <v>722</v>
      </c>
    </row>
    <row r="16" spans="1:3" ht="19.8">
      <c r="A16" s="120" t="s">
        <v>57</v>
      </c>
    </row>
    <row r="17" spans="1:1" ht="277.2">
      <c r="A17" s="78" t="s">
        <v>723</v>
      </c>
    </row>
    <row r="18" spans="1:1" ht="198">
      <c r="A18" s="78" t="s">
        <v>724</v>
      </c>
    </row>
    <row r="19" spans="1:1" ht="19.8">
      <c r="A19" s="120" t="s">
        <v>725</v>
      </c>
    </row>
    <row r="20" spans="1:1" ht="19.8">
      <c r="A20" s="78" t="s">
        <v>726</v>
      </c>
    </row>
    <row r="21" spans="1:1" ht="19.8">
      <c r="A21" s="120" t="s">
        <v>710</v>
      </c>
    </row>
    <row r="22" spans="1:1" ht="19.8">
      <c r="A22" s="87" t="s">
        <v>711</v>
      </c>
    </row>
    <row r="23" spans="1:1" ht="19.8">
      <c r="A23" s="120" t="s">
        <v>59</v>
      </c>
    </row>
    <row r="24" spans="1:1" ht="19.8">
      <c r="A24" s="119" t="s">
        <v>60</v>
      </c>
    </row>
    <row r="25" spans="1:1" ht="39.6">
      <c r="A25" s="64" t="s">
        <v>505</v>
      </c>
    </row>
    <row r="26" spans="1:1" ht="39.6">
      <c r="A26" s="78" t="s">
        <v>727</v>
      </c>
    </row>
    <row r="27" spans="1:1" ht="19.8">
      <c r="A27" s="119" t="s">
        <v>61</v>
      </c>
    </row>
    <row r="28" spans="1:1" ht="19.8">
      <c r="A28" s="78" t="s">
        <v>728</v>
      </c>
    </row>
    <row r="29" spans="1:1" ht="39.6">
      <c r="A29" s="78" t="s">
        <v>68</v>
      </c>
    </row>
    <row r="30" spans="1:1" ht="19.8">
      <c r="A30" s="121" t="s">
        <v>62</v>
      </c>
    </row>
    <row r="31" spans="1:1" ht="20.399999999999999" thickBot="1">
      <c r="A31" s="84" t="s">
        <v>63</v>
      </c>
    </row>
    <row r="32" spans="1:1">
      <c r="A32" s="55" t="s">
        <v>51</v>
      </c>
    </row>
  </sheetData>
  <mergeCells count="1">
    <mergeCell ref="B1:C1"/>
  </mergeCells>
  <phoneticPr fontId="16" type="noConversion"/>
  <hyperlinks>
    <hyperlink ref="B1" location="預告統計資料發布時間表!A1" display="回發布時間表" xr:uid="{E832B117-736E-4883-B99C-03C943C60629}"/>
    <hyperlink ref="A32" location="預告統計資料發布時間表!A1" display="回發布時間表" xr:uid="{B9C4730E-41F8-4003-BC1F-F9BABF1ECA91}"/>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3"/>
  <sheetViews>
    <sheetView workbookViewId="0">
      <selection activeCell="B1" sqref="B1:C1"/>
    </sheetView>
  </sheetViews>
  <sheetFormatPr defaultRowHeight="16.2"/>
  <cols>
    <col min="1" max="1" width="94.88671875" customWidth="1"/>
  </cols>
  <sheetData>
    <row r="1" spans="1:3" ht="19.8">
      <c r="A1" s="67" t="s">
        <v>203</v>
      </c>
      <c r="B1" s="769" t="s">
        <v>83</v>
      </c>
      <c r="C1" s="770"/>
    </row>
    <row r="2" spans="1:3" ht="19.8">
      <c r="A2" s="57" t="s">
        <v>101</v>
      </c>
    </row>
    <row r="3" spans="1:3" ht="19.8">
      <c r="A3" s="57" t="s">
        <v>204</v>
      </c>
    </row>
    <row r="4" spans="1:3" ht="19.8">
      <c r="A4" s="58" t="s">
        <v>53</v>
      </c>
    </row>
    <row r="5" spans="1:3" ht="19.8">
      <c r="A5" s="89" t="s">
        <v>520</v>
      </c>
    </row>
    <row r="6" spans="1:3" ht="19.8">
      <c r="A6" s="88" t="s">
        <v>64</v>
      </c>
    </row>
    <row r="7" spans="1:3" ht="19.8">
      <c r="A7" s="88" t="s">
        <v>65</v>
      </c>
    </row>
    <row r="8" spans="1:3" ht="19.8">
      <c r="A8" s="88" t="s">
        <v>66</v>
      </c>
    </row>
    <row r="9" spans="1:3" ht="19.8">
      <c r="A9" s="88" t="s">
        <v>67</v>
      </c>
    </row>
    <row r="10" spans="1:3" ht="19.8">
      <c r="A10" s="90" t="s">
        <v>55</v>
      </c>
    </row>
    <row r="11" spans="1:3" ht="19.8">
      <c r="A11" s="89" t="s">
        <v>521</v>
      </c>
    </row>
    <row r="12" spans="1:3" ht="99">
      <c r="A12" s="62" t="s">
        <v>86</v>
      </c>
    </row>
    <row r="13" spans="1:3" ht="19.8">
      <c r="A13" s="58" t="s">
        <v>56</v>
      </c>
      <c r="C13" s="2"/>
    </row>
    <row r="14" spans="1:3" ht="39.6">
      <c r="A14" s="61" t="s">
        <v>205</v>
      </c>
    </row>
    <row r="15" spans="1:3" ht="19.8">
      <c r="A15" s="61" t="s">
        <v>206</v>
      </c>
    </row>
    <row r="16" spans="1:3" ht="19.8">
      <c r="A16" s="59" t="s">
        <v>207</v>
      </c>
    </row>
    <row r="17" spans="1:1" ht="19.8">
      <c r="A17" s="61" t="s">
        <v>208</v>
      </c>
    </row>
    <row r="18" spans="1:1" ht="79.2">
      <c r="A18" s="61" t="s">
        <v>209</v>
      </c>
    </row>
    <row r="19" spans="1:1" ht="19.8">
      <c r="A19" s="61" t="s">
        <v>210</v>
      </c>
    </row>
    <row r="20" spans="1:1" ht="19.8">
      <c r="A20" s="61" t="s">
        <v>211</v>
      </c>
    </row>
    <row r="21" spans="1:1" ht="19.8">
      <c r="A21" s="61" t="s">
        <v>212</v>
      </c>
    </row>
    <row r="22" spans="1:1" ht="39.6">
      <c r="A22" s="61" t="s">
        <v>213</v>
      </c>
    </row>
    <row r="23" spans="1:1" ht="39.6">
      <c r="A23" s="61" t="s">
        <v>214</v>
      </c>
    </row>
    <row r="24" spans="1:1" ht="79.2">
      <c r="A24" s="61" t="s">
        <v>215</v>
      </c>
    </row>
    <row r="25" spans="1:1" ht="39.6">
      <c r="A25" s="61" t="s">
        <v>216</v>
      </c>
    </row>
    <row r="26" spans="1:1" ht="19.8">
      <c r="A26" s="61" t="s">
        <v>217</v>
      </c>
    </row>
    <row r="27" spans="1:1" ht="39.6">
      <c r="A27" s="61" t="s">
        <v>218</v>
      </c>
    </row>
    <row r="28" spans="1:1" ht="39.6">
      <c r="A28" s="61" t="s">
        <v>219</v>
      </c>
    </row>
    <row r="29" spans="1:1" ht="39.6">
      <c r="A29" s="61" t="s">
        <v>220</v>
      </c>
    </row>
    <row r="30" spans="1:1" ht="19.8">
      <c r="A30" s="59" t="s">
        <v>221</v>
      </c>
    </row>
    <row r="31" spans="1:1" ht="55.2" customHeight="1">
      <c r="A31" s="61" t="s">
        <v>225</v>
      </c>
    </row>
    <row r="32" spans="1:1" ht="19.8">
      <c r="A32" s="59" t="s">
        <v>222</v>
      </c>
    </row>
    <row r="33" spans="1:1" ht="19.8">
      <c r="A33" s="63" t="s">
        <v>162</v>
      </c>
    </row>
    <row r="34" spans="1:1" ht="19.8">
      <c r="A34" s="59" t="s">
        <v>59</v>
      </c>
    </row>
    <row r="35" spans="1:1" ht="19.8">
      <c r="A35" s="58" t="s">
        <v>60</v>
      </c>
    </row>
    <row r="36" spans="1:1" ht="39.6">
      <c r="A36" s="64" t="s">
        <v>744</v>
      </c>
    </row>
    <row r="37" spans="1:1" ht="39.6">
      <c r="A37" s="61" t="s">
        <v>136</v>
      </c>
    </row>
    <row r="38" spans="1:1" ht="19.8">
      <c r="A38" s="58" t="s">
        <v>61</v>
      </c>
    </row>
    <row r="39" spans="1:1" ht="39.6">
      <c r="A39" s="61" t="s">
        <v>223</v>
      </c>
    </row>
    <row r="40" spans="1:1" ht="19.8">
      <c r="A40" s="61" t="s">
        <v>224</v>
      </c>
    </row>
    <row r="41" spans="1:1" ht="39.6">
      <c r="A41" s="65" t="s">
        <v>99</v>
      </c>
    </row>
    <row r="42" spans="1:1" ht="20.399999999999999" thickBot="1">
      <c r="A42" s="66" t="s">
        <v>63</v>
      </c>
    </row>
    <row r="43" spans="1:1">
      <c r="A43" s="55" t="s">
        <v>51</v>
      </c>
    </row>
  </sheetData>
  <mergeCells count="1">
    <mergeCell ref="B1:C1"/>
  </mergeCells>
  <phoneticPr fontId="16" type="noConversion"/>
  <hyperlinks>
    <hyperlink ref="B1" location="預告統計資料發布時間表!A1" display="回發布時間表" xr:uid="{00000000-0004-0000-0800-000000000000}"/>
    <hyperlink ref="A43" location="預告統計資料發布時間表!A1" display="回發布時間表" xr:uid="{00000000-0004-0000-0800-000001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0"/>
  <sheetViews>
    <sheetView workbookViewId="0">
      <selection activeCell="B1" sqref="B1:C1"/>
    </sheetView>
  </sheetViews>
  <sheetFormatPr defaultRowHeight="16.2"/>
  <cols>
    <col min="1" max="1" width="104.44140625" customWidth="1"/>
  </cols>
  <sheetData>
    <row r="1" spans="1:3" ht="19.8">
      <c r="A1" s="67" t="s">
        <v>226</v>
      </c>
      <c r="B1" s="769" t="s">
        <v>83</v>
      </c>
      <c r="C1" s="770"/>
    </row>
    <row r="2" spans="1:3" ht="19.8">
      <c r="A2" s="57" t="s">
        <v>101</v>
      </c>
    </row>
    <row r="3" spans="1:3" ht="19.8">
      <c r="A3" s="57" t="s">
        <v>227</v>
      </c>
    </row>
    <row r="4" spans="1:3" ht="19.8">
      <c r="A4" s="58" t="s">
        <v>53</v>
      </c>
    </row>
    <row r="5" spans="1:3" ht="19.8">
      <c r="A5" s="89" t="s">
        <v>522</v>
      </c>
    </row>
    <row r="6" spans="1:3" ht="19.8">
      <c r="A6" s="88" t="s">
        <v>64</v>
      </c>
    </row>
    <row r="7" spans="1:3" ht="19.8">
      <c r="A7" s="88" t="s">
        <v>65</v>
      </c>
    </row>
    <row r="8" spans="1:3" ht="19.8">
      <c r="A8" s="88" t="s">
        <v>66</v>
      </c>
    </row>
    <row r="9" spans="1:3" ht="19.8">
      <c r="A9" s="88" t="s">
        <v>67</v>
      </c>
    </row>
    <row r="10" spans="1:3" ht="19.8">
      <c r="A10" s="90" t="s">
        <v>55</v>
      </c>
    </row>
    <row r="11" spans="1:3" ht="19.8">
      <c r="A11" s="89" t="s">
        <v>521</v>
      </c>
    </row>
    <row r="12" spans="1:3" ht="79.2">
      <c r="A12" s="62" t="s">
        <v>86</v>
      </c>
    </row>
    <row r="13" spans="1:3" ht="19.8">
      <c r="A13" s="58" t="s">
        <v>56</v>
      </c>
      <c r="C13" s="2"/>
    </row>
    <row r="14" spans="1:3" ht="19.8">
      <c r="A14" s="60" t="s">
        <v>228</v>
      </c>
    </row>
    <row r="15" spans="1:3" ht="19.8">
      <c r="A15" s="61" t="s">
        <v>229</v>
      </c>
    </row>
    <row r="16" spans="1:3" ht="19.8">
      <c r="A16" s="59" t="s">
        <v>230</v>
      </c>
    </row>
    <row r="17" spans="1:1" ht="59.4">
      <c r="A17" s="62" t="s">
        <v>231</v>
      </c>
    </row>
    <row r="18" spans="1:1" ht="19.8">
      <c r="A18" s="62" t="s">
        <v>232</v>
      </c>
    </row>
    <row r="19" spans="1:1" ht="39.6">
      <c r="A19" s="62" t="s">
        <v>233</v>
      </c>
    </row>
    <row r="20" spans="1:1" ht="59.4">
      <c r="A20" s="62" t="s">
        <v>234</v>
      </c>
    </row>
    <row r="21" spans="1:1" ht="39.6">
      <c r="A21" s="62" t="s">
        <v>235</v>
      </c>
    </row>
    <row r="22" spans="1:1" ht="39.6">
      <c r="A22" s="62" t="s">
        <v>236</v>
      </c>
    </row>
    <row r="23" spans="1:1" ht="39.6">
      <c r="A23" s="62" t="s">
        <v>237</v>
      </c>
    </row>
    <row r="24" spans="1:1" ht="19.8">
      <c r="A24" s="62" t="s">
        <v>238</v>
      </c>
    </row>
    <row r="25" spans="1:1" ht="39.6">
      <c r="A25" s="62" t="s">
        <v>239</v>
      </c>
    </row>
    <row r="26" spans="1:1" ht="39.6">
      <c r="A26" s="62" t="s">
        <v>240</v>
      </c>
    </row>
    <row r="27" spans="1:1" ht="39.6">
      <c r="A27" s="62" t="s">
        <v>241</v>
      </c>
    </row>
    <row r="28" spans="1:1" ht="39.6">
      <c r="A28" s="62" t="s">
        <v>242</v>
      </c>
    </row>
    <row r="29" spans="1:1" ht="39.6">
      <c r="A29" s="62" t="s">
        <v>243</v>
      </c>
    </row>
    <row r="30" spans="1:1" ht="39.6">
      <c r="A30" s="62" t="s">
        <v>244</v>
      </c>
    </row>
    <row r="31" spans="1:1" ht="39.6">
      <c r="A31" s="62" t="s">
        <v>245</v>
      </c>
    </row>
    <row r="32" spans="1:1" ht="39.6">
      <c r="A32" s="62" t="s">
        <v>246</v>
      </c>
    </row>
    <row r="33" spans="1:1" ht="39.6">
      <c r="A33" s="62" t="s">
        <v>247</v>
      </c>
    </row>
    <row r="34" spans="1:1" ht="39.6">
      <c r="A34" s="62" t="s">
        <v>248</v>
      </c>
    </row>
    <row r="35" spans="1:1" ht="19.8">
      <c r="A35" s="62" t="s">
        <v>249</v>
      </c>
    </row>
    <row r="36" spans="1:1" ht="39.6">
      <c r="A36" s="62" t="s">
        <v>250</v>
      </c>
    </row>
    <row r="37" spans="1:1" ht="39.6">
      <c r="A37" s="62" t="s">
        <v>251</v>
      </c>
    </row>
    <row r="38" spans="1:1" ht="19.8">
      <c r="A38" s="62" t="s">
        <v>252</v>
      </c>
    </row>
    <row r="39" spans="1:1" ht="19.8">
      <c r="A39" s="62" t="s">
        <v>253</v>
      </c>
    </row>
    <row r="40" spans="1:1" ht="39.6">
      <c r="A40" s="62" t="s">
        <v>254</v>
      </c>
    </row>
    <row r="41" spans="1:1" ht="19.8">
      <c r="A41" s="61" t="s">
        <v>255</v>
      </c>
    </row>
    <row r="42" spans="1:1" ht="59.4">
      <c r="A42" s="61" t="s">
        <v>256</v>
      </c>
    </row>
    <row r="43" spans="1:1" ht="19.8">
      <c r="A43" s="61" t="s">
        <v>222</v>
      </c>
    </row>
    <row r="44" spans="1:1" ht="19.8">
      <c r="A44" s="64" t="s">
        <v>162</v>
      </c>
    </row>
    <row r="45" spans="1:1" ht="19.8">
      <c r="A45" s="61" t="s">
        <v>59</v>
      </c>
    </row>
    <row r="46" spans="1:1" ht="19.8">
      <c r="A46" s="58" t="s">
        <v>60</v>
      </c>
    </row>
    <row r="47" spans="1:1" ht="39.6">
      <c r="A47" s="64" t="s">
        <v>744</v>
      </c>
    </row>
    <row r="48" spans="1:1" ht="39.6">
      <c r="A48" s="61" t="s">
        <v>136</v>
      </c>
    </row>
    <row r="49" spans="1:1" ht="19.8">
      <c r="A49" s="58" t="s">
        <v>61</v>
      </c>
    </row>
    <row r="50" spans="1:1" ht="39.6">
      <c r="A50" s="61" t="s">
        <v>257</v>
      </c>
    </row>
    <row r="51" spans="1:1" ht="19.8">
      <c r="A51" s="61" t="s">
        <v>138</v>
      </c>
    </row>
    <row r="52" spans="1:1" ht="39.6">
      <c r="A52" s="65" t="s">
        <v>99</v>
      </c>
    </row>
    <row r="53" spans="1:1" ht="20.399999999999999" thickBot="1">
      <c r="A53" s="66" t="s">
        <v>63</v>
      </c>
    </row>
    <row r="54" spans="1:1">
      <c r="A54" s="55" t="s">
        <v>51</v>
      </c>
    </row>
    <row r="60" spans="1:1" ht="39" customHeight="1"/>
  </sheetData>
  <mergeCells count="1">
    <mergeCell ref="B1:C1"/>
  </mergeCells>
  <phoneticPr fontId="16" type="noConversion"/>
  <hyperlinks>
    <hyperlink ref="B1" location="預告統計資料發布時間表!A1" display="回發布時間表" xr:uid="{00000000-0004-0000-0900-000000000000}"/>
    <hyperlink ref="A54" location="預告統計資料發布時間表!A1" display="回發布時間表" xr:uid="{00000000-0004-0000-09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7"/>
  <sheetViews>
    <sheetView workbookViewId="0">
      <selection activeCell="B1" sqref="B1:C1"/>
    </sheetView>
  </sheetViews>
  <sheetFormatPr defaultRowHeight="16.2"/>
  <cols>
    <col min="1" max="1" width="93.44140625" customWidth="1"/>
  </cols>
  <sheetData>
    <row r="1" spans="1:3" ht="19.8">
      <c r="A1" s="67" t="s">
        <v>100</v>
      </c>
      <c r="B1" s="769" t="s">
        <v>83</v>
      </c>
      <c r="C1" s="770"/>
    </row>
    <row r="2" spans="1:3" ht="19.8">
      <c r="A2" s="57" t="s">
        <v>101</v>
      </c>
    </row>
    <row r="3" spans="1:3" ht="19.8">
      <c r="A3" s="57" t="s">
        <v>102</v>
      </c>
    </row>
    <row r="4" spans="1:3" ht="19.8">
      <c r="A4" s="77" t="s">
        <v>53</v>
      </c>
    </row>
    <row r="5" spans="1:3" ht="19.8">
      <c r="A5" s="76" t="s">
        <v>513</v>
      </c>
    </row>
    <row r="6" spans="1:3" ht="19.8">
      <c r="A6" s="76" t="s">
        <v>517</v>
      </c>
    </row>
    <row r="7" spans="1:3" ht="19.8">
      <c r="A7" s="88" t="s">
        <v>65</v>
      </c>
    </row>
    <row r="8" spans="1:3" ht="19.8">
      <c r="A8" s="88" t="s">
        <v>66</v>
      </c>
    </row>
    <row r="9" spans="1:3" ht="19.8">
      <c r="A9" s="88" t="s">
        <v>67</v>
      </c>
    </row>
    <row r="10" spans="1:3" ht="19.8">
      <c r="A10" s="77" t="s">
        <v>55</v>
      </c>
    </row>
    <row r="11" spans="1:3" ht="19.8">
      <c r="A11" s="76" t="s">
        <v>518</v>
      </c>
    </row>
    <row r="12" spans="1:3" ht="99">
      <c r="A12" s="62" t="s">
        <v>86</v>
      </c>
    </row>
    <row r="13" spans="1:3" ht="19.8">
      <c r="A13" s="77" t="s">
        <v>56</v>
      </c>
      <c r="C13" s="2"/>
    </row>
    <row r="14" spans="1:3" ht="39.6">
      <c r="A14" s="62" t="s">
        <v>103</v>
      </c>
    </row>
    <row r="15" spans="1:3" ht="19.8">
      <c r="A15" s="62" t="s">
        <v>104</v>
      </c>
    </row>
    <row r="16" spans="1:3" ht="19.8">
      <c r="A16" s="76" t="s">
        <v>57</v>
      </c>
    </row>
    <row r="17" spans="1:1" ht="99">
      <c r="A17" s="62" t="s">
        <v>105</v>
      </c>
    </row>
    <row r="18" spans="1:1" ht="99">
      <c r="A18" s="62" t="s">
        <v>106</v>
      </c>
    </row>
    <row r="19" spans="1:1" ht="19.8">
      <c r="A19" s="61" t="s">
        <v>107</v>
      </c>
    </row>
    <row r="20" spans="1:1" ht="39.6">
      <c r="A20" s="61" t="s">
        <v>108</v>
      </c>
    </row>
    <row r="21" spans="1:1" ht="39.6">
      <c r="A21" s="61" t="s">
        <v>109</v>
      </c>
    </row>
    <row r="22" spans="1:1" ht="39.6">
      <c r="A22" s="61" t="s">
        <v>110</v>
      </c>
    </row>
    <row r="23" spans="1:1" ht="79.2">
      <c r="A23" s="61" t="s">
        <v>111</v>
      </c>
    </row>
    <row r="24" spans="1:1" ht="39.6">
      <c r="A24" s="61" t="s">
        <v>112</v>
      </c>
    </row>
    <row r="25" spans="1:1" ht="19.8">
      <c r="A25" s="61" t="s">
        <v>113</v>
      </c>
    </row>
    <row r="26" spans="1:1" ht="19.8">
      <c r="A26" s="61" t="s">
        <v>114</v>
      </c>
    </row>
    <row r="27" spans="1:1" ht="39.6">
      <c r="A27" s="61" t="s">
        <v>115</v>
      </c>
    </row>
    <row r="28" spans="1:1" ht="138.6">
      <c r="A28" s="61" t="s">
        <v>116</v>
      </c>
    </row>
    <row r="29" spans="1:1" ht="59.4">
      <c r="A29" s="61" t="s">
        <v>117</v>
      </c>
    </row>
    <row r="30" spans="1:1" ht="59.4">
      <c r="A30" s="61" t="s">
        <v>118</v>
      </c>
    </row>
    <row r="31" spans="1:1" ht="39.6">
      <c r="A31" s="61" t="s">
        <v>119</v>
      </c>
    </row>
    <row r="32" spans="1:1" ht="19.8">
      <c r="A32" s="61" t="s">
        <v>120</v>
      </c>
    </row>
    <row r="33" spans="1:1" ht="59.4">
      <c r="A33" s="61" t="s">
        <v>121</v>
      </c>
    </row>
    <row r="34" spans="1:1" ht="99">
      <c r="A34" s="61" t="s">
        <v>122</v>
      </c>
    </row>
    <row r="35" spans="1:1" ht="59.4">
      <c r="A35" s="61" t="s">
        <v>123</v>
      </c>
    </row>
    <row r="36" spans="1:1" ht="19.8">
      <c r="A36" s="61" t="s">
        <v>124</v>
      </c>
    </row>
    <row r="37" spans="1:1" ht="79.2">
      <c r="A37" s="61" t="s">
        <v>125</v>
      </c>
    </row>
    <row r="38" spans="1:1" ht="59.4">
      <c r="A38" s="61" t="s">
        <v>126</v>
      </c>
    </row>
    <row r="39" spans="1:1" ht="19.8">
      <c r="A39" s="61" t="s">
        <v>127</v>
      </c>
    </row>
    <row r="40" spans="1:1" ht="59.4">
      <c r="A40" s="61" t="s">
        <v>128</v>
      </c>
    </row>
    <row r="41" spans="1:1" ht="19.8">
      <c r="A41" s="61" t="s">
        <v>129</v>
      </c>
    </row>
    <row r="42" spans="1:1" ht="59.4">
      <c r="A42" s="61" t="s">
        <v>130</v>
      </c>
    </row>
    <row r="43" spans="1:1" ht="59.4">
      <c r="A43" s="61" t="s">
        <v>131</v>
      </c>
    </row>
    <row r="44" spans="1:1" ht="19.8">
      <c r="A44" s="59" t="s">
        <v>132</v>
      </c>
    </row>
    <row r="45" spans="1:1" ht="19.8">
      <c r="A45" s="68" t="s">
        <v>133</v>
      </c>
    </row>
    <row r="46" spans="1:1" ht="19.8">
      <c r="A46" s="68" t="s">
        <v>134</v>
      </c>
    </row>
    <row r="47" spans="1:1" ht="19.8">
      <c r="A47" s="68" t="s">
        <v>531</v>
      </c>
    </row>
    <row r="48" spans="1:1" ht="19.8">
      <c r="A48" s="68" t="s">
        <v>59</v>
      </c>
    </row>
    <row r="49" spans="1:1" ht="19.8">
      <c r="A49" s="69" t="s">
        <v>60</v>
      </c>
    </row>
    <row r="50" spans="1:1" ht="39.6">
      <c r="A50" s="64" t="s">
        <v>532</v>
      </c>
    </row>
    <row r="51" spans="1:1" ht="39.6">
      <c r="A51" s="70" t="s">
        <v>136</v>
      </c>
    </row>
    <row r="52" spans="1:1" ht="19.8">
      <c r="A52" s="69" t="s">
        <v>61</v>
      </c>
    </row>
    <row r="53" spans="1:1" ht="39.6">
      <c r="A53" s="70" t="s">
        <v>137</v>
      </c>
    </row>
    <row r="54" spans="1:1" ht="19.8">
      <c r="A54" s="70" t="s">
        <v>138</v>
      </c>
    </row>
    <row r="55" spans="1:1" ht="39.6">
      <c r="A55" s="71" t="s">
        <v>99</v>
      </c>
    </row>
    <row r="56" spans="1:1" ht="20.399999999999999" thickBot="1">
      <c r="A56" s="66" t="s">
        <v>63</v>
      </c>
    </row>
    <row r="57" spans="1:1">
      <c r="A57" s="55" t="s">
        <v>51</v>
      </c>
    </row>
  </sheetData>
  <mergeCells count="1">
    <mergeCell ref="B1:C1"/>
  </mergeCells>
  <phoneticPr fontId="16" type="noConversion"/>
  <hyperlinks>
    <hyperlink ref="B1" location="預告統計資料發布時間表!A1" display="回發布時間表" xr:uid="{00000000-0004-0000-0200-000000000000}"/>
    <hyperlink ref="A57" location="預告統計資料發布時間表!A1" display="回發布時間表" xr:uid="{00000000-0004-0000-0200-000001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workbookViewId="0">
      <selection activeCell="B1" sqref="B1:C1"/>
    </sheetView>
  </sheetViews>
  <sheetFormatPr defaultRowHeight="16.2"/>
  <cols>
    <col min="1" max="1" width="93.6640625" customWidth="1"/>
  </cols>
  <sheetData>
    <row r="1" spans="1:3" ht="19.8">
      <c r="A1" s="67" t="s">
        <v>760</v>
      </c>
      <c r="B1" s="769" t="s">
        <v>83</v>
      </c>
      <c r="C1" s="771"/>
    </row>
    <row r="2" spans="1:3" ht="19.8">
      <c r="A2" s="57" t="s">
        <v>761</v>
      </c>
    </row>
    <row r="3" spans="1:3" ht="19.8">
      <c r="A3" s="57" t="s">
        <v>762</v>
      </c>
    </row>
    <row r="4" spans="1:3" ht="19.8">
      <c r="A4" s="58" t="s">
        <v>53</v>
      </c>
    </row>
    <row r="5" spans="1:3" ht="19.8">
      <c r="A5" s="89" t="s">
        <v>763</v>
      </c>
    </row>
    <row r="6" spans="1:3" ht="19.8">
      <c r="A6" s="88" t="s">
        <v>69</v>
      </c>
    </row>
    <row r="7" spans="1:3" ht="19.8">
      <c r="A7" s="88" t="s">
        <v>70</v>
      </c>
    </row>
    <row r="8" spans="1:3" ht="19.8">
      <c r="A8" s="88" t="s">
        <v>66</v>
      </c>
    </row>
    <row r="9" spans="1:3" ht="19.8">
      <c r="A9" s="88" t="s">
        <v>764</v>
      </c>
    </row>
    <row r="10" spans="1:3" ht="19.8">
      <c r="A10" s="90" t="s">
        <v>55</v>
      </c>
    </row>
    <row r="11" spans="1:3" ht="19.8">
      <c r="A11" s="89" t="s">
        <v>521</v>
      </c>
    </row>
    <row r="12" spans="1:3" ht="99">
      <c r="A12" s="62" t="s">
        <v>765</v>
      </c>
    </row>
    <row r="13" spans="1:3" ht="19.8">
      <c r="A13" s="58" t="s">
        <v>56</v>
      </c>
    </row>
    <row r="14" spans="1:3" ht="59.4">
      <c r="A14" s="60" t="s">
        <v>766</v>
      </c>
    </row>
    <row r="15" spans="1:3" ht="59.4">
      <c r="A15" s="61" t="s">
        <v>767</v>
      </c>
    </row>
    <row r="16" spans="1:3" ht="19.8">
      <c r="A16" s="59" t="s">
        <v>57</v>
      </c>
    </row>
    <row r="17" spans="1:1" ht="99">
      <c r="A17" s="61" t="s">
        <v>768</v>
      </c>
    </row>
    <row r="18" spans="1:1" ht="39.6">
      <c r="A18" s="61" t="s">
        <v>769</v>
      </c>
    </row>
    <row r="19" spans="1:1" ht="39.6">
      <c r="A19" s="61" t="s">
        <v>770</v>
      </c>
    </row>
    <row r="20" spans="1:1" ht="118.8">
      <c r="A20" s="61" t="s">
        <v>771</v>
      </c>
    </row>
    <row r="21" spans="1:1" ht="39.6">
      <c r="A21" s="61" t="s">
        <v>772</v>
      </c>
    </row>
    <row r="22" spans="1:1" ht="19.8">
      <c r="A22" s="61" t="s">
        <v>773</v>
      </c>
    </row>
    <row r="23" spans="1:1" ht="79.2">
      <c r="A23" s="61" t="s">
        <v>774</v>
      </c>
    </row>
    <row r="24" spans="1:1" ht="19.8">
      <c r="A24" s="61" t="s">
        <v>627</v>
      </c>
    </row>
    <row r="25" spans="1:1" ht="19.8">
      <c r="A25" s="64" t="s">
        <v>775</v>
      </c>
    </row>
    <row r="26" spans="1:1" ht="19.8">
      <c r="A26" s="61" t="s">
        <v>59</v>
      </c>
    </row>
    <row r="27" spans="1:1" ht="19.8">
      <c r="A27" s="58" t="s">
        <v>60</v>
      </c>
    </row>
    <row r="28" spans="1:1" ht="39.6">
      <c r="A28" s="64" t="s">
        <v>776</v>
      </c>
    </row>
    <row r="29" spans="1:1" ht="39.6">
      <c r="A29" s="61" t="s">
        <v>777</v>
      </c>
    </row>
    <row r="30" spans="1:1" ht="19.8">
      <c r="A30" s="58" t="s">
        <v>61</v>
      </c>
    </row>
    <row r="31" spans="1:1" ht="39.6">
      <c r="A31" s="61" t="s">
        <v>778</v>
      </c>
    </row>
    <row r="32" spans="1:1" ht="19.8">
      <c r="A32" s="61" t="s">
        <v>486</v>
      </c>
    </row>
    <row r="33" spans="1:1" ht="39.6">
      <c r="A33" s="65" t="s">
        <v>62</v>
      </c>
    </row>
    <row r="34" spans="1:1" ht="20.399999999999999" thickBot="1">
      <c r="A34" s="66" t="s">
        <v>63</v>
      </c>
    </row>
    <row r="35" spans="1:1">
      <c r="A35" s="55" t="s">
        <v>51</v>
      </c>
    </row>
    <row r="36" spans="1:1" ht="19.8">
      <c r="A36" s="61" t="s">
        <v>163</v>
      </c>
    </row>
    <row r="37" spans="1:1" ht="19.8">
      <c r="A37" s="61" t="s">
        <v>138</v>
      </c>
    </row>
    <row r="38" spans="1:1" ht="39.6">
      <c r="A38" s="65" t="s">
        <v>99</v>
      </c>
    </row>
    <row r="39" spans="1:1" ht="20.399999999999999" thickBot="1">
      <c r="A39" s="66" t="s">
        <v>63</v>
      </c>
    </row>
    <row r="40" spans="1:1">
      <c r="A40" s="55" t="s">
        <v>51</v>
      </c>
    </row>
  </sheetData>
  <mergeCells count="1">
    <mergeCell ref="B1:C1"/>
  </mergeCells>
  <phoneticPr fontId="16" type="noConversion"/>
  <hyperlinks>
    <hyperlink ref="A40" location="預告統計資料發布時間表!A1" display="回發布時間表" xr:uid="{00000000-0004-0000-0400-000001000000}"/>
    <hyperlink ref="A35" location="預告統計資料發布時間表!A1" display="回發布時間表" xr:uid="{00000000-0004-0000-1D00-000001000000}"/>
    <hyperlink ref="B1" location="預告統計資料發布時間表!A1" display="回發布時間表" xr:uid="{7DF645D5-06DC-437E-B24E-13782B94513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5"/>
  <sheetViews>
    <sheetView workbookViewId="0">
      <selection activeCell="B1" sqref="B1:C1"/>
    </sheetView>
  </sheetViews>
  <sheetFormatPr defaultRowHeight="16.2"/>
  <cols>
    <col min="1" max="1" width="93.6640625" customWidth="1"/>
  </cols>
  <sheetData>
    <row r="1" spans="1:3" ht="19.8">
      <c r="A1" s="67" t="s">
        <v>164</v>
      </c>
      <c r="B1" s="769" t="s">
        <v>83</v>
      </c>
      <c r="C1" s="770"/>
    </row>
    <row r="2" spans="1:3" ht="19.8">
      <c r="A2" s="57" t="s">
        <v>165</v>
      </c>
    </row>
    <row r="3" spans="1:3" ht="19.8">
      <c r="A3" s="74" t="s">
        <v>166</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99">
      <c r="A12" s="62" t="s">
        <v>86</v>
      </c>
    </row>
    <row r="13" spans="1:3" ht="19.8">
      <c r="A13" s="58" t="s">
        <v>167</v>
      </c>
    </row>
    <row r="14" spans="1:3" ht="59.4">
      <c r="A14" s="60" t="s">
        <v>168</v>
      </c>
    </row>
    <row r="15" spans="1:3" ht="19.8">
      <c r="A15" s="61" t="s">
        <v>169</v>
      </c>
    </row>
    <row r="16" spans="1:3" ht="19.8">
      <c r="A16" s="59" t="s">
        <v>57</v>
      </c>
    </row>
    <row r="17" spans="1:1" ht="39.6">
      <c r="A17" s="61" t="s">
        <v>170</v>
      </c>
    </row>
    <row r="18" spans="1:1" ht="39.6">
      <c r="A18" s="61" t="s">
        <v>171</v>
      </c>
    </row>
    <row r="19" spans="1:1" ht="39.6">
      <c r="A19" s="61" t="s">
        <v>172</v>
      </c>
    </row>
    <row r="20" spans="1:1" ht="19.8">
      <c r="A20" s="61" t="s">
        <v>173</v>
      </c>
    </row>
    <row r="21" spans="1:1" ht="19.8">
      <c r="A21" s="70" t="s">
        <v>174</v>
      </c>
    </row>
    <row r="22" spans="1:1" ht="19.8">
      <c r="A22" s="70" t="s">
        <v>175</v>
      </c>
    </row>
    <row r="23" spans="1:1" ht="39.6">
      <c r="A23" s="70" t="s">
        <v>176</v>
      </c>
    </row>
    <row r="24" spans="1:1" ht="19.8">
      <c r="A24" s="70" t="s">
        <v>161</v>
      </c>
    </row>
    <row r="25" spans="1:1" ht="19.8">
      <c r="A25" s="64" t="s">
        <v>177</v>
      </c>
    </row>
    <row r="26" spans="1:1" ht="19.8">
      <c r="A26" s="70" t="s">
        <v>59</v>
      </c>
    </row>
    <row r="27" spans="1:1" ht="19.8">
      <c r="A27" s="69" t="s">
        <v>60</v>
      </c>
    </row>
    <row r="28" spans="1:1" ht="39.6">
      <c r="A28" s="64" t="s">
        <v>178</v>
      </c>
    </row>
    <row r="29" spans="1:1" ht="39.6">
      <c r="A29" s="70" t="s">
        <v>179</v>
      </c>
    </row>
    <row r="30" spans="1:1" ht="19.8">
      <c r="A30" s="69" t="s">
        <v>61</v>
      </c>
    </row>
    <row r="31" spans="1:1" ht="39.6">
      <c r="A31" s="70" t="s">
        <v>180</v>
      </c>
    </row>
    <row r="32" spans="1:1" ht="19.8">
      <c r="A32" s="70" t="s">
        <v>138</v>
      </c>
    </row>
    <row r="33" spans="1:1" ht="39.6">
      <c r="A33" s="65" t="s">
        <v>99</v>
      </c>
    </row>
    <row r="34" spans="1:1" ht="20.399999999999999" thickBot="1">
      <c r="A34" s="66" t="s">
        <v>63</v>
      </c>
    </row>
    <row r="35" spans="1:1">
      <c r="A35" s="55" t="s">
        <v>51</v>
      </c>
    </row>
  </sheetData>
  <mergeCells count="1">
    <mergeCell ref="B1:C1"/>
  </mergeCells>
  <phoneticPr fontId="16" type="noConversion"/>
  <hyperlinks>
    <hyperlink ref="B1" location="預告統計資料發布時間表!A1" display="回發布時間表" xr:uid="{00000000-0004-0000-0500-000000000000}"/>
    <hyperlink ref="A35" location="預告統計資料發布時間表!A1" display="回發布時間表" xr:uid="{00000000-0004-0000-0500-000001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7"/>
  <sheetViews>
    <sheetView workbookViewId="0">
      <selection activeCell="B1" sqref="B1:C1"/>
    </sheetView>
  </sheetViews>
  <sheetFormatPr defaultRowHeight="16.2"/>
  <cols>
    <col min="1" max="1" width="93.6640625" customWidth="1"/>
  </cols>
  <sheetData>
    <row r="1" spans="1:3" ht="19.8">
      <c r="A1" s="67" t="s">
        <v>181</v>
      </c>
      <c r="B1" s="769" t="s">
        <v>83</v>
      </c>
      <c r="C1" s="770"/>
    </row>
    <row r="2" spans="1:3" ht="19.8">
      <c r="A2" s="57" t="s">
        <v>165</v>
      </c>
    </row>
    <row r="3" spans="1:3" ht="19.8">
      <c r="A3" s="57" t="s">
        <v>182</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99">
      <c r="A12" s="62" t="s">
        <v>86</v>
      </c>
    </row>
    <row r="13" spans="1:3" ht="19.8">
      <c r="A13" s="58" t="s">
        <v>56</v>
      </c>
    </row>
    <row r="14" spans="1:3" ht="99">
      <c r="A14" s="72" t="s">
        <v>183</v>
      </c>
    </row>
    <row r="15" spans="1:3" ht="19.8">
      <c r="A15" s="61" t="s">
        <v>169</v>
      </c>
    </row>
    <row r="16" spans="1:3" ht="19.8">
      <c r="A16" s="59" t="s">
        <v>57</v>
      </c>
    </row>
    <row r="17" spans="1:1" ht="39.6">
      <c r="A17" s="61" t="s">
        <v>184</v>
      </c>
    </row>
    <row r="18" spans="1:1" ht="39.6">
      <c r="A18" s="61" t="s">
        <v>185</v>
      </c>
    </row>
    <row r="19" spans="1:1" ht="19.8">
      <c r="A19" s="61" t="s">
        <v>186</v>
      </c>
    </row>
    <row r="20" spans="1:1" ht="19.8">
      <c r="A20" s="61" t="s">
        <v>187</v>
      </c>
    </row>
    <row r="21" spans="1:1" ht="19.8">
      <c r="A21" s="61" t="s">
        <v>188</v>
      </c>
    </row>
    <row r="22" spans="1:1" ht="19.8">
      <c r="A22" s="61" t="s">
        <v>189</v>
      </c>
    </row>
    <row r="23" spans="1:1" ht="19.8">
      <c r="A23" s="61" t="s">
        <v>190</v>
      </c>
    </row>
    <row r="24" spans="1:1" ht="19.8">
      <c r="A24" s="61" t="s">
        <v>175</v>
      </c>
    </row>
    <row r="25" spans="1:1" ht="19.8">
      <c r="A25" s="70" t="s">
        <v>191</v>
      </c>
    </row>
    <row r="26" spans="1:1" ht="19.8">
      <c r="A26" s="70" t="s">
        <v>161</v>
      </c>
    </row>
    <row r="27" spans="1:1" ht="19.8">
      <c r="A27" s="64" t="s">
        <v>177</v>
      </c>
    </row>
    <row r="28" spans="1:1" ht="19.8">
      <c r="A28" s="70" t="s">
        <v>59</v>
      </c>
    </row>
    <row r="29" spans="1:1" ht="19.8">
      <c r="A29" s="69" t="s">
        <v>60</v>
      </c>
    </row>
    <row r="30" spans="1:1" ht="39.6">
      <c r="A30" s="64" t="s">
        <v>178</v>
      </c>
    </row>
    <row r="31" spans="1:1" ht="39.6">
      <c r="A31" s="70" t="s">
        <v>179</v>
      </c>
    </row>
    <row r="32" spans="1:1" ht="19.8">
      <c r="A32" s="69" t="s">
        <v>61</v>
      </c>
    </row>
    <row r="33" spans="1:1" ht="39.6">
      <c r="A33" s="70" t="s">
        <v>192</v>
      </c>
    </row>
    <row r="34" spans="1:1" ht="19.8">
      <c r="A34" s="61" t="s">
        <v>138</v>
      </c>
    </row>
    <row r="35" spans="1:1" ht="39.6">
      <c r="A35" s="65" t="s">
        <v>99</v>
      </c>
    </row>
    <row r="36" spans="1:1" ht="20.399999999999999" thickBot="1">
      <c r="A36" s="66" t="s">
        <v>63</v>
      </c>
    </row>
    <row r="37" spans="1:1">
      <c r="A37" s="55" t="s">
        <v>51</v>
      </c>
    </row>
  </sheetData>
  <mergeCells count="1">
    <mergeCell ref="B1:C1"/>
  </mergeCells>
  <phoneticPr fontId="16" type="noConversion"/>
  <hyperlinks>
    <hyperlink ref="B1" location="預告統計資料發布時間表!A1" display="回發布時間表" xr:uid="{00000000-0004-0000-0600-000000000000}"/>
    <hyperlink ref="A37" location="預告統計資料發布時間表!A1" display="回發布時間表" xr:uid="{00000000-0004-0000-0600-000001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5"/>
  <sheetViews>
    <sheetView workbookViewId="0">
      <selection activeCell="B1" sqref="B1:C1"/>
    </sheetView>
  </sheetViews>
  <sheetFormatPr defaultRowHeight="16.2"/>
  <cols>
    <col min="1" max="1" width="93.6640625" customWidth="1"/>
  </cols>
  <sheetData>
    <row r="1" spans="1:3" ht="19.8">
      <c r="A1" s="67" t="s">
        <v>193</v>
      </c>
      <c r="B1" s="769" t="s">
        <v>83</v>
      </c>
      <c r="C1" s="770"/>
    </row>
    <row r="2" spans="1:3" ht="19.8">
      <c r="A2" s="57" t="s">
        <v>165</v>
      </c>
    </row>
    <row r="3" spans="1:3" ht="19.8">
      <c r="A3" s="57" t="s">
        <v>194</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99">
      <c r="A12" s="62" t="s">
        <v>86</v>
      </c>
    </row>
    <row r="13" spans="1:3" ht="19.8">
      <c r="A13" s="58" t="s">
        <v>56</v>
      </c>
    </row>
    <row r="14" spans="1:3" ht="79.2">
      <c r="A14" s="60" t="s">
        <v>195</v>
      </c>
    </row>
    <row r="15" spans="1:3" ht="19.8">
      <c r="A15" s="61" t="s">
        <v>169</v>
      </c>
    </row>
    <row r="16" spans="1:3" ht="19.8">
      <c r="A16" s="59" t="s">
        <v>57</v>
      </c>
    </row>
    <row r="17" spans="1:1" ht="39.6">
      <c r="A17" s="61" t="s">
        <v>196</v>
      </c>
    </row>
    <row r="18" spans="1:1" ht="39.6">
      <c r="A18" s="61" t="s">
        <v>197</v>
      </c>
    </row>
    <row r="19" spans="1:1" ht="39.6">
      <c r="A19" s="61" t="s">
        <v>198</v>
      </c>
    </row>
    <row r="20" spans="1:1" ht="19.8">
      <c r="A20" s="61" t="s">
        <v>199</v>
      </c>
    </row>
    <row r="21" spans="1:1" ht="19.8">
      <c r="A21" s="61" t="s">
        <v>200</v>
      </c>
    </row>
    <row r="22" spans="1:1" ht="19.8">
      <c r="A22" s="61" t="s">
        <v>175</v>
      </c>
    </row>
    <row r="23" spans="1:1" ht="39.6">
      <c r="A23" s="61" t="s">
        <v>201</v>
      </c>
    </row>
    <row r="24" spans="1:1" ht="19.8">
      <c r="A24" s="61" t="s">
        <v>161</v>
      </c>
    </row>
    <row r="25" spans="1:1" ht="19.8">
      <c r="A25" s="64" t="s">
        <v>177</v>
      </c>
    </row>
    <row r="26" spans="1:1" ht="19.8">
      <c r="A26" s="70" t="s">
        <v>59</v>
      </c>
    </row>
    <row r="27" spans="1:1" ht="19.8">
      <c r="A27" s="69" t="s">
        <v>60</v>
      </c>
    </row>
    <row r="28" spans="1:1" ht="39.6">
      <c r="A28" s="64" t="s">
        <v>178</v>
      </c>
    </row>
    <row r="29" spans="1:1" ht="39.6">
      <c r="A29" s="70" t="s">
        <v>179</v>
      </c>
    </row>
    <row r="30" spans="1:1" ht="19.8">
      <c r="A30" s="69" t="s">
        <v>61</v>
      </c>
    </row>
    <row r="31" spans="1:1" ht="39.6">
      <c r="A31" s="70" t="s">
        <v>202</v>
      </c>
    </row>
    <row r="32" spans="1:1" ht="19.8">
      <c r="A32" s="70" t="s">
        <v>138</v>
      </c>
    </row>
    <row r="33" spans="1:1" ht="39.6">
      <c r="A33" s="71" t="s">
        <v>99</v>
      </c>
    </row>
    <row r="34" spans="1:1" ht="20.399999999999999" thickBot="1">
      <c r="A34" s="73" t="s">
        <v>63</v>
      </c>
    </row>
    <row r="35" spans="1:1">
      <c r="A35" s="55" t="s">
        <v>51</v>
      </c>
    </row>
  </sheetData>
  <mergeCells count="1">
    <mergeCell ref="B1:C1"/>
  </mergeCells>
  <phoneticPr fontId="16" type="noConversion"/>
  <hyperlinks>
    <hyperlink ref="B1" location="預告統計資料發布時間表!A1" display="回發布時間表" xr:uid="{00000000-0004-0000-0700-000000000000}"/>
    <hyperlink ref="A35" location="預告統計資料發布時間表!A1" display="回發布時間表" xr:uid="{00000000-0004-0000-0700-000001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9920-89A5-4829-929C-5C3DC0BAF7FC}">
  <dimension ref="A1:C36"/>
  <sheetViews>
    <sheetView workbookViewId="0">
      <selection activeCell="B1" sqref="B1:C1"/>
    </sheetView>
  </sheetViews>
  <sheetFormatPr defaultRowHeight="16.2"/>
  <cols>
    <col min="1" max="1" width="93.6640625" customWidth="1"/>
  </cols>
  <sheetData>
    <row r="1" spans="1:3" ht="19.8">
      <c r="A1" s="67" t="s">
        <v>630</v>
      </c>
      <c r="B1" s="769" t="s">
        <v>83</v>
      </c>
      <c r="C1" s="770"/>
    </row>
    <row r="2" spans="1:3" ht="19.8">
      <c r="A2" s="57" t="s">
        <v>165</v>
      </c>
    </row>
    <row r="3" spans="1:3" ht="19.8">
      <c r="A3" s="57" t="s">
        <v>640</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99">
      <c r="A12" s="62" t="s">
        <v>86</v>
      </c>
    </row>
    <row r="13" spans="1:3" ht="19.8">
      <c r="A13" s="106" t="s">
        <v>56</v>
      </c>
    </row>
    <row r="14" spans="1:3" ht="69.599999999999994">
      <c r="A14" s="107" t="s">
        <v>617</v>
      </c>
    </row>
    <row r="15" spans="1:3" ht="19.8">
      <c r="A15" s="108" t="s">
        <v>618</v>
      </c>
    </row>
    <row r="16" spans="1:3" ht="19.8">
      <c r="A16" s="109" t="s">
        <v>57</v>
      </c>
    </row>
    <row r="17" spans="1:1" ht="39.6">
      <c r="A17" s="108" t="s">
        <v>619</v>
      </c>
    </row>
    <row r="18" spans="1:1" ht="59.4">
      <c r="A18" s="108" t="s">
        <v>620</v>
      </c>
    </row>
    <row r="19" spans="1:1" ht="19.8">
      <c r="A19" s="108" t="s">
        <v>621</v>
      </c>
    </row>
    <row r="20" spans="1:1" ht="19.8">
      <c r="A20" s="108" t="s">
        <v>622</v>
      </c>
    </row>
    <row r="21" spans="1:1" ht="19.8">
      <c r="A21" s="108" t="s">
        <v>623</v>
      </c>
    </row>
    <row r="22" spans="1:1" ht="19.8">
      <c r="A22" s="108" t="s">
        <v>624</v>
      </c>
    </row>
    <row r="23" spans="1:1" ht="19.8">
      <c r="A23" s="108" t="s">
        <v>625</v>
      </c>
    </row>
    <row r="24" spans="1:1" ht="19.8">
      <c r="A24" s="108" t="s">
        <v>626</v>
      </c>
    </row>
    <row r="25" spans="1:1" ht="19.8">
      <c r="A25" s="108" t="s">
        <v>627</v>
      </c>
    </row>
    <row r="26" spans="1:1" ht="19.8">
      <c r="A26" s="125" t="s">
        <v>638</v>
      </c>
    </row>
    <row r="27" spans="1:1" ht="19.8">
      <c r="A27" s="108" t="s">
        <v>59</v>
      </c>
    </row>
    <row r="28" spans="1:1" ht="19.8">
      <c r="A28" s="106" t="s">
        <v>60</v>
      </c>
    </row>
    <row r="29" spans="1:1" ht="39.6">
      <c r="A29" s="125" t="s">
        <v>750</v>
      </c>
    </row>
    <row r="30" spans="1:1" ht="39.6">
      <c r="A30" s="108" t="s">
        <v>628</v>
      </c>
    </row>
    <row r="31" spans="1:1" ht="19.8">
      <c r="A31" s="106" t="s">
        <v>61</v>
      </c>
    </row>
    <row r="32" spans="1:1" ht="39.6">
      <c r="A32" s="108" t="s">
        <v>629</v>
      </c>
    </row>
    <row r="33" spans="1:1" ht="19.8">
      <c r="A33" s="108" t="s">
        <v>486</v>
      </c>
    </row>
    <row r="34" spans="1:1" ht="39.6">
      <c r="A34" s="110" t="s">
        <v>62</v>
      </c>
    </row>
    <row r="35" spans="1:1" ht="20.399999999999999" thickBot="1">
      <c r="A35" s="111" t="s">
        <v>63</v>
      </c>
    </row>
    <row r="36" spans="1:1">
      <c r="A36" s="55" t="s">
        <v>51</v>
      </c>
    </row>
  </sheetData>
  <mergeCells count="1">
    <mergeCell ref="B1:C1"/>
  </mergeCells>
  <phoneticPr fontId="16" type="noConversion"/>
  <hyperlinks>
    <hyperlink ref="B1" location="預告統計資料發布時間表!A1" display="回發布時間表" xr:uid="{7C68E1A5-717C-42E1-BF7C-BCF806424384}"/>
    <hyperlink ref="A36" location="預告統計資料發布時間表!A1" display="回發布時間表" xr:uid="{D7876E49-97D8-4749-A527-22CD64093974}"/>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E93BE-7111-4DF0-8408-3452C4FF5DC9}">
  <dimension ref="A1:C35"/>
  <sheetViews>
    <sheetView topLeftCell="A7" workbookViewId="0">
      <selection activeCell="H18" sqref="H18"/>
    </sheetView>
  </sheetViews>
  <sheetFormatPr defaultRowHeight="16.2"/>
  <cols>
    <col min="1" max="1" width="93.6640625" customWidth="1"/>
  </cols>
  <sheetData>
    <row r="1" spans="1:3" ht="19.8">
      <c r="A1" s="67" t="s">
        <v>641</v>
      </c>
      <c r="B1" s="769" t="s">
        <v>83</v>
      </c>
      <c r="C1" s="770"/>
    </row>
    <row r="2" spans="1:3" ht="19.8">
      <c r="A2" s="57" t="s">
        <v>165</v>
      </c>
    </row>
    <row r="3" spans="1:3" ht="19.8">
      <c r="A3" s="57" t="s">
        <v>642</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99">
      <c r="A12" s="62" t="s">
        <v>86</v>
      </c>
    </row>
    <row r="13" spans="1:3" ht="19.8">
      <c r="A13" s="106" t="s">
        <v>56</v>
      </c>
    </row>
    <row r="14" spans="1:3" ht="34.799999999999997">
      <c r="A14" s="107" t="s">
        <v>632</v>
      </c>
    </row>
    <row r="15" spans="1:3" ht="19.8">
      <c r="A15" s="108" t="s">
        <v>618</v>
      </c>
    </row>
    <row r="16" spans="1:3" ht="19.8">
      <c r="A16" s="109" t="s">
        <v>57</v>
      </c>
    </row>
    <row r="17" spans="1:1" ht="39.6">
      <c r="A17" s="108" t="s">
        <v>633</v>
      </c>
    </row>
    <row r="18" spans="1:1" ht="19.8">
      <c r="A18" s="108" t="s">
        <v>634</v>
      </c>
    </row>
    <row r="19" spans="1:1" ht="19.8">
      <c r="A19" s="108" t="s">
        <v>635</v>
      </c>
    </row>
    <row r="20" spans="1:1" ht="19.8">
      <c r="A20" s="108" t="s">
        <v>636</v>
      </c>
    </row>
    <row r="21" spans="1:1" ht="19.8">
      <c r="A21" s="108" t="s">
        <v>637</v>
      </c>
    </row>
    <row r="22" spans="1:1" ht="19.8">
      <c r="A22" s="108" t="s">
        <v>625</v>
      </c>
    </row>
    <row r="23" spans="1:1" ht="19.8">
      <c r="A23" s="108" t="s">
        <v>626</v>
      </c>
    </row>
    <row r="24" spans="1:1" ht="19.8">
      <c r="A24" s="108" t="s">
        <v>627</v>
      </c>
    </row>
    <row r="25" spans="1:1" ht="19.8">
      <c r="A25" s="125" t="s">
        <v>638</v>
      </c>
    </row>
    <row r="26" spans="1:1" ht="19.8">
      <c r="A26" s="108" t="s">
        <v>59</v>
      </c>
    </row>
    <row r="27" spans="1:1" ht="19.8">
      <c r="A27" s="106" t="s">
        <v>60</v>
      </c>
    </row>
    <row r="28" spans="1:1" ht="39.6">
      <c r="A28" s="125" t="s">
        <v>750</v>
      </c>
    </row>
    <row r="29" spans="1:1" ht="39.6">
      <c r="A29" s="108" t="s">
        <v>628</v>
      </c>
    </row>
    <row r="30" spans="1:1" ht="19.8">
      <c r="A30" s="106" t="s">
        <v>61</v>
      </c>
    </row>
    <row r="31" spans="1:1" ht="39.6">
      <c r="A31" s="108" t="s">
        <v>639</v>
      </c>
    </row>
    <row r="32" spans="1:1" ht="19.8">
      <c r="A32" s="108" t="s">
        <v>486</v>
      </c>
    </row>
    <row r="33" spans="1:1" ht="39.6">
      <c r="A33" s="110" t="s">
        <v>62</v>
      </c>
    </row>
    <row r="34" spans="1:1" ht="20.399999999999999" thickBot="1">
      <c r="A34" s="111" t="s">
        <v>63</v>
      </c>
    </row>
    <row r="35" spans="1:1">
      <c r="A35" s="55" t="s">
        <v>51</v>
      </c>
    </row>
  </sheetData>
  <mergeCells count="1">
    <mergeCell ref="B1:C1"/>
  </mergeCells>
  <phoneticPr fontId="16" type="noConversion"/>
  <hyperlinks>
    <hyperlink ref="B1" location="預告統計資料發布時間表!A1" display="回發布時間表" xr:uid="{5F089B11-803B-4795-A772-B2597A7AE986}"/>
    <hyperlink ref="A35" location="預告統計資料發布時間表!A1" display="回發布時間表" xr:uid="{F222827A-8625-4E41-B0C6-01051230B0FD}"/>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70DAF-5EF2-4819-A007-71494307600C}">
  <dimension ref="A1:C35"/>
  <sheetViews>
    <sheetView workbookViewId="0">
      <selection activeCell="B1" sqref="B1:C1"/>
    </sheetView>
  </sheetViews>
  <sheetFormatPr defaultRowHeight="16.2"/>
  <cols>
    <col min="1" max="1" width="93.6640625" customWidth="1"/>
  </cols>
  <sheetData>
    <row r="1" spans="1:3" ht="19.8">
      <c r="A1" s="67" t="s">
        <v>652</v>
      </c>
      <c r="B1" s="769" t="s">
        <v>83</v>
      </c>
      <c r="C1" s="770"/>
    </row>
    <row r="2" spans="1:3" ht="19.8">
      <c r="A2" s="57" t="s">
        <v>165</v>
      </c>
    </row>
    <row r="3" spans="1:3" ht="19.8">
      <c r="A3" s="57" t="s">
        <v>653</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99">
      <c r="A12" s="62" t="s">
        <v>86</v>
      </c>
    </row>
    <row r="13" spans="1:3" ht="19.8">
      <c r="A13" s="106" t="s">
        <v>56</v>
      </c>
    </row>
    <row r="14" spans="1:3" ht="52.2">
      <c r="A14" s="107" t="s">
        <v>644</v>
      </c>
    </row>
    <row r="15" spans="1:3" ht="19.8">
      <c r="A15" s="108" t="s">
        <v>618</v>
      </c>
    </row>
    <row r="16" spans="1:3" ht="19.8">
      <c r="A16" s="109" t="s">
        <v>57</v>
      </c>
    </row>
    <row r="17" spans="1:1" ht="39.6">
      <c r="A17" s="108" t="s">
        <v>645</v>
      </c>
    </row>
    <row r="18" spans="1:1" ht="39.6">
      <c r="A18" s="108" t="s">
        <v>646</v>
      </c>
    </row>
    <row r="19" spans="1:1" ht="19.8">
      <c r="A19" s="108" t="s">
        <v>647</v>
      </c>
    </row>
    <row r="20" spans="1:1" ht="19.8">
      <c r="A20" s="108" t="s">
        <v>648</v>
      </c>
    </row>
    <row r="21" spans="1:1" ht="19.8">
      <c r="A21" s="108" t="s">
        <v>649</v>
      </c>
    </row>
    <row r="22" spans="1:1" ht="19.8">
      <c r="A22" s="108" t="s">
        <v>650</v>
      </c>
    </row>
    <row r="23" spans="1:1" ht="19.8">
      <c r="A23" s="108" t="s">
        <v>625</v>
      </c>
    </row>
    <row r="24" spans="1:1" ht="19.8">
      <c r="A24" s="108" t="s">
        <v>626</v>
      </c>
    </row>
    <row r="25" spans="1:1" ht="19.8">
      <c r="A25" s="108" t="s">
        <v>627</v>
      </c>
    </row>
    <row r="26" spans="1:1" ht="19.8">
      <c r="A26" s="125" t="s">
        <v>638</v>
      </c>
    </row>
    <row r="27" spans="1:1" ht="19.8">
      <c r="A27" s="108" t="s">
        <v>59</v>
      </c>
    </row>
    <row r="28" spans="1:1" ht="19.8">
      <c r="A28" s="106" t="s">
        <v>60</v>
      </c>
    </row>
    <row r="29" spans="1:1" ht="39.6">
      <c r="A29" s="125" t="s">
        <v>750</v>
      </c>
    </row>
    <row r="30" spans="1:1" ht="39.6">
      <c r="A30" s="108" t="s">
        <v>628</v>
      </c>
    </row>
    <row r="31" spans="1:1" ht="19.8">
      <c r="A31" s="106" t="s">
        <v>61</v>
      </c>
    </row>
    <row r="32" spans="1:1" ht="39.6">
      <c r="A32" s="108" t="s">
        <v>651</v>
      </c>
    </row>
    <row r="33" spans="1:1" ht="19.8">
      <c r="A33" s="108" t="s">
        <v>486</v>
      </c>
    </row>
    <row r="34" spans="1:1" ht="39.6">
      <c r="A34" s="110" t="s">
        <v>62</v>
      </c>
    </row>
    <row r="35" spans="1:1" ht="20.399999999999999" thickBot="1">
      <c r="A35" s="111" t="s">
        <v>63</v>
      </c>
    </row>
  </sheetData>
  <mergeCells count="1">
    <mergeCell ref="B1:C1"/>
  </mergeCells>
  <phoneticPr fontId="16" type="noConversion"/>
  <hyperlinks>
    <hyperlink ref="B1" location="預告統計資料發布時間表!A1" display="回發布時間表" xr:uid="{12C8252A-A2E5-4396-B8E7-A72ADDBC02CA}"/>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339AD-7985-4EB7-8DBC-55AA7D3F3DD2}">
  <dimension ref="A1:C35"/>
  <sheetViews>
    <sheetView workbookViewId="0">
      <selection activeCell="B1" sqref="B1:C1"/>
    </sheetView>
  </sheetViews>
  <sheetFormatPr defaultRowHeight="16.2"/>
  <cols>
    <col min="1" max="1" width="119.21875" customWidth="1"/>
  </cols>
  <sheetData>
    <row r="1" spans="1:3" ht="20.399999999999999" thickBot="1">
      <c r="A1" s="112" t="s">
        <v>662</v>
      </c>
      <c r="B1" s="769" t="s">
        <v>83</v>
      </c>
      <c r="C1" s="770"/>
    </row>
    <row r="2" spans="1:3" ht="19.8">
      <c r="A2" s="57" t="s">
        <v>165</v>
      </c>
    </row>
    <row r="3" spans="1:3" ht="19.8">
      <c r="A3" s="57" t="s">
        <v>663</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79.2">
      <c r="A12" s="62" t="s">
        <v>86</v>
      </c>
    </row>
    <row r="13" spans="1:3" ht="19.8">
      <c r="A13" s="106" t="s">
        <v>56</v>
      </c>
    </row>
    <row r="14" spans="1:3" ht="34.799999999999997">
      <c r="A14" s="107" t="s">
        <v>655</v>
      </c>
    </row>
    <row r="15" spans="1:3" ht="19.8">
      <c r="A15" s="108" t="s">
        <v>618</v>
      </c>
    </row>
    <row r="16" spans="1:3" ht="19.8">
      <c r="A16" s="109" t="s">
        <v>57</v>
      </c>
    </row>
    <row r="17" spans="1:1" ht="19.8">
      <c r="A17" s="108" t="s">
        <v>656</v>
      </c>
    </row>
    <row r="18" spans="1:1" ht="39.6">
      <c r="A18" s="108" t="s">
        <v>657</v>
      </c>
    </row>
    <row r="19" spans="1:1" ht="19.8">
      <c r="A19" s="108" t="s">
        <v>658</v>
      </c>
    </row>
    <row r="20" spans="1:1" ht="19.8">
      <c r="A20" s="108" t="s">
        <v>659</v>
      </c>
    </row>
    <row r="21" spans="1:1" ht="19.8">
      <c r="A21" s="108" t="s">
        <v>660</v>
      </c>
    </row>
    <row r="22" spans="1:1" ht="19.8">
      <c r="A22" s="108" t="s">
        <v>661</v>
      </c>
    </row>
    <row r="23" spans="1:1" ht="19.8">
      <c r="A23" s="108" t="s">
        <v>625</v>
      </c>
    </row>
    <row r="24" spans="1:1" ht="19.8">
      <c r="A24" s="108" t="s">
        <v>626</v>
      </c>
    </row>
    <row r="25" spans="1:1" ht="19.8">
      <c r="A25" s="108" t="s">
        <v>627</v>
      </c>
    </row>
    <row r="26" spans="1:1" ht="19.8">
      <c r="A26" s="125" t="s">
        <v>638</v>
      </c>
    </row>
    <row r="27" spans="1:1" ht="19.8">
      <c r="A27" s="108" t="s">
        <v>59</v>
      </c>
    </row>
    <row r="28" spans="1:1" ht="19.8">
      <c r="A28" s="106" t="s">
        <v>60</v>
      </c>
    </row>
    <row r="29" spans="1:1" ht="39.6">
      <c r="A29" s="125" t="s">
        <v>750</v>
      </c>
    </row>
    <row r="30" spans="1:1" ht="39.6">
      <c r="A30" s="108" t="s">
        <v>628</v>
      </c>
    </row>
    <row r="31" spans="1:1" ht="19.8">
      <c r="A31" s="106" t="s">
        <v>61</v>
      </c>
    </row>
    <row r="32" spans="1:1" ht="39.6">
      <c r="A32" s="108" t="s">
        <v>629</v>
      </c>
    </row>
    <row r="33" spans="1:1" ht="19.8">
      <c r="A33" s="108" t="s">
        <v>486</v>
      </c>
    </row>
    <row r="34" spans="1:1" ht="19.8">
      <c r="A34" s="110" t="s">
        <v>62</v>
      </c>
    </row>
    <row r="35" spans="1:1" ht="20.399999999999999" thickBot="1">
      <c r="A35" s="111" t="s">
        <v>63</v>
      </c>
    </row>
  </sheetData>
  <mergeCells count="1">
    <mergeCell ref="B1:C1"/>
  </mergeCells>
  <phoneticPr fontId="16" type="noConversion"/>
  <hyperlinks>
    <hyperlink ref="B1" location="預告統計資料發布時間表!A1" display="回發布時間表" xr:uid="{F7F6F03D-CC8F-4AF9-9524-A254975D0FC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9495-993E-4B31-BCF5-ADBF2FF31145}">
  <dimension ref="A1:C38"/>
  <sheetViews>
    <sheetView workbookViewId="0">
      <selection activeCell="B1" sqref="B1:C1"/>
    </sheetView>
  </sheetViews>
  <sheetFormatPr defaultRowHeight="16.2"/>
  <cols>
    <col min="1" max="1" width="119.21875" customWidth="1"/>
  </cols>
  <sheetData>
    <row r="1" spans="1:3" ht="20.399999999999999" thickBot="1">
      <c r="A1" s="112" t="s">
        <v>682</v>
      </c>
      <c r="B1" s="769" t="s">
        <v>83</v>
      </c>
      <c r="C1" s="770"/>
    </row>
    <row r="2" spans="1:3" ht="19.8">
      <c r="A2" s="57" t="s">
        <v>165</v>
      </c>
    </row>
    <row r="3" spans="1:3" ht="19.8">
      <c r="A3" s="57" t="s">
        <v>681</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79.2">
      <c r="A12" s="62" t="s">
        <v>86</v>
      </c>
    </row>
    <row r="13" spans="1:3" ht="19.8">
      <c r="A13" s="106" t="s">
        <v>56</v>
      </c>
    </row>
    <row r="14" spans="1:3" ht="52.2">
      <c r="A14" s="107" t="s">
        <v>666</v>
      </c>
    </row>
    <row r="15" spans="1:3" ht="19.8">
      <c r="A15" s="108" t="s">
        <v>618</v>
      </c>
    </row>
    <row r="16" spans="1:3" ht="19.8">
      <c r="A16" s="109" t="s">
        <v>57</v>
      </c>
    </row>
    <row r="17" spans="1:1" ht="19.8">
      <c r="A17" s="108" t="s">
        <v>667</v>
      </c>
    </row>
    <row r="18" spans="1:1" ht="39.6">
      <c r="A18" s="108" t="s">
        <v>668</v>
      </c>
    </row>
    <row r="19" spans="1:1" ht="19.8">
      <c r="A19" s="108" t="s">
        <v>669</v>
      </c>
    </row>
    <row r="20" spans="1:1" ht="19.8">
      <c r="A20" s="108" t="s">
        <v>670</v>
      </c>
    </row>
    <row r="21" spans="1:1" ht="19.8">
      <c r="A21" s="108" t="s">
        <v>671</v>
      </c>
    </row>
    <row r="22" spans="1:1" ht="19.8">
      <c r="A22" s="108" t="s">
        <v>672</v>
      </c>
    </row>
    <row r="23" spans="1:1" ht="19.8">
      <c r="A23" s="108" t="s">
        <v>673</v>
      </c>
    </row>
    <row r="24" spans="1:1" ht="19.8">
      <c r="A24" s="108" t="s">
        <v>674</v>
      </c>
    </row>
    <row r="25" spans="1:1" ht="19.8">
      <c r="A25" s="108" t="s">
        <v>675</v>
      </c>
    </row>
    <row r="26" spans="1:1" ht="19.8">
      <c r="A26" s="108" t="s">
        <v>625</v>
      </c>
    </row>
    <row r="27" spans="1:1" ht="39.6">
      <c r="A27" s="108" t="s">
        <v>676</v>
      </c>
    </row>
    <row r="28" spans="1:1" ht="19.8">
      <c r="A28" s="108" t="s">
        <v>627</v>
      </c>
    </row>
    <row r="29" spans="1:1" ht="19.8">
      <c r="A29" s="125" t="s">
        <v>638</v>
      </c>
    </row>
    <row r="30" spans="1:1" ht="19.8">
      <c r="A30" s="108" t="s">
        <v>59</v>
      </c>
    </row>
    <row r="31" spans="1:1" ht="19.8">
      <c r="A31" s="106" t="s">
        <v>60</v>
      </c>
    </row>
    <row r="32" spans="1:1" ht="39.6">
      <c r="A32" s="125" t="s">
        <v>750</v>
      </c>
    </row>
    <row r="33" spans="1:1" ht="39.6">
      <c r="A33" s="108" t="s">
        <v>628</v>
      </c>
    </row>
    <row r="34" spans="1:1" ht="19.8">
      <c r="A34" s="106" t="s">
        <v>61</v>
      </c>
    </row>
    <row r="35" spans="1:1" ht="39.6">
      <c r="A35" s="108" t="s">
        <v>677</v>
      </c>
    </row>
    <row r="36" spans="1:1" ht="19.8">
      <c r="A36" s="108" t="s">
        <v>486</v>
      </c>
    </row>
    <row r="37" spans="1:1" ht="19.8">
      <c r="A37" s="110" t="s">
        <v>62</v>
      </c>
    </row>
    <row r="38" spans="1:1" ht="20.399999999999999" thickBot="1">
      <c r="A38" s="111" t="s">
        <v>63</v>
      </c>
    </row>
  </sheetData>
  <mergeCells count="1">
    <mergeCell ref="B1:C1"/>
  </mergeCells>
  <phoneticPr fontId="16" type="noConversion"/>
  <hyperlinks>
    <hyperlink ref="B1" location="預告統計資料發布時間表!A1" display="回發布時間表" xr:uid="{00FDE1A5-7E6D-43C8-8753-60C808936729}"/>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129B3-F5C7-42F2-8E3C-7AF6EE8318BB}">
  <dimension ref="A1:C37"/>
  <sheetViews>
    <sheetView workbookViewId="0">
      <selection activeCell="B1" sqref="B1:C1"/>
    </sheetView>
  </sheetViews>
  <sheetFormatPr defaultRowHeight="16.2"/>
  <cols>
    <col min="1" max="1" width="119.21875" customWidth="1"/>
  </cols>
  <sheetData>
    <row r="1" spans="1:3" ht="20.399999999999999" thickBot="1">
      <c r="A1" s="112" t="s">
        <v>683</v>
      </c>
      <c r="B1" s="769" t="s">
        <v>83</v>
      </c>
      <c r="C1" s="770"/>
    </row>
    <row r="2" spans="1:3" ht="19.8">
      <c r="A2" s="57" t="s">
        <v>165</v>
      </c>
    </row>
    <row r="3" spans="1:3" ht="19.8">
      <c r="A3" s="57" t="s">
        <v>684</v>
      </c>
    </row>
    <row r="4" spans="1:3" ht="19.8">
      <c r="A4" s="77" t="s">
        <v>53</v>
      </c>
    </row>
    <row r="5" spans="1:3" ht="19.8">
      <c r="A5" s="89" t="s">
        <v>520</v>
      </c>
    </row>
    <row r="6" spans="1:3" ht="19.8">
      <c r="A6" s="88" t="s">
        <v>71</v>
      </c>
    </row>
    <row r="7" spans="1:3" ht="19.8">
      <c r="A7" s="88" t="s">
        <v>72</v>
      </c>
    </row>
    <row r="8" spans="1:3" ht="19.8">
      <c r="A8" s="88" t="s">
        <v>54</v>
      </c>
    </row>
    <row r="9" spans="1:3" ht="19.8">
      <c r="A9" s="88" t="s">
        <v>73</v>
      </c>
    </row>
    <row r="10" spans="1:3" ht="19.8">
      <c r="A10" s="90" t="s">
        <v>55</v>
      </c>
    </row>
    <row r="11" spans="1:3" ht="19.8">
      <c r="A11" s="89" t="s">
        <v>521</v>
      </c>
    </row>
    <row r="12" spans="1:3" ht="79.2">
      <c r="A12" s="62" t="s">
        <v>86</v>
      </c>
    </row>
    <row r="13" spans="1:3" ht="19.8">
      <c r="A13" s="106" t="s">
        <v>56</v>
      </c>
    </row>
    <row r="14" spans="1:3" ht="52.2">
      <c r="A14" s="107" t="s">
        <v>678</v>
      </c>
    </row>
    <row r="15" spans="1:3" ht="19.8">
      <c r="A15" s="108" t="s">
        <v>618</v>
      </c>
    </row>
    <row r="16" spans="1:3" ht="19.8">
      <c r="A16" s="109" t="s">
        <v>57</v>
      </c>
    </row>
    <row r="17" spans="1:1" ht="19.8">
      <c r="A17" s="108" t="s">
        <v>679</v>
      </c>
    </row>
    <row r="18" spans="1:1" ht="39.6">
      <c r="A18" s="108" t="s">
        <v>680</v>
      </c>
    </row>
    <row r="19" spans="1:1" ht="19.8">
      <c r="A19" s="109" t="s">
        <v>670</v>
      </c>
    </row>
    <row r="20" spans="1:1" ht="19.8">
      <c r="A20" s="109" t="s">
        <v>671</v>
      </c>
    </row>
    <row r="21" spans="1:1" ht="19.8">
      <c r="A21" s="109" t="s">
        <v>672</v>
      </c>
    </row>
    <row r="22" spans="1:1" ht="19.8">
      <c r="A22" s="109" t="s">
        <v>673</v>
      </c>
    </row>
    <row r="23" spans="1:1" ht="19.8">
      <c r="A23" s="109" t="s">
        <v>674</v>
      </c>
    </row>
    <row r="24" spans="1:1" ht="19.8">
      <c r="A24" s="109" t="s">
        <v>675</v>
      </c>
    </row>
    <row r="25" spans="1:1" ht="19.8">
      <c r="A25" s="108" t="s">
        <v>625</v>
      </c>
    </row>
    <row r="26" spans="1:1" ht="39.6">
      <c r="A26" s="108" t="s">
        <v>676</v>
      </c>
    </row>
    <row r="27" spans="1:1" ht="19.8">
      <c r="A27" s="108" t="s">
        <v>627</v>
      </c>
    </row>
    <row r="28" spans="1:1" ht="19.8">
      <c r="A28" s="125" t="s">
        <v>638</v>
      </c>
    </row>
    <row r="29" spans="1:1" ht="19.8">
      <c r="A29" s="108" t="s">
        <v>59</v>
      </c>
    </row>
    <row r="30" spans="1:1" ht="19.8">
      <c r="A30" s="106" t="s">
        <v>60</v>
      </c>
    </row>
    <row r="31" spans="1:1" ht="39.6">
      <c r="A31" s="125" t="s">
        <v>750</v>
      </c>
    </row>
    <row r="32" spans="1:1" ht="39.6">
      <c r="A32" s="108" t="s">
        <v>628</v>
      </c>
    </row>
    <row r="33" spans="1:1" ht="19.8">
      <c r="A33" s="106" t="s">
        <v>61</v>
      </c>
    </row>
    <row r="34" spans="1:1" ht="39.6">
      <c r="A34" s="108" t="s">
        <v>629</v>
      </c>
    </row>
    <row r="35" spans="1:1" ht="19.8">
      <c r="A35" s="108" t="s">
        <v>486</v>
      </c>
    </row>
    <row r="36" spans="1:1" ht="19.8">
      <c r="A36" s="110" t="s">
        <v>62</v>
      </c>
    </row>
    <row r="37" spans="1:1" ht="20.399999999999999" thickBot="1">
      <c r="A37" s="111" t="s">
        <v>63</v>
      </c>
    </row>
  </sheetData>
  <mergeCells count="1">
    <mergeCell ref="B1:C1"/>
  </mergeCells>
  <phoneticPr fontId="16" type="noConversion"/>
  <hyperlinks>
    <hyperlink ref="B1" location="預告統計資料發布時間表!A1" display="回發布時間表" xr:uid="{61935FDF-3A49-4D92-B078-4E83D7F552C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4"/>
  <sheetViews>
    <sheetView topLeftCell="A28" workbookViewId="0">
      <selection activeCell="B1" sqref="B1:C1"/>
    </sheetView>
  </sheetViews>
  <sheetFormatPr defaultRowHeight="16.2"/>
  <cols>
    <col min="1" max="1" width="100.6640625" customWidth="1"/>
  </cols>
  <sheetData>
    <row r="1" spans="1:3" ht="19.8">
      <c r="A1" s="67" t="s">
        <v>139</v>
      </c>
      <c r="B1" s="769" t="s">
        <v>753</v>
      </c>
      <c r="C1" s="770"/>
    </row>
    <row r="2" spans="1:3" ht="19.8">
      <c r="A2" s="57" t="s">
        <v>101</v>
      </c>
    </row>
    <row r="3" spans="1:3" ht="19.8">
      <c r="A3" s="74" t="s">
        <v>140</v>
      </c>
    </row>
    <row r="4" spans="1:3" ht="19.8">
      <c r="A4" s="77" t="s">
        <v>53</v>
      </c>
    </row>
    <row r="5" spans="1:3" ht="19.8">
      <c r="A5" s="76" t="s">
        <v>513</v>
      </c>
    </row>
    <row r="6" spans="1:3" ht="19.8">
      <c r="A6" s="76" t="s">
        <v>517</v>
      </c>
    </row>
    <row r="7" spans="1:3" ht="19.8">
      <c r="A7" s="88" t="s">
        <v>65</v>
      </c>
    </row>
    <row r="8" spans="1:3" ht="19.8">
      <c r="A8" s="88" t="s">
        <v>66</v>
      </c>
    </row>
    <row r="9" spans="1:3" ht="19.8">
      <c r="A9" s="88" t="s">
        <v>67</v>
      </c>
    </row>
    <row r="10" spans="1:3" ht="19.8">
      <c r="A10" s="77" t="s">
        <v>55</v>
      </c>
    </row>
    <row r="11" spans="1:3" ht="19.8">
      <c r="A11" s="76" t="s">
        <v>518</v>
      </c>
    </row>
    <row r="12" spans="1:3" ht="79.2">
      <c r="A12" s="62" t="s">
        <v>86</v>
      </c>
    </row>
    <row r="13" spans="1:3" ht="19.8">
      <c r="A13" s="77" t="s">
        <v>56</v>
      </c>
      <c r="C13" s="2"/>
    </row>
    <row r="14" spans="1:3" ht="19.8">
      <c r="A14" s="62" t="s">
        <v>519</v>
      </c>
    </row>
    <row r="15" spans="1:3" ht="19.8">
      <c r="A15" s="62" t="s">
        <v>104</v>
      </c>
    </row>
    <row r="16" spans="1:3" ht="19.8">
      <c r="A16" s="76" t="s">
        <v>57</v>
      </c>
    </row>
    <row r="17" spans="1:1" ht="118.8">
      <c r="A17" s="62" t="s">
        <v>141</v>
      </c>
    </row>
    <row r="18" spans="1:1" ht="39.6">
      <c r="A18" s="62" t="s">
        <v>142</v>
      </c>
    </row>
    <row r="19" spans="1:1" ht="39.6">
      <c r="A19" s="62" t="s">
        <v>143</v>
      </c>
    </row>
    <row r="20" spans="1:1" ht="39.6">
      <c r="A20" s="62" t="s">
        <v>144</v>
      </c>
    </row>
    <row r="21" spans="1:1" ht="39.6">
      <c r="A21" s="62" t="s">
        <v>145</v>
      </c>
    </row>
    <row r="22" spans="1:1" ht="59.4">
      <c r="A22" s="62" t="s">
        <v>146</v>
      </c>
    </row>
    <row r="23" spans="1:1" ht="19.8">
      <c r="A23" s="62" t="s">
        <v>147</v>
      </c>
    </row>
    <row r="24" spans="1:1" ht="59.4">
      <c r="A24" s="62" t="s">
        <v>148</v>
      </c>
    </row>
    <row r="25" spans="1:1" ht="39.6">
      <c r="A25" s="62" t="s">
        <v>149</v>
      </c>
    </row>
    <row r="26" spans="1:1" ht="19.8">
      <c r="A26" s="62" t="s">
        <v>150</v>
      </c>
    </row>
    <row r="27" spans="1:1" ht="19.8">
      <c r="A27" s="62" t="s">
        <v>151</v>
      </c>
    </row>
    <row r="28" spans="1:1" ht="19.8">
      <c r="A28" s="62" t="s">
        <v>152</v>
      </c>
    </row>
    <row r="29" spans="1:1" ht="79.2">
      <c r="A29" s="62" t="s">
        <v>153</v>
      </c>
    </row>
    <row r="30" spans="1:1" ht="19.8">
      <c r="A30" s="62" t="s">
        <v>154</v>
      </c>
    </row>
    <row r="31" spans="1:1" ht="19.8">
      <c r="A31" s="59" t="s">
        <v>155</v>
      </c>
    </row>
    <row r="32" spans="1:1" ht="79.2">
      <c r="A32" s="70" t="s">
        <v>156</v>
      </c>
    </row>
    <row r="33" spans="1:1" ht="19.8">
      <c r="A33" s="68" t="s">
        <v>134</v>
      </c>
    </row>
    <row r="34" spans="1:1" ht="19.8">
      <c r="A34" s="63" t="s">
        <v>157</v>
      </c>
    </row>
    <row r="35" spans="1:1" ht="19.8">
      <c r="A35" s="68" t="s">
        <v>59</v>
      </c>
    </row>
    <row r="36" spans="1:1" ht="19.8">
      <c r="A36" s="69" t="s">
        <v>60</v>
      </c>
    </row>
    <row r="37" spans="1:1" ht="39.6">
      <c r="A37" s="64" t="s">
        <v>135</v>
      </c>
    </row>
    <row r="38" spans="1:1" ht="39.6">
      <c r="A38" s="70" t="s">
        <v>136</v>
      </c>
    </row>
    <row r="39" spans="1:1" ht="19.8">
      <c r="A39" s="69" t="s">
        <v>158</v>
      </c>
    </row>
    <row r="40" spans="1:1" ht="39.6">
      <c r="A40" s="70" t="s">
        <v>159</v>
      </c>
    </row>
    <row r="41" spans="1:1" ht="19.8">
      <c r="A41" s="70" t="s">
        <v>138</v>
      </c>
    </row>
    <row r="42" spans="1:1" ht="39.6">
      <c r="A42" s="71" t="s">
        <v>99</v>
      </c>
    </row>
    <row r="43" spans="1:1" ht="20.399999999999999" thickBot="1">
      <c r="A43" s="66" t="s">
        <v>63</v>
      </c>
    </row>
    <row r="44" spans="1:1">
      <c r="A44" s="55" t="s">
        <v>51</v>
      </c>
    </row>
  </sheetData>
  <mergeCells count="1">
    <mergeCell ref="B1:C1"/>
  </mergeCells>
  <phoneticPr fontId="16" type="noConversion"/>
  <hyperlinks>
    <hyperlink ref="B1" location="預告統計資料發布時間表!A1" display="回發布時間表" xr:uid="{00000000-0004-0000-0300-000000000000}"/>
    <hyperlink ref="A44" location="預告統計資料發布時間表!A1" display="回發布時間表" xr:uid="{00000000-0004-0000-0300-000001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F9ABA-E23F-4A45-993C-F3A6FA73D763}">
  <dimension ref="A1:L379"/>
  <sheetViews>
    <sheetView workbookViewId="0">
      <selection activeCell="K1" sqref="K1:L1"/>
    </sheetView>
  </sheetViews>
  <sheetFormatPr defaultColWidth="9" defaultRowHeight="16.2"/>
  <cols>
    <col min="1" max="1" width="4.88671875" style="312" customWidth="1"/>
    <col min="2" max="2" width="3.88671875" style="312" customWidth="1"/>
    <col min="3" max="3" width="3.6640625" style="312" customWidth="1"/>
    <col min="4" max="4" width="26.77734375" style="312" customWidth="1"/>
    <col min="5" max="5" width="22.109375" style="334" customWidth="1"/>
    <col min="6" max="6" width="18" style="334" customWidth="1"/>
    <col min="7" max="7" width="22.109375" style="334" customWidth="1"/>
    <col min="8" max="8" width="20.88671875" style="334" customWidth="1"/>
    <col min="9" max="9" width="23.5546875" style="312" customWidth="1"/>
    <col min="10" max="10" width="23" style="312" customWidth="1"/>
    <col min="11" max="256" width="9" style="312"/>
    <col min="257" max="257" width="4.88671875" style="312" customWidth="1"/>
    <col min="258" max="258" width="3.88671875" style="312" customWidth="1"/>
    <col min="259" max="259" width="3.6640625" style="312" customWidth="1"/>
    <col min="260" max="260" width="26.77734375" style="312" customWidth="1"/>
    <col min="261" max="261" width="22.109375" style="312" customWidth="1"/>
    <col min="262" max="262" width="18" style="312" customWidth="1"/>
    <col min="263" max="263" width="22.109375" style="312" customWidth="1"/>
    <col min="264" max="264" width="19.21875" style="312" customWidth="1"/>
    <col min="265" max="512" width="9" style="312"/>
    <col min="513" max="513" width="4.88671875" style="312" customWidth="1"/>
    <col min="514" max="514" width="3.88671875" style="312" customWidth="1"/>
    <col min="515" max="515" width="3.6640625" style="312" customWidth="1"/>
    <col min="516" max="516" width="26.77734375" style="312" customWidth="1"/>
    <col min="517" max="517" width="22.109375" style="312" customWidth="1"/>
    <col min="518" max="518" width="18" style="312" customWidth="1"/>
    <col min="519" max="519" width="22.109375" style="312" customWidth="1"/>
    <col min="520" max="520" width="19.21875" style="312" customWidth="1"/>
    <col min="521" max="768" width="9" style="312"/>
    <col min="769" max="769" width="4.88671875" style="312" customWidth="1"/>
    <col min="770" max="770" width="3.88671875" style="312" customWidth="1"/>
    <col min="771" max="771" width="3.6640625" style="312" customWidth="1"/>
    <col min="772" max="772" width="26.77734375" style="312" customWidth="1"/>
    <col min="773" max="773" width="22.109375" style="312" customWidth="1"/>
    <col min="774" max="774" width="18" style="312" customWidth="1"/>
    <col min="775" max="775" width="22.109375" style="312" customWidth="1"/>
    <col min="776" max="776" width="19.21875" style="312" customWidth="1"/>
    <col min="777" max="1024" width="9" style="312"/>
    <col min="1025" max="1025" width="4.88671875" style="312" customWidth="1"/>
    <col min="1026" max="1026" width="3.88671875" style="312" customWidth="1"/>
    <col min="1027" max="1027" width="3.6640625" style="312" customWidth="1"/>
    <col min="1028" max="1028" width="26.77734375" style="312" customWidth="1"/>
    <col min="1029" max="1029" width="22.109375" style="312" customWidth="1"/>
    <col min="1030" max="1030" width="18" style="312" customWidth="1"/>
    <col min="1031" max="1031" width="22.109375" style="312" customWidth="1"/>
    <col min="1032" max="1032" width="19.21875" style="312" customWidth="1"/>
    <col min="1033" max="1280" width="9" style="312"/>
    <col min="1281" max="1281" width="4.88671875" style="312" customWidth="1"/>
    <col min="1282" max="1282" width="3.88671875" style="312" customWidth="1"/>
    <col min="1283" max="1283" width="3.6640625" style="312" customWidth="1"/>
    <col min="1284" max="1284" width="26.77734375" style="312" customWidth="1"/>
    <col min="1285" max="1285" width="22.109375" style="312" customWidth="1"/>
    <col min="1286" max="1286" width="18" style="312" customWidth="1"/>
    <col min="1287" max="1287" width="22.109375" style="312" customWidth="1"/>
    <col min="1288" max="1288" width="19.21875" style="312" customWidth="1"/>
    <col min="1289" max="1536" width="9" style="312"/>
    <col min="1537" max="1537" width="4.88671875" style="312" customWidth="1"/>
    <col min="1538" max="1538" width="3.88671875" style="312" customWidth="1"/>
    <col min="1539" max="1539" width="3.6640625" style="312" customWidth="1"/>
    <col min="1540" max="1540" width="26.77734375" style="312" customWidth="1"/>
    <col min="1541" max="1541" width="22.109375" style="312" customWidth="1"/>
    <col min="1542" max="1542" width="18" style="312" customWidth="1"/>
    <col min="1543" max="1543" width="22.109375" style="312" customWidth="1"/>
    <col min="1544" max="1544" width="19.21875" style="312" customWidth="1"/>
    <col min="1545" max="1792" width="9" style="312"/>
    <col min="1793" max="1793" width="4.88671875" style="312" customWidth="1"/>
    <col min="1794" max="1794" width="3.88671875" style="312" customWidth="1"/>
    <col min="1795" max="1795" width="3.6640625" style="312" customWidth="1"/>
    <col min="1796" max="1796" width="26.77734375" style="312" customWidth="1"/>
    <col min="1797" max="1797" width="22.109375" style="312" customWidth="1"/>
    <col min="1798" max="1798" width="18" style="312" customWidth="1"/>
    <col min="1799" max="1799" width="22.109375" style="312" customWidth="1"/>
    <col min="1800" max="1800" width="19.21875" style="312" customWidth="1"/>
    <col min="1801" max="2048" width="9" style="312"/>
    <col min="2049" max="2049" width="4.88671875" style="312" customWidth="1"/>
    <col min="2050" max="2050" width="3.88671875" style="312" customWidth="1"/>
    <col min="2051" max="2051" width="3.6640625" style="312" customWidth="1"/>
    <col min="2052" max="2052" width="26.77734375" style="312" customWidth="1"/>
    <col min="2053" max="2053" width="22.109375" style="312" customWidth="1"/>
    <col min="2054" max="2054" width="18" style="312" customWidth="1"/>
    <col min="2055" max="2055" width="22.109375" style="312" customWidth="1"/>
    <col min="2056" max="2056" width="19.21875" style="312" customWidth="1"/>
    <col min="2057" max="2304" width="9" style="312"/>
    <col min="2305" max="2305" width="4.88671875" style="312" customWidth="1"/>
    <col min="2306" max="2306" width="3.88671875" style="312" customWidth="1"/>
    <col min="2307" max="2307" width="3.6640625" style="312" customWidth="1"/>
    <col min="2308" max="2308" width="26.77734375" style="312" customWidth="1"/>
    <col min="2309" max="2309" width="22.109375" style="312" customWidth="1"/>
    <col min="2310" max="2310" width="18" style="312" customWidth="1"/>
    <col min="2311" max="2311" width="22.109375" style="312" customWidth="1"/>
    <col min="2312" max="2312" width="19.21875" style="312" customWidth="1"/>
    <col min="2313" max="2560" width="9" style="312"/>
    <col min="2561" max="2561" width="4.88671875" style="312" customWidth="1"/>
    <col min="2562" max="2562" width="3.88671875" style="312" customWidth="1"/>
    <col min="2563" max="2563" width="3.6640625" style="312" customWidth="1"/>
    <col min="2564" max="2564" width="26.77734375" style="312" customWidth="1"/>
    <col min="2565" max="2565" width="22.109375" style="312" customWidth="1"/>
    <col min="2566" max="2566" width="18" style="312" customWidth="1"/>
    <col min="2567" max="2567" width="22.109375" style="312" customWidth="1"/>
    <col min="2568" max="2568" width="19.21875" style="312" customWidth="1"/>
    <col min="2569" max="2816" width="9" style="312"/>
    <col min="2817" max="2817" width="4.88671875" style="312" customWidth="1"/>
    <col min="2818" max="2818" width="3.88671875" style="312" customWidth="1"/>
    <col min="2819" max="2819" width="3.6640625" style="312" customWidth="1"/>
    <col min="2820" max="2820" width="26.77734375" style="312" customWidth="1"/>
    <col min="2821" max="2821" width="22.109375" style="312" customWidth="1"/>
    <col min="2822" max="2822" width="18" style="312" customWidth="1"/>
    <col min="2823" max="2823" width="22.109375" style="312" customWidth="1"/>
    <col min="2824" max="2824" width="19.21875" style="312" customWidth="1"/>
    <col min="2825" max="3072" width="9" style="312"/>
    <col min="3073" max="3073" width="4.88671875" style="312" customWidth="1"/>
    <col min="3074" max="3074" width="3.88671875" style="312" customWidth="1"/>
    <col min="3075" max="3075" width="3.6640625" style="312" customWidth="1"/>
    <col min="3076" max="3076" width="26.77734375" style="312" customWidth="1"/>
    <col min="3077" max="3077" width="22.109375" style="312" customWidth="1"/>
    <col min="3078" max="3078" width="18" style="312" customWidth="1"/>
    <col min="3079" max="3079" width="22.109375" style="312" customWidth="1"/>
    <col min="3080" max="3080" width="19.21875" style="312" customWidth="1"/>
    <col min="3081" max="3328" width="9" style="312"/>
    <col min="3329" max="3329" width="4.88671875" style="312" customWidth="1"/>
    <col min="3330" max="3330" width="3.88671875" style="312" customWidth="1"/>
    <col min="3331" max="3331" width="3.6640625" style="312" customWidth="1"/>
    <col min="3332" max="3332" width="26.77734375" style="312" customWidth="1"/>
    <col min="3333" max="3333" width="22.109375" style="312" customWidth="1"/>
    <col min="3334" max="3334" width="18" style="312" customWidth="1"/>
    <col min="3335" max="3335" width="22.109375" style="312" customWidth="1"/>
    <col min="3336" max="3336" width="19.21875" style="312" customWidth="1"/>
    <col min="3337" max="3584" width="9" style="312"/>
    <col min="3585" max="3585" width="4.88671875" style="312" customWidth="1"/>
    <col min="3586" max="3586" width="3.88671875" style="312" customWidth="1"/>
    <col min="3587" max="3587" width="3.6640625" style="312" customWidth="1"/>
    <col min="3588" max="3588" width="26.77734375" style="312" customWidth="1"/>
    <col min="3589" max="3589" width="22.109375" style="312" customWidth="1"/>
    <col min="3590" max="3590" width="18" style="312" customWidth="1"/>
    <col min="3591" max="3591" width="22.109375" style="312" customWidth="1"/>
    <col min="3592" max="3592" width="19.21875" style="312" customWidth="1"/>
    <col min="3593" max="3840" width="9" style="312"/>
    <col min="3841" max="3841" width="4.88671875" style="312" customWidth="1"/>
    <col min="3842" max="3842" width="3.88671875" style="312" customWidth="1"/>
    <col min="3843" max="3843" width="3.6640625" style="312" customWidth="1"/>
    <col min="3844" max="3844" width="26.77734375" style="312" customWidth="1"/>
    <col min="3845" max="3845" width="22.109375" style="312" customWidth="1"/>
    <col min="3846" max="3846" width="18" style="312" customWidth="1"/>
    <col min="3847" max="3847" width="22.109375" style="312" customWidth="1"/>
    <col min="3848" max="3848" width="19.21875" style="312" customWidth="1"/>
    <col min="3849" max="4096" width="9" style="312"/>
    <col min="4097" max="4097" width="4.88671875" style="312" customWidth="1"/>
    <col min="4098" max="4098" width="3.88671875" style="312" customWidth="1"/>
    <col min="4099" max="4099" width="3.6640625" style="312" customWidth="1"/>
    <col min="4100" max="4100" width="26.77734375" style="312" customWidth="1"/>
    <col min="4101" max="4101" width="22.109375" style="312" customWidth="1"/>
    <col min="4102" max="4102" width="18" style="312" customWidth="1"/>
    <col min="4103" max="4103" width="22.109375" style="312" customWidth="1"/>
    <col min="4104" max="4104" width="19.21875" style="312" customWidth="1"/>
    <col min="4105" max="4352" width="9" style="312"/>
    <col min="4353" max="4353" width="4.88671875" style="312" customWidth="1"/>
    <col min="4354" max="4354" width="3.88671875" style="312" customWidth="1"/>
    <col min="4355" max="4355" width="3.6640625" style="312" customWidth="1"/>
    <col min="4356" max="4356" width="26.77734375" style="312" customWidth="1"/>
    <col min="4357" max="4357" width="22.109375" style="312" customWidth="1"/>
    <col min="4358" max="4358" width="18" style="312" customWidth="1"/>
    <col min="4359" max="4359" width="22.109375" style="312" customWidth="1"/>
    <col min="4360" max="4360" width="19.21875" style="312" customWidth="1"/>
    <col min="4361" max="4608" width="9" style="312"/>
    <col min="4609" max="4609" width="4.88671875" style="312" customWidth="1"/>
    <col min="4610" max="4610" width="3.88671875" style="312" customWidth="1"/>
    <col min="4611" max="4611" width="3.6640625" style="312" customWidth="1"/>
    <col min="4612" max="4612" width="26.77734375" style="312" customWidth="1"/>
    <col min="4613" max="4613" width="22.109375" style="312" customWidth="1"/>
    <col min="4614" max="4614" width="18" style="312" customWidth="1"/>
    <col min="4615" max="4615" width="22.109375" style="312" customWidth="1"/>
    <col min="4616" max="4616" width="19.21875" style="312" customWidth="1"/>
    <col min="4617" max="4864" width="9" style="312"/>
    <col min="4865" max="4865" width="4.88671875" style="312" customWidth="1"/>
    <col min="4866" max="4866" width="3.88671875" style="312" customWidth="1"/>
    <col min="4867" max="4867" width="3.6640625" style="312" customWidth="1"/>
    <col min="4868" max="4868" width="26.77734375" style="312" customWidth="1"/>
    <col min="4869" max="4869" width="22.109375" style="312" customWidth="1"/>
    <col min="4870" max="4870" width="18" style="312" customWidth="1"/>
    <col min="4871" max="4871" width="22.109375" style="312" customWidth="1"/>
    <col min="4872" max="4872" width="19.21875" style="312" customWidth="1"/>
    <col min="4873" max="5120" width="9" style="312"/>
    <col min="5121" max="5121" width="4.88671875" style="312" customWidth="1"/>
    <col min="5122" max="5122" width="3.88671875" style="312" customWidth="1"/>
    <col min="5123" max="5123" width="3.6640625" style="312" customWidth="1"/>
    <col min="5124" max="5124" width="26.77734375" style="312" customWidth="1"/>
    <col min="5125" max="5125" width="22.109375" style="312" customWidth="1"/>
    <col min="5126" max="5126" width="18" style="312" customWidth="1"/>
    <col min="5127" max="5127" width="22.109375" style="312" customWidth="1"/>
    <col min="5128" max="5128" width="19.21875" style="312" customWidth="1"/>
    <col min="5129" max="5376" width="9" style="312"/>
    <col min="5377" max="5377" width="4.88671875" style="312" customWidth="1"/>
    <col min="5378" max="5378" width="3.88671875" style="312" customWidth="1"/>
    <col min="5379" max="5379" width="3.6640625" style="312" customWidth="1"/>
    <col min="5380" max="5380" width="26.77734375" style="312" customWidth="1"/>
    <col min="5381" max="5381" width="22.109375" style="312" customWidth="1"/>
    <col min="5382" max="5382" width="18" style="312" customWidth="1"/>
    <col min="5383" max="5383" width="22.109375" style="312" customWidth="1"/>
    <col min="5384" max="5384" width="19.21875" style="312" customWidth="1"/>
    <col min="5385" max="5632" width="9" style="312"/>
    <col min="5633" max="5633" width="4.88671875" style="312" customWidth="1"/>
    <col min="5634" max="5634" width="3.88671875" style="312" customWidth="1"/>
    <col min="5635" max="5635" width="3.6640625" style="312" customWidth="1"/>
    <col min="5636" max="5636" width="26.77734375" style="312" customWidth="1"/>
    <col min="5637" max="5637" width="22.109375" style="312" customWidth="1"/>
    <col min="5638" max="5638" width="18" style="312" customWidth="1"/>
    <col min="5639" max="5639" width="22.109375" style="312" customWidth="1"/>
    <col min="5640" max="5640" width="19.21875" style="312" customWidth="1"/>
    <col min="5641" max="5888" width="9" style="312"/>
    <col min="5889" max="5889" width="4.88671875" style="312" customWidth="1"/>
    <col min="5890" max="5890" width="3.88671875" style="312" customWidth="1"/>
    <col min="5891" max="5891" width="3.6640625" style="312" customWidth="1"/>
    <col min="5892" max="5892" width="26.77734375" style="312" customWidth="1"/>
    <col min="5893" max="5893" width="22.109375" style="312" customWidth="1"/>
    <col min="5894" max="5894" width="18" style="312" customWidth="1"/>
    <col min="5895" max="5895" width="22.109375" style="312" customWidth="1"/>
    <col min="5896" max="5896" width="19.21875" style="312" customWidth="1"/>
    <col min="5897" max="6144" width="9" style="312"/>
    <col min="6145" max="6145" width="4.88671875" style="312" customWidth="1"/>
    <col min="6146" max="6146" width="3.88671875" style="312" customWidth="1"/>
    <col min="6147" max="6147" width="3.6640625" style="312" customWidth="1"/>
    <col min="6148" max="6148" width="26.77734375" style="312" customWidth="1"/>
    <col min="6149" max="6149" width="22.109375" style="312" customWidth="1"/>
    <col min="6150" max="6150" width="18" style="312" customWidth="1"/>
    <col min="6151" max="6151" width="22.109375" style="312" customWidth="1"/>
    <col min="6152" max="6152" width="19.21875" style="312" customWidth="1"/>
    <col min="6153" max="6400" width="9" style="312"/>
    <col min="6401" max="6401" width="4.88671875" style="312" customWidth="1"/>
    <col min="6402" max="6402" width="3.88671875" style="312" customWidth="1"/>
    <col min="6403" max="6403" width="3.6640625" style="312" customWidth="1"/>
    <col min="6404" max="6404" width="26.77734375" style="312" customWidth="1"/>
    <col min="6405" max="6405" width="22.109375" style="312" customWidth="1"/>
    <col min="6406" max="6406" width="18" style="312" customWidth="1"/>
    <col min="6407" max="6407" width="22.109375" style="312" customWidth="1"/>
    <col min="6408" max="6408" width="19.21875" style="312" customWidth="1"/>
    <col min="6409" max="6656" width="9" style="312"/>
    <col min="6657" max="6657" width="4.88671875" style="312" customWidth="1"/>
    <col min="6658" max="6658" width="3.88671875" style="312" customWidth="1"/>
    <col min="6659" max="6659" width="3.6640625" style="312" customWidth="1"/>
    <col min="6660" max="6660" width="26.77734375" style="312" customWidth="1"/>
    <col min="6661" max="6661" width="22.109375" style="312" customWidth="1"/>
    <col min="6662" max="6662" width="18" style="312" customWidth="1"/>
    <col min="6663" max="6663" width="22.109375" style="312" customWidth="1"/>
    <col min="6664" max="6664" width="19.21875" style="312" customWidth="1"/>
    <col min="6665" max="6912" width="9" style="312"/>
    <col min="6913" max="6913" width="4.88671875" style="312" customWidth="1"/>
    <col min="6914" max="6914" width="3.88671875" style="312" customWidth="1"/>
    <col min="6915" max="6915" width="3.6640625" style="312" customWidth="1"/>
    <col min="6916" max="6916" width="26.77734375" style="312" customWidth="1"/>
    <col min="6917" max="6917" width="22.109375" style="312" customWidth="1"/>
    <col min="6918" max="6918" width="18" style="312" customWidth="1"/>
    <col min="6919" max="6919" width="22.109375" style="312" customWidth="1"/>
    <col min="6920" max="6920" width="19.21875" style="312" customWidth="1"/>
    <col min="6921" max="7168" width="9" style="312"/>
    <col min="7169" max="7169" width="4.88671875" style="312" customWidth="1"/>
    <col min="7170" max="7170" width="3.88671875" style="312" customWidth="1"/>
    <col min="7171" max="7171" width="3.6640625" style="312" customWidth="1"/>
    <col min="7172" max="7172" width="26.77734375" style="312" customWidth="1"/>
    <col min="7173" max="7173" width="22.109375" style="312" customWidth="1"/>
    <col min="7174" max="7174" width="18" style="312" customWidth="1"/>
    <col min="7175" max="7175" width="22.109375" style="312" customWidth="1"/>
    <col min="7176" max="7176" width="19.21875" style="312" customWidth="1"/>
    <col min="7177" max="7424" width="9" style="312"/>
    <col min="7425" max="7425" width="4.88671875" style="312" customWidth="1"/>
    <col min="7426" max="7426" width="3.88671875" style="312" customWidth="1"/>
    <col min="7427" max="7427" width="3.6640625" style="312" customWidth="1"/>
    <col min="7428" max="7428" width="26.77734375" style="312" customWidth="1"/>
    <col min="7429" max="7429" width="22.109375" style="312" customWidth="1"/>
    <col min="7430" max="7430" width="18" style="312" customWidth="1"/>
    <col min="7431" max="7431" width="22.109375" style="312" customWidth="1"/>
    <col min="7432" max="7432" width="19.21875" style="312" customWidth="1"/>
    <col min="7433" max="7680" width="9" style="312"/>
    <col min="7681" max="7681" width="4.88671875" style="312" customWidth="1"/>
    <col min="7682" max="7682" width="3.88671875" style="312" customWidth="1"/>
    <col min="7683" max="7683" width="3.6640625" style="312" customWidth="1"/>
    <col min="7684" max="7684" width="26.77734375" style="312" customWidth="1"/>
    <col min="7685" max="7685" width="22.109375" style="312" customWidth="1"/>
    <col min="7686" max="7686" width="18" style="312" customWidth="1"/>
    <col min="7687" max="7687" width="22.109375" style="312" customWidth="1"/>
    <col min="7688" max="7688" width="19.21875" style="312" customWidth="1"/>
    <col min="7689" max="7936" width="9" style="312"/>
    <col min="7937" max="7937" width="4.88671875" style="312" customWidth="1"/>
    <col min="7938" max="7938" width="3.88671875" style="312" customWidth="1"/>
    <col min="7939" max="7939" width="3.6640625" style="312" customWidth="1"/>
    <col min="7940" max="7940" width="26.77734375" style="312" customWidth="1"/>
    <col min="7941" max="7941" width="22.109375" style="312" customWidth="1"/>
    <col min="7942" max="7942" width="18" style="312" customWidth="1"/>
    <col min="7943" max="7943" width="22.109375" style="312" customWidth="1"/>
    <col min="7944" max="7944" width="19.21875" style="312" customWidth="1"/>
    <col min="7945" max="8192" width="9" style="312"/>
    <col min="8193" max="8193" width="4.88671875" style="312" customWidth="1"/>
    <col min="8194" max="8194" width="3.88671875" style="312" customWidth="1"/>
    <col min="8195" max="8195" width="3.6640625" style="312" customWidth="1"/>
    <col min="8196" max="8196" width="26.77734375" style="312" customWidth="1"/>
    <col min="8197" max="8197" width="22.109375" style="312" customWidth="1"/>
    <col min="8198" max="8198" width="18" style="312" customWidth="1"/>
    <col min="8199" max="8199" width="22.109375" style="312" customWidth="1"/>
    <col min="8200" max="8200" width="19.21875" style="312" customWidth="1"/>
    <col min="8201" max="8448" width="9" style="312"/>
    <col min="8449" max="8449" width="4.88671875" style="312" customWidth="1"/>
    <col min="8450" max="8450" width="3.88671875" style="312" customWidth="1"/>
    <col min="8451" max="8451" width="3.6640625" style="312" customWidth="1"/>
    <col min="8452" max="8452" width="26.77734375" style="312" customWidth="1"/>
    <col min="8453" max="8453" width="22.109375" style="312" customWidth="1"/>
    <col min="8454" max="8454" width="18" style="312" customWidth="1"/>
    <col min="8455" max="8455" width="22.109375" style="312" customWidth="1"/>
    <col min="8456" max="8456" width="19.21875" style="312" customWidth="1"/>
    <col min="8457" max="8704" width="9" style="312"/>
    <col min="8705" max="8705" width="4.88671875" style="312" customWidth="1"/>
    <col min="8706" max="8706" width="3.88671875" style="312" customWidth="1"/>
    <col min="8707" max="8707" width="3.6640625" style="312" customWidth="1"/>
    <col min="8708" max="8708" width="26.77734375" style="312" customWidth="1"/>
    <col min="8709" max="8709" width="22.109375" style="312" customWidth="1"/>
    <col min="8710" max="8710" width="18" style="312" customWidth="1"/>
    <col min="8711" max="8711" width="22.109375" style="312" customWidth="1"/>
    <col min="8712" max="8712" width="19.21875" style="312" customWidth="1"/>
    <col min="8713" max="8960" width="9" style="312"/>
    <col min="8961" max="8961" width="4.88671875" style="312" customWidth="1"/>
    <col min="8962" max="8962" width="3.88671875" style="312" customWidth="1"/>
    <col min="8963" max="8963" width="3.6640625" style="312" customWidth="1"/>
    <col min="8964" max="8964" width="26.77734375" style="312" customWidth="1"/>
    <col min="8965" max="8965" width="22.109375" style="312" customWidth="1"/>
    <col min="8966" max="8966" width="18" style="312" customWidth="1"/>
    <col min="8967" max="8967" width="22.109375" style="312" customWidth="1"/>
    <col min="8968" max="8968" width="19.21875" style="312" customWidth="1"/>
    <col min="8969" max="9216" width="9" style="312"/>
    <col min="9217" max="9217" width="4.88671875" style="312" customWidth="1"/>
    <col min="9218" max="9218" width="3.88671875" style="312" customWidth="1"/>
    <col min="9219" max="9219" width="3.6640625" style="312" customWidth="1"/>
    <col min="9220" max="9220" width="26.77734375" style="312" customWidth="1"/>
    <col min="9221" max="9221" width="22.109375" style="312" customWidth="1"/>
    <col min="9222" max="9222" width="18" style="312" customWidth="1"/>
    <col min="9223" max="9223" width="22.109375" style="312" customWidth="1"/>
    <col min="9224" max="9224" width="19.21875" style="312" customWidth="1"/>
    <col min="9225" max="9472" width="9" style="312"/>
    <col min="9473" max="9473" width="4.88671875" style="312" customWidth="1"/>
    <col min="9474" max="9474" width="3.88671875" style="312" customWidth="1"/>
    <col min="9475" max="9475" width="3.6640625" style="312" customWidth="1"/>
    <col min="9476" max="9476" width="26.77734375" style="312" customWidth="1"/>
    <col min="9477" max="9477" width="22.109375" style="312" customWidth="1"/>
    <col min="9478" max="9478" width="18" style="312" customWidth="1"/>
    <col min="9479" max="9479" width="22.109375" style="312" customWidth="1"/>
    <col min="9480" max="9480" width="19.21875" style="312" customWidth="1"/>
    <col min="9481" max="9728" width="9" style="312"/>
    <col min="9729" max="9729" width="4.88671875" style="312" customWidth="1"/>
    <col min="9730" max="9730" width="3.88671875" style="312" customWidth="1"/>
    <col min="9731" max="9731" width="3.6640625" style="312" customWidth="1"/>
    <col min="9732" max="9732" width="26.77734375" style="312" customWidth="1"/>
    <col min="9733" max="9733" width="22.109375" style="312" customWidth="1"/>
    <col min="9734" max="9734" width="18" style="312" customWidth="1"/>
    <col min="9735" max="9735" width="22.109375" style="312" customWidth="1"/>
    <col min="9736" max="9736" width="19.21875" style="312" customWidth="1"/>
    <col min="9737" max="9984" width="9" style="312"/>
    <col min="9985" max="9985" width="4.88671875" style="312" customWidth="1"/>
    <col min="9986" max="9986" width="3.88671875" style="312" customWidth="1"/>
    <col min="9987" max="9987" width="3.6640625" style="312" customWidth="1"/>
    <col min="9988" max="9988" width="26.77734375" style="312" customWidth="1"/>
    <col min="9989" max="9989" width="22.109375" style="312" customWidth="1"/>
    <col min="9990" max="9990" width="18" style="312" customWidth="1"/>
    <col min="9991" max="9991" width="22.109375" style="312" customWidth="1"/>
    <col min="9992" max="9992" width="19.21875" style="312" customWidth="1"/>
    <col min="9993" max="10240" width="9" style="312"/>
    <col min="10241" max="10241" width="4.88671875" style="312" customWidth="1"/>
    <col min="10242" max="10242" width="3.88671875" style="312" customWidth="1"/>
    <col min="10243" max="10243" width="3.6640625" style="312" customWidth="1"/>
    <col min="10244" max="10244" width="26.77734375" style="312" customWidth="1"/>
    <col min="10245" max="10245" width="22.109375" style="312" customWidth="1"/>
    <col min="10246" max="10246" width="18" style="312" customWidth="1"/>
    <col min="10247" max="10247" width="22.109375" style="312" customWidth="1"/>
    <col min="10248" max="10248" width="19.21875" style="312" customWidth="1"/>
    <col min="10249" max="10496" width="9" style="312"/>
    <col min="10497" max="10497" width="4.88671875" style="312" customWidth="1"/>
    <col min="10498" max="10498" width="3.88671875" style="312" customWidth="1"/>
    <col min="10499" max="10499" width="3.6640625" style="312" customWidth="1"/>
    <col min="10500" max="10500" width="26.77734375" style="312" customWidth="1"/>
    <col min="10501" max="10501" width="22.109375" style="312" customWidth="1"/>
    <col min="10502" max="10502" width="18" style="312" customWidth="1"/>
    <col min="10503" max="10503" width="22.109375" style="312" customWidth="1"/>
    <col min="10504" max="10504" width="19.21875" style="312" customWidth="1"/>
    <col min="10505" max="10752" width="9" style="312"/>
    <col min="10753" max="10753" width="4.88671875" style="312" customWidth="1"/>
    <col min="10754" max="10754" width="3.88671875" style="312" customWidth="1"/>
    <col min="10755" max="10755" width="3.6640625" style="312" customWidth="1"/>
    <col min="10756" max="10756" width="26.77734375" style="312" customWidth="1"/>
    <col min="10757" max="10757" width="22.109375" style="312" customWidth="1"/>
    <col min="10758" max="10758" width="18" style="312" customWidth="1"/>
    <col min="10759" max="10759" width="22.109375" style="312" customWidth="1"/>
    <col min="10760" max="10760" width="19.21875" style="312" customWidth="1"/>
    <col min="10761" max="11008" width="9" style="312"/>
    <col min="11009" max="11009" width="4.88671875" style="312" customWidth="1"/>
    <col min="11010" max="11010" width="3.88671875" style="312" customWidth="1"/>
    <col min="11011" max="11011" width="3.6640625" style="312" customWidth="1"/>
    <col min="11012" max="11012" width="26.77734375" style="312" customWidth="1"/>
    <col min="11013" max="11013" width="22.109375" style="312" customWidth="1"/>
    <col min="11014" max="11014" width="18" style="312" customWidth="1"/>
    <col min="11015" max="11015" width="22.109375" style="312" customWidth="1"/>
    <col min="11016" max="11016" width="19.21875" style="312" customWidth="1"/>
    <col min="11017" max="11264" width="9" style="312"/>
    <col min="11265" max="11265" width="4.88671875" style="312" customWidth="1"/>
    <col min="11266" max="11266" width="3.88671875" style="312" customWidth="1"/>
    <col min="11267" max="11267" width="3.6640625" style="312" customWidth="1"/>
    <col min="11268" max="11268" width="26.77734375" style="312" customWidth="1"/>
    <col min="11269" max="11269" width="22.109375" style="312" customWidth="1"/>
    <col min="11270" max="11270" width="18" style="312" customWidth="1"/>
    <col min="11271" max="11271" width="22.109375" style="312" customWidth="1"/>
    <col min="11272" max="11272" width="19.21875" style="312" customWidth="1"/>
    <col min="11273" max="11520" width="9" style="312"/>
    <col min="11521" max="11521" width="4.88671875" style="312" customWidth="1"/>
    <col min="11522" max="11522" width="3.88671875" style="312" customWidth="1"/>
    <col min="11523" max="11523" width="3.6640625" style="312" customWidth="1"/>
    <col min="11524" max="11524" width="26.77734375" style="312" customWidth="1"/>
    <col min="11525" max="11525" width="22.109375" style="312" customWidth="1"/>
    <col min="11526" max="11526" width="18" style="312" customWidth="1"/>
    <col min="11527" max="11527" width="22.109375" style="312" customWidth="1"/>
    <col min="11528" max="11528" width="19.21875" style="312" customWidth="1"/>
    <col min="11529" max="11776" width="9" style="312"/>
    <col min="11777" max="11777" width="4.88671875" style="312" customWidth="1"/>
    <col min="11778" max="11778" width="3.88671875" style="312" customWidth="1"/>
    <col min="11779" max="11779" width="3.6640625" style="312" customWidth="1"/>
    <col min="11780" max="11780" width="26.77734375" style="312" customWidth="1"/>
    <col min="11781" max="11781" width="22.109375" style="312" customWidth="1"/>
    <col min="11782" max="11782" width="18" style="312" customWidth="1"/>
    <col min="11783" max="11783" width="22.109375" style="312" customWidth="1"/>
    <col min="11784" max="11784" width="19.21875" style="312" customWidth="1"/>
    <col min="11785" max="12032" width="9" style="312"/>
    <col min="12033" max="12033" width="4.88671875" style="312" customWidth="1"/>
    <col min="12034" max="12034" width="3.88671875" style="312" customWidth="1"/>
    <col min="12035" max="12035" width="3.6640625" style="312" customWidth="1"/>
    <col min="12036" max="12036" width="26.77734375" style="312" customWidth="1"/>
    <col min="12037" max="12037" width="22.109375" style="312" customWidth="1"/>
    <col min="12038" max="12038" width="18" style="312" customWidth="1"/>
    <col min="12039" max="12039" width="22.109375" style="312" customWidth="1"/>
    <col min="12040" max="12040" width="19.21875" style="312" customWidth="1"/>
    <col min="12041" max="12288" width="9" style="312"/>
    <col min="12289" max="12289" width="4.88671875" style="312" customWidth="1"/>
    <col min="12290" max="12290" width="3.88671875" style="312" customWidth="1"/>
    <col min="12291" max="12291" width="3.6640625" style="312" customWidth="1"/>
    <col min="12292" max="12292" width="26.77734375" style="312" customWidth="1"/>
    <col min="12293" max="12293" width="22.109375" style="312" customWidth="1"/>
    <col min="12294" max="12294" width="18" style="312" customWidth="1"/>
    <col min="12295" max="12295" width="22.109375" style="312" customWidth="1"/>
    <col min="12296" max="12296" width="19.21875" style="312" customWidth="1"/>
    <col min="12297" max="12544" width="9" style="312"/>
    <col min="12545" max="12545" width="4.88671875" style="312" customWidth="1"/>
    <col min="12546" max="12546" width="3.88671875" style="312" customWidth="1"/>
    <col min="12547" max="12547" width="3.6640625" style="312" customWidth="1"/>
    <col min="12548" max="12548" width="26.77734375" style="312" customWidth="1"/>
    <col min="12549" max="12549" width="22.109375" style="312" customWidth="1"/>
    <col min="12550" max="12550" width="18" style="312" customWidth="1"/>
    <col min="12551" max="12551" width="22.109375" style="312" customWidth="1"/>
    <col min="12552" max="12552" width="19.21875" style="312" customWidth="1"/>
    <col min="12553" max="12800" width="9" style="312"/>
    <col min="12801" max="12801" width="4.88671875" style="312" customWidth="1"/>
    <col min="12802" max="12802" width="3.88671875" style="312" customWidth="1"/>
    <col min="12803" max="12803" width="3.6640625" style="312" customWidth="1"/>
    <col min="12804" max="12804" width="26.77734375" style="312" customWidth="1"/>
    <col min="12805" max="12805" width="22.109375" style="312" customWidth="1"/>
    <col min="12806" max="12806" width="18" style="312" customWidth="1"/>
    <col min="12807" max="12807" width="22.109375" style="312" customWidth="1"/>
    <col min="12808" max="12808" width="19.21875" style="312" customWidth="1"/>
    <col min="12809" max="13056" width="9" style="312"/>
    <col min="13057" max="13057" width="4.88671875" style="312" customWidth="1"/>
    <col min="13058" max="13058" width="3.88671875" style="312" customWidth="1"/>
    <col min="13059" max="13059" width="3.6640625" style="312" customWidth="1"/>
    <col min="13060" max="13060" width="26.77734375" style="312" customWidth="1"/>
    <col min="13061" max="13061" width="22.109375" style="312" customWidth="1"/>
    <col min="13062" max="13062" width="18" style="312" customWidth="1"/>
    <col min="13063" max="13063" width="22.109375" style="312" customWidth="1"/>
    <col min="13064" max="13064" width="19.21875" style="312" customWidth="1"/>
    <col min="13065" max="13312" width="9" style="312"/>
    <col min="13313" max="13313" width="4.88671875" style="312" customWidth="1"/>
    <col min="13314" max="13314" width="3.88671875" style="312" customWidth="1"/>
    <col min="13315" max="13315" width="3.6640625" style="312" customWidth="1"/>
    <col min="13316" max="13316" width="26.77734375" style="312" customWidth="1"/>
    <col min="13317" max="13317" width="22.109375" style="312" customWidth="1"/>
    <col min="13318" max="13318" width="18" style="312" customWidth="1"/>
    <col min="13319" max="13319" width="22.109375" style="312" customWidth="1"/>
    <col min="13320" max="13320" width="19.21875" style="312" customWidth="1"/>
    <col min="13321" max="13568" width="9" style="312"/>
    <col min="13569" max="13569" width="4.88671875" style="312" customWidth="1"/>
    <col min="13570" max="13570" width="3.88671875" style="312" customWidth="1"/>
    <col min="13571" max="13571" width="3.6640625" style="312" customWidth="1"/>
    <col min="13572" max="13572" width="26.77734375" style="312" customWidth="1"/>
    <col min="13573" max="13573" width="22.109375" style="312" customWidth="1"/>
    <col min="13574" max="13574" width="18" style="312" customWidth="1"/>
    <col min="13575" max="13575" width="22.109375" style="312" customWidth="1"/>
    <col min="13576" max="13576" width="19.21875" style="312" customWidth="1"/>
    <col min="13577" max="13824" width="9" style="312"/>
    <col min="13825" max="13825" width="4.88671875" style="312" customWidth="1"/>
    <col min="13826" max="13826" width="3.88671875" style="312" customWidth="1"/>
    <col min="13827" max="13827" width="3.6640625" style="312" customWidth="1"/>
    <col min="13828" max="13828" width="26.77734375" style="312" customWidth="1"/>
    <col min="13829" max="13829" width="22.109375" style="312" customWidth="1"/>
    <col min="13830" max="13830" width="18" style="312" customWidth="1"/>
    <col min="13831" max="13831" width="22.109375" style="312" customWidth="1"/>
    <col min="13832" max="13832" width="19.21875" style="312" customWidth="1"/>
    <col min="13833" max="14080" width="9" style="312"/>
    <col min="14081" max="14081" width="4.88671875" style="312" customWidth="1"/>
    <col min="14082" max="14082" width="3.88671875" style="312" customWidth="1"/>
    <col min="14083" max="14083" width="3.6640625" style="312" customWidth="1"/>
    <col min="14084" max="14084" width="26.77734375" style="312" customWidth="1"/>
    <col min="14085" max="14085" width="22.109375" style="312" customWidth="1"/>
    <col min="14086" max="14086" width="18" style="312" customWidth="1"/>
    <col min="14087" max="14087" width="22.109375" style="312" customWidth="1"/>
    <col min="14088" max="14088" width="19.21875" style="312" customWidth="1"/>
    <col min="14089" max="14336" width="9" style="312"/>
    <col min="14337" max="14337" width="4.88671875" style="312" customWidth="1"/>
    <col min="14338" max="14338" width="3.88671875" style="312" customWidth="1"/>
    <col min="14339" max="14339" width="3.6640625" style="312" customWidth="1"/>
    <col min="14340" max="14340" width="26.77734375" style="312" customWidth="1"/>
    <col min="14341" max="14341" width="22.109375" style="312" customWidth="1"/>
    <col min="14342" max="14342" width="18" style="312" customWidth="1"/>
    <col min="14343" max="14343" width="22.109375" style="312" customWidth="1"/>
    <col min="14344" max="14344" width="19.21875" style="312" customWidth="1"/>
    <col min="14345" max="14592" width="9" style="312"/>
    <col min="14593" max="14593" width="4.88671875" style="312" customWidth="1"/>
    <col min="14594" max="14594" width="3.88671875" style="312" customWidth="1"/>
    <col min="14595" max="14595" width="3.6640625" style="312" customWidth="1"/>
    <col min="14596" max="14596" width="26.77734375" style="312" customWidth="1"/>
    <col min="14597" max="14597" width="22.109375" style="312" customWidth="1"/>
    <col min="14598" max="14598" width="18" style="312" customWidth="1"/>
    <col min="14599" max="14599" width="22.109375" style="312" customWidth="1"/>
    <col min="14600" max="14600" width="19.21875" style="312" customWidth="1"/>
    <col min="14601" max="14848" width="9" style="312"/>
    <col min="14849" max="14849" width="4.88671875" style="312" customWidth="1"/>
    <col min="14850" max="14850" width="3.88671875" style="312" customWidth="1"/>
    <col min="14851" max="14851" width="3.6640625" style="312" customWidth="1"/>
    <col min="14852" max="14852" width="26.77734375" style="312" customWidth="1"/>
    <col min="14853" max="14853" width="22.109375" style="312" customWidth="1"/>
    <col min="14854" max="14854" width="18" style="312" customWidth="1"/>
    <col min="14855" max="14855" width="22.109375" style="312" customWidth="1"/>
    <col min="14856" max="14856" width="19.21875" style="312" customWidth="1"/>
    <col min="14857" max="15104" width="9" style="312"/>
    <col min="15105" max="15105" width="4.88671875" style="312" customWidth="1"/>
    <col min="15106" max="15106" width="3.88671875" style="312" customWidth="1"/>
    <col min="15107" max="15107" width="3.6640625" style="312" customWidth="1"/>
    <col min="15108" max="15108" width="26.77734375" style="312" customWidth="1"/>
    <col min="15109" max="15109" width="22.109375" style="312" customWidth="1"/>
    <col min="15110" max="15110" width="18" style="312" customWidth="1"/>
    <col min="15111" max="15111" width="22.109375" style="312" customWidth="1"/>
    <col min="15112" max="15112" width="19.21875" style="312" customWidth="1"/>
    <col min="15113" max="15360" width="9" style="312"/>
    <col min="15361" max="15361" width="4.88671875" style="312" customWidth="1"/>
    <col min="15362" max="15362" width="3.88671875" style="312" customWidth="1"/>
    <col min="15363" max="15363" width="3.6640625" style="312" customWidth="1"/>
    <col min="15364" max="15364" width="26.77734375" style="312" customWidth="1"/>
    <col min="15365" max="15365" width="22.109375" style="312" customWidth="1"/>
    <col min="15366" max="15366" width="18" style="312" customWidth="1"/>
    <col min="15367" max="15367" width="22.109375" style="312" customWidth="1"/>
    <col min="15368" max="15368" width="19.21875" style="312" customWidth="1"/>
    <col min="15369" max="15616" width="9" style="312"/>
    <col min="15617" max="15617" width="4.88671875" style="312" customWidth="1"/>
    <col min="15618" max="15618" width="3.88671875" style="312" customWidth="1"/>
    <col min="15619" max="15619" width="3.6640625" style="312" customWidth="1"/>
    <col min="15620" max="15620" width="26.77734375" style="312" customWidth="1"/>
    <col min="15621" max="15621" width="22.109375" style="312" customWidth="1"/>
    <col min="15622" max="15622" width="18" style="312" customWidth="1"/>
    <col min="15623" max="15623" width="22.109375" style="312" customWidth="1"/>
    <col min="15624" max="15624" width="19.21875" style="312" customWidth="1"/>
    <col min="15625" max="15872" width="9" style="312"/>
    <col min="15873" max="15873" width="4.88671875" style="312" customWidth="1"/>
    <col min="15874" max="15874" width="3.88671875" style="312" customWidth="1"/>
    <col min="15875" max="15875" width="3.6640625" style="312" customWidth="1"/>
    <col min="15876" max="15876" width="26.77734375" style="312" customWidth="1"/>
    <col min="15877" max="15877" width="22.109375" style="312" customWidth="1"/>
    <col min="15878" max="15878" width="18" style="312" customWidth="1"/>
    <col min="15879" max="15879" width="22.109375" style="312" customWidth="1"/>
    <col min="15880" max="15880" width="19.21875" style="312" customWidth="1"/>
    <col min="15881" max="16128" width="9" style="312"/>
    <col min="16129" max="16129" width="4.88671875" style="312" customWidth="1"/>
    <col min="16130" max="16130" width="3.88671875" style="312" customWidth="1"/>
    <col min="16131" max="16131" width="3.6640625" style="312" customWidth="1"/>
    <col min="16132" max="16132" width="26.77734375" style="312" customWidth="1"/>
    <col min="16133" max="16133" width="22.109375" style="312" customWidth="1"/>
    <col min="16134" max="16134" width="18" style="312" customWidth="1"/>
    <col min="16135" max="16135" width="22.109375" style="312" customWidth="1"/>
    <col min="16136" max="16136" width="19.21875" style="312" customWidth="1"/>
    <col min="16137" max="16384" width="9" style="312"/>
  </cols>
  <sheetData>
    <row r="1" spans="1:12" ht="21.15" customHeight="1">
      <c r="A1" s="783" t="s">
        <v>890</v>
      </c>
      <c r="B1" s="783"/>
      <c r="C1" s="783"/>
      <c r="D1" s="783"/>
      <c r="E1" s="333"/>
      <c r="F1" s="309"/>
      <c r="G1" s="309"/>
      <c r="H1" s="309"/>
      <c r="I1" s="310" t="s">
        <v>781</v>
      </c>
      <c r="J1" s="311" t="s">
        <v>891</v>
      </c>
      <c r="K1" s="774" t="s">
        <v>51</v>
      </c>
      <c r="L1" s="774"/>
    </row>
    <row r="2" spans="1:12" ht="21.15" customHeight="1">
      <c r="A2" s="784" t="s">
        <v>892</v>
      </c>
      <c r="B2" s="784"/>
      <c r="C2" s="784"/>
      <c r="D2" s="784"/>
      <c r="E2" s="335" t="s">
        <v>1059</v>
      </c>
      <c r="F2" s="313"/>
      <c r="G2" s="313"/>
      <c r="H2" s="313"/>
      <c r="I2" s="310" t="s">
        <v>893</v>
      </c>
      <c r="J2" s="314" t="s">
        <v>894</v>
      </c>
    </row>
    <row r="3" spans="1:12" ht="33">
      <c r="A3" s="780" t="s">
        <v>895</v>
      </c>
      <c r="B3" s="780"/>
      <c r="C3" s="780"/>
      <c r="D3" s="780"/>
      <c r="E3" s="780"/>
      <c r="F3" s="780"/>
      <c r="G3" s="780"/>
      <c r="H3" s="780"/>
      <c r="I3" s="780"/>
      <c r="J3" s="780"/>
    </row>
    <row r="4" spans="1:12" ht="27" customHeight="1">
      <c r="A4" s="316"/>
      <c r="B4" s="316"/>
      <c r="C4" s="316"/>
      <c r="D4" s="316"/>
      <c r="E4" s="316" t="s">
        <v>753</v>
      </c>
      <c r="F4" s="317" t="s">
        <v>1060</v>
      </c>
      <c r="G4" s="317"/>
      <c r="H4" s="317"/>
      <c r="I4" s="317"/>
      <c r="J4" s="318" t="s">
        <v>896</v>
      </c>
    </row>
    <row r="5" spans="1:12" ht="23.25" customHeight="1">
      <c r="A5" s="781" t="s">
        <v>897</v>
      </c>
      <c r="B5" s="785"/>
      <c r="C5" s="785"/>
      <c r="D5" s="782"/>
      <c r="E5" s="781" t="s">
        <v>1061</v>
      </c>
      <c r="F5" s="782"/>
      <c r="G5" s="781" t="s">
        <v>898</v>
      </c>
      <c r="H5" s="782"/>
      <c r="I5" s="781" t="s">
        <v>899</v>
      </c>
      <c r="J5" s="782"/>
    </row>
    <row r="6" spans="1:12" ht="23.25" customHeight="1">
      <c r="A6" s="319" t="s">
        <v>900</v>
      </c>
      <c r="B6" s="320" t="s">
        <v>901</v>
      </c>
      <c r="C6" s="320" t="s">
        <v>902</v>
      </c>
      <c r="D6" s="321" t="s">
        <v>903</v>
      </c>
      <c r="E6" s="322" t="s">
        <v>904</v>
      </c>
      <c r="F6" s="322" t="s">
        <v>905</v>
      </c>
      <c r="G6" s="322" t="s">
        <v>904</v>
      </c>
      <c r="H6" s="322" t="s">
        <v>905</v>
      </c>
      <c r="I6" s="322" t="s">
        <v>904</v>
      </c>
      <c r="J6" s="322" t="s">
        <v>905</v>
      </c>
    </row>
    <row r="7" spans="1:12" ht="19.5" customHeight="1">
      <c r="A7" s="323" t="s">
        <v>906</v>
      </c>
      <c r="B7" s="324" t="s">
        <v>906</v>
      </c>
      <c r="C7" s="324" t="s">
        <v>906</v>
      </c>
      <c r="D7" s="325" t="s">
        <v>907</v>
      </c>
      <c r="E7" s="326">
        <v>36396506</v>
      </c>
      <c r="F7" s="326">
        <v>270717986</v>
      </c>
      <c r="G7" s="326">
        <v>33570443</v>
      </c>
      <c r="H7" s="326">
        <v>206708571</v>
      </c>
      <c r="I7" s="326">
        <v>2826063</v>
      </c>
      <c r="J7" s="327">
        <v>64009415</v>
      </c>
    </row>
    <row r="8" spans="1:12" ht="19.5" customHeight="1">
      <c r="A8" s="323" t="s">
        <v>906</v>
      </c>
      <c r="B8" s="328" t="s">
        <v>906</v>
      </c>
      <c r="C8" s="328" t="s">
        <v>906</v>
      </c>
      <c r="D8" s="325" t="s">
        <v>908</v>
      </c>
      <c r="E8" s="326">
        <v>36396506</v>
      </c>
      <c r="F8" s="326">
        <v>270717986</v>
      </c>
      <c r="G8" s="326">
        <v>33570443</v>
      </c>
      <c r="H8" s="326">
        <v>206708571</v>
      </c>
      <c r="I8" s="326">
        <v>2826063</v>
      </c>
      <c r="J8" s="327">
        <v>64009415</v>
      </c>
    </row>
    <row r="9" spans="1:12" ht="19.5" customHeight="1">
      <c r="A9" s="323" t="s">
        <v>909</v>
      </c>
      <c r="B9" s="328" t="s">
        <v>906</v>
      </c>
      <c r="C9" s="328" t="s">
        <v>906</v>
      </c>
      <c r="D9" s="325" t="s">
        <v>910</v>
      </c>
      <c r="E9" s="326">
        <v>20153416</v>
      </c>
      <c r="F9" s="326">
        <v>140991973</v>
      </c>
      <c r="G9" s="326">
        <v>20153416</v>
      </c>
      <c r="H9" s="326">
        <v>140991973</v>
      </c>
      <c r="I9" s="326">
        <v>0</v>
      </c>
      <c r="J9" s="327">
        <v>0</v>
      </c>
    </row>
    <row r="10" spans="1:12" ht="19.5" customHeight="1">
      <c r="A10" s="323" t="s">
        <v>909</v>
      </c>
      <c r="B10" s="328" t="s">
        <v>911</v>
      </c>
      <c r="C10" s="328" t="s">
        <v>906</v>
      </c>
      <c r="D10" s="325" t="s">
        <v>912</v>
      </c>
      <c r="E10" s="326">
        <v>0</v>
      </c>
      <c r="F10" s="326">
        <v>327781</v>
      </c>
      <c r="G10" s="326">
        <v>0</v>
      </c>
      <c r="H10" s="326">
        <v>327781</v>
      </c>
      <c r="I10" s="326">
        <v>0</v>
      </c>
      <c r="J10" s="327">
        <v>0</v>
      </c>
    </row>
    <row r="11" spans="1:12" ht="19.5" customHeight="1">
      <c r="A11" s="323" t="s">
        <v>909</v>
      </c>
      <c r="B11" s="328" t="s">
        <v>911</v>
      </c>
      <c r="C11" s="328" t="s">
        <v>909</v>
      </c>
      <c r="D11" s="325" t="s">
        <v>913</v>
      </c>
      <c r="E11" s="326">
        <v>0</v>
      </c>
      <c r="F11" s="326">
        <v>98276</v>
      </c>
      <c r="G11" s="326">
        <v>0</v>
      </c>
      <c r="H11" s="326">
        <v>98276</v>
      </c>
      <c r="I11" s="326">
        <v>0</v>
      </c>
      <c r="J11" s="327">
        <v>0</v>
      </c>
    </row>
    <row r="12" spans="1:12" ht="19.5" customHeight="1">
      <c r="A12" s="323" t="s">
        <v>909</v>
      </c>
      <c r="B12" s="328" t="s">
        <v>911</v>
      </c>
      <c r="C12" s="328" t="s">
        <v>911</v>
      </c>
      <c r="D12" s="325" t="s">
        <v>914</v>
      </c>
      <c r="E12" s="326">
        <v>0</v>
      </c>
      <c r="F12" s="326">
        <v>229505</v>
      </c>
      <c r="G12" s="326">
        <v>0</v>
      </c>
      <c r="H12" s="326">
        <v>229505</v>
      </c>
      <c r="I12" s="326">
        <v>0</v>
      </c>
      <c r="J12" s="327">
        <v>0</v>
      </c>
    </row>
    <row r="13" spans="1:12" ht="19.5" customHeight="1">
      <c r="A13" s="323" t="s">
        <v>909</v>
      </c>
      <c r="B13" s="328" t="s">
        <v>915</v>
      </c>
      <c r="C13" s="328" t="s">
        <v>906</v>
      </c>
      <c r="D13" s="325" t="s">
        <v>916</v>
      </c>
      <c r="E13" s="326">
        <v>755507</v>
      </c>
      <c r="F13" s="326">
        <v>856700</v>
      </c>
      <c r="G13" s="326">
        <v>755507</v>
      </c>
      <c r="H13" s="326">
        <v>856700</v>
      </c>
      <c r="I13" s="326">
        <v>0</v>
      </c>
      <c r="J13" s="327">
        <v>0</v>
      </c>
    </row>
    <row r="14" spans="1:12" ht="19.5" customHeight="1">
      <c r="A14" s="323" t="s">
        <v>909</v>
      </c>
      <c r="B14" s="328" t="s">
        <v>915</v>
      </c>
      <c r="C14" s="328" t="s">
        <v>909</v>
      </c>
      <c r="D14" s="325" t="s">
        <v>917</v>
      </c>
      <c r="E14" s="326">
        <v>755507</v>
      </c>
      <c r="F14" s="326">
        <v>856700</v>
      </c>
      <c r="G14" s="326">
        <v>755507</v>
      </c>
      <c r="H14" s="326">
        <v>856700</v>
      </c>
      <c r="I14" s="326">
        <v>0</v>
      </c>
      <c r="J14" s="327">
        <v>0</v>
      </c>
    </row>
    <row r="15" spans="1:12" ht="19.5" customHeight="1">
      <c r="A15" s="323" t="s">
        <v>909</v>
      </c>
      <c r="B15" s="328" t="s">
        <v>918</v>
      </c>
      <c r="C15" s="328" t="s">
        <v>906</v>
      </c>
      <c r="D15" s="325" t="s">
        <v>919</v>
      </c>
      <c r="E15" s="326">
        <v>7000</v>
      </c>
      <c r="F15" s="326">
        <v>4273168</v>
      </c>
      <c r="G15" s="326">
        <v>7000</v>
      </c>
      <c r="H15" s="326">
        <v>4273168</v>
      </c>
      <c r="I15" s="326">
        <v>0</v>
      </c>
      <c r="J15" s="327">
        <v>0</v>
      </c>
    </row>
    <row r="16" spans="1:12" ht="19.5" customHeight="1">
      <c r="A16" s="323" t="s">
        <v>909</v>
      </c>
      <c r="B16" s="328" t="s">
        <v>918</v>
      </c>
      <c r="C16" s="328" t="s">
        <v>909</v>
      </c>
      <c r="D16" s="325" t="s">
        <v>920</v>
      </c>
      <c r="E16" s="326">
        <v>7000</v>
      </c>
      <c r="F16" s="326">
        <v>4273168</v>
      </c>
      <c r="G16" s="326">
        <v>7000</v>
      </c>
      <c r="H16" s="326">
        <v>4273168</v>
      </c>
      <c r="I16" s="326">
        <v>0</v>
      </c>
      <c r="J16" s="327">
        <v>0</v>
      </c>
    </row>
    <row r="17" spans="1:10" ht="19.5" customHeight="1">
      <c r="A17" s="323" t="s">
        <v>909</v>
      </c>
      <c r="B17" s="328" t="s">
        <v>921</v>
      </c>
      <c r="C17" s="328" t="s">
        <v>906</v>
      </c>
      <c r="D17" s="325" t="s">
        <v>922</v>
      </c>
      <c r="E17" s="326">
        <v>139069</v>
      </c>
      <c r="F17" s="326">
        <v>509525</v>
      </c>
      <c r="G17" s="326">
        <v>139069</v>
      </c>
      <c r="H17" s="326">
        <v>509525</v>
      </c>
      <c r="I17" s="326">
        <v>0</v>
      </c>
      <c r="J17" s="327">
        <v>0</v>
      </c>
    </row>
    <row r="18" spans="1:10" ht="19.5" customHeight="1">
      <c r="A18" s="323" t="s">
        <v>909</v>
      </c>
      <c r="B18" s="328" t="s">
        <v>921</v>
      </c>
      <c r="C18" s="328" t="s">
        <v>909</v>
      </c>
      <c r="D18" s="325" t="s">
        <v>923</v>
      </c>
      <c r="E18" s="326">
        <v>139069</v>
      </c>
      <c r="F18" s="326">
        <v>509525</v>
      </c>
      <c r="G18" s="326">
        <v>139069</v>
      </c>
      <c r="H18" s="326">
        <v>509525</v>
      </c>
      <c r="I18" s="326">
        <v>0</v>
      </c>
      <c r="J18" s="327">
        <v>0</v>
      </c>
    </row>
    <row r="19" spans="1:10" ht="19.5" customHeight="1">
      <c r="A19" s="323" t="s">
        <v>909</v>
      </c>
      <c r="B19" s="328" t="s">
        <v>924</v>
      </c>
      <c r="C19" s="328" t="s">
        <v>906</v>
      </c>
      <c r="D19" s="325" t="s">
        <v>925</v>
      </c>
      <c r="E19" s="326">
        <v>11840</v>
      </c>
      <c r="F19" s="326">
        <v>132491</v>
      </c>
      <c r="G19" s="326">
        <v>11840</v>
      </c>
      <c r="H19" s="326">
        <v>132491</v>
      </c>
      <c r="I19" s="326">
        <v>0</v>
      </c>
      <c r="J19" s="327">
        <v>0</v>
      </c>
    </row>
    <row r="20" spans="1:10" ht="19.5" customHeight="1">
      <c r="A20" s="323" t="s">
        <v>909</v>
      </c>
      <c r="B20" s="328" t="s">
        <v>924</v>
      </c>
      <c r="C20" s="328" t="s">
        <v>909</v>
      </c>
      <c r="D20" s="325" t="s">
        <v>926</v>
      </c>
      <c r="E20" s="326">
        <v>11840</v>
      </c>
      <c r="F20" s="326">
        <v>132491</v>
      </c>
      <c r="G20" s="326">
        <v>11840</v>
      </c>
      <c r="H20" s="326">
        <v>132491</v>
      </c>
      <c r="I20" s="326">
        <v>0</v>
      </c>
      <c r="J20" s="327">
        <v>0</v>
      </c>
    </row>
    <row r="21" spans="1:10" ht="19.5" customHeight="1">
      <c r="A21" s="323" t="s">
        <v>909</v>
      </c>
      <c r="B21" s="328" t="s">
        <v>927</v>
      </c>
      <c r="C21" s="328" t="s">
        <v>906</v>
      </c>
      <c r="D21" s="325" t="s">
        <v>928</v>
      </c>
      <c r="E21" s="326">
        <v>19240000</v>
      </c>
      <c r="F21" s="326">
        <v>134892308</v>
      </c>
      <c r="G21" s="326">
        <v>19240000</v>
      </c>
      <c r="H21" s="326">
        <v>134892308</v>
      </c>
      <c r="I21" s="326">
        <v>0</v>
      </c>
      <c r="J21" s="327">
        <v>0</v>
      </c>
    </row>
    <row r="22" spans="1:10" ht="19.5" customHeight="1">
      <c r="A22" s="323" t="s">
        <v>909</v>
      </c>
      <c r="B22" s="328" t="s">
        <v>927</v>
      </c>
      <c r="C22" s="328" t="s">
        <v>909</v>
      </c>
      <c r="D22" s="325" t="s">
        <v>929</v>
      </c>
      <c r="E22" s="326">
        <v>19240000</v>
      </c>
      <c r="F22" s="326">
        <v>134892308</v>
      </c>
      <c r="G22" s="326">
        <v>19240000</v>
      </c>
      <c r="H22" s="326">
        <v>134892308</v>
      </c>
      <c r="I22" s="326">
        <v>0</v>
      </c>
      <c r="J22" s="327">
        <v>0</v>
      </c>
    </row>
    <row r="23" spans="1:10" ht="19.5" customHeight="1">
      <c r="A23" s="323" t="s">
        <v>930</v>
      </c>
      <c r="B23" s="328" t="s">
        <v>906</v>
      </c>
      <c r="C23" s="328" t="s">
        <v>906</v>
      </c>
      <c r="D23" s="325" t="s">
        <v>931</v>
      </c>
      <c r="E23" s="326">
        <v>90221</v>
      </c>
      <c r="F23" s="326">
        <v>1133365</v>
      </c>
      <c r="G23" s="326">
        <v>90221</v>
      </c>
      <c r="H23" s="326">
        <v>1133365</v>
      </c>
      <c r="I23" s="326">
        <v>0</v>
      </c>
      <c r="J23" s="327">
        <v>0</v>
      </c>
    </row>
    <row r="24" spans="1:10" ht="19.5" customHeight="1">
      <c r="A24" s="323" t="s">
        <v>930</v>
      </c>
      <c r="B24" s="328" t="s">
        <v>909</v>
      </c>
      <c r="C24" s="328" t="s">
        <v>906</v>
      </c>
      <c r="D24" s="325" t="s">
        <v>932</v>
      </c>
      <c r="E24" s="326">
        <v>90221</v>
      </c>
      <c r="F24" s="326">
        <v>1132785</v>
      </c>
      <c r="G24" s="326">
        <v>90221</v>
      </c>
      <c r="H24" s="326">
        <v>1132785</v>
      </c>
      <c r="I24" s="326">
        <v>0</v>
      </c>
      <c r="J24" s="327">
        <v>0</v>
      </c>
    </row>
    <row r="25" spans="1:10" ht="19.5" customHeight="1">
      <c r="A25" s="323" t="s">
        <v>930</v>
      </c>
      <c r="B25" s="328" t="s">
        <v>909</v>
      </c>
      <c r="C25" s="328" t="s">
        <v>909</v>
      </c>
      <c r="D25" s="325" t="s">
        <v>933</v>
      </c>
      <c r="E25" s="326">
        <v>89898</v>
      </c>
      <c r="F25" s="326">
        <v>1124749</v>
      </c>
      <c r="G25" s="326">
        <v>89898</v>
      </c>
      <c r="H25" s="326">
        <v>1124749</v>
      </c>
      <c r="I25" s="326">
        <v>0</v>
      </c>
      <c r="J25" s="327">
        <v>0</v>
      </c>
    </row>
    <row r="26" spans="1:10" ht="19.5" customHeight="1">
      <c r="A26" s="323" t="s">
        <v>930</v>
      </c>
      <c r="B26" s="328" t="s">
        <v>909</v>
      </c>
      <c r="C26" s="328" t="s">
        <v>911</v>
      </c>
      <c r="D26" s="325" t="s">
        <v>934</v>
      </c>
      <c r="E26" s="326">
        <v>323</v>
      </c>
      <c r="F26" s="326">
        <v>8036</v>
      </c>
      <c r="G26" s="326">
        <v>323</v>
      </c>
      <c r="H26" s="326">
        <v>8036</v>
      </c>
      <c r="I26" s="326">
        <v>0</v>
      </c>
      <c r="J26" s="327">
        <v>0</v>
      </c>
    </row>
    <row r="27" spans="1:10" ht="19.5" customHeight="1">
      <c r="A27" s="323" t="s">
        <v>930</v>
      </c>
      <c r="B27" s="328" t="s">
        <v>935</v>
      </c>
      <c r="C27" s="328" t="s">
        <v>906</v>
      </c>
      <c r="D27" s="325" t="s">
        <v>936</v>
      </c>
      <c r="E27" s="326">
        <v>0</v>
      </c>
      <c r="F27" s="326">
        <v>580</v>
      </c>
      <c r="G27" s="326">
        <v>0</v>
      </c>
      <c r="H27" s="326">
        <v>580</v>
      </c>
      <c r="I27" s="326">
        <v>0</v>
      </c>
      <c r="J27" s="327">
        <v>0</v>
      </c>
    </row>
    <row r="28" spans="1:10" ht="19.5" customHeight="1">
      <c r="A28" s="323" t="s">
        <v>930</v>
      </c>
      <c r="B28" s="328" t="s">
        <v>935</v>
      </c>
      <c r="C28" s="328" t="s">
        <v>909</v>
      </c>
      <c r="D28" s="325" t="s">
        <v>937</v>
      </c>
      <c r="E28" s="326">
        <v>0</v>
      </c>
      <c r="F28" s="326">
        <v>580</v>
      </c>
      <c r="G28" s="326">
        <v>0</v>
      </c>
      <c r="H28" s="326">
        <v>580</v>
      </c>
      <c r="I28" s="326">
        <v>0</v>
      </c>
      <c r="J28" s="327">
        <v>0</v>
      </c>
    </row>
    <row r="29" spans="1:10" ht="23.25" customHeight="1">
      <c r="A29" s="323" t="s">
        <v>938</v>
      </c>
      <c r="B29" s="328" t="s">
        <v>906</v>
      </c>
      <c r="C29" s="328" t="s">
        <v>906</v>
      </c>
      <c r="D29" s="325" t="s">
        <v>939</v>
      </c>
      <c r="E29" s="326">
        <v>468772</v>
      </c>
      <c r="F29" s="326">
        <v>9852380</v>
      </c>
      <c r="G29" s="326">
        <v>468772</v>
      </c>
      <c r="H29" s="326">
        <v>9852380</v>
      </c>
      <c r="I29" s="326">
        <v>0</v>
      </c>
      <c r="J29" s="327">
        <v>0</v>
      </c>
    </row>
    <row r="30" spans="1:10" ht="23.25" customHeight="1">
      <c r="A30" s="323" t="s">
        <v>938</v>
      </c>
      <c r="B30" s="328" t="s">
        <v>909</v>
      </c>
      <c r="C30" s="328" t="s">
        <v>906</v>
      </c>
      <c r="D30" s="325" t="s">
        <v>940</v>
      </c>
      <c r="E30" s="326">
        <v>312742</v>
      </c>
      <c r="F30" s="326">
        <v>2105665</v>
      </c>
      <c r="G30" s="326">
        <v>312742</v>
      </c>
      <c r="H30" s="326">
        <v>2105665</v>
      </c>
      <c r="I30" s="326">
        <v>0</v>
      </c>
      <c r="J30" s="327">
        <v>0</v>
      </c>
    </row>
    <row r="31" spans="1:10" ht="19.5" customHeight="1">
      <c r="A31" s="323" t="s">
        <v>938</v>
      </c>
      <c r="B31" s="328" t="s">
        <v>909</v>
      </c>
      <c r="C31" s="328" t="s">
        <v>909</v>
      </c>
      <c r="D31" s="325" t="s">
        <v>941</v>
      </c>
      <c r="E31" s="326">
        <v>305642</v>
      </c>
      <c r="F31" s="326">
        <v>1982015</v>
      </c>
      <c r="G31" s="326">
        <v>305642</v>
      </c>
      <c r="H31" s="326">
        <v>1982015</v>
      </c>
      <c r="I31" s="326">
        <v>0</v>
      </c>
      <c r="J31" s="327">
        <v>0</v>
      </c>
    </row>
    <row r="32" spans="1:10" ht="19.5" customHeight="1">
      <c r="A32" s="323" t="s">
        <v>938</v>
      </c>
      <c r="B32" s="328" t="s">
        <v>909</v>
      </c>
      <c r="C32" s="328" t="s">
        <v>911</v>
      </c>
      <c r="D32" s="325" t="s">
        <v>942</v>
      </c>
      <c r="E32" s="326">
        <v>7100</v>
      </c>
      <c r="F32" s="326">
        <v>123650</v>
      </c>
      <c r="G32" s="326">
        <v>7100</v>
      </c>
      <c r="H32" s="326">
        <v>123650</v>
      </c>
      <c r="I32" s="326">
        <v>0</v>
      </c>
      <c r="J32" s="327">
        <v>0</v>
      </c>
    </row>
    <row r="33" spans="1:10" ht="19.5" customHeight="1">
      <c r="A33" s="323" t="s">
        <v>938</v>
      </c>
      <c r="B33" s="328" t="s">
        <v>935</v>
      </c>
      <c r="C33" s="328" t="s">
        <v>906</v>
      </c>
      <c r="D33" s="325" t="s">
        <v>943</v>
      </c>
      <c r="E33" s="326">
        <v>156030</v>
      </c>
      <c r="F33" s="326">
        <v>7746715</v>
      </c>
      <c r="G33" s="326">
        <v>156030</v>
      </c>
      <c r="H33" s="326">
        <v>7746715</v>
      </c>
      <c r="I33" s="326">
        <v>0</v>
      </c>
      <c r="J33" s="327">
        <v>0</v>
      </c>
    </row>
    <row r="34" spans="1:10" ht="19.5" customHeight="1">
      <c r="A34" s="323" t="s">
        <v>938</v>
      </c>
      <c r="B34" s="328" t="s">
        <v>935</v>
      </c>
      <c r="C34" s="328" t="s">
        <v>935</v>
      </c>
      <c r="D34" s="325" t="s">
        <v>944</v>
      </c>
      <c r="E34" s="326">
        <v>0</v>
      </c>
      <c r="F34" s="326">
        <v>21000</v>
      </c>
      <c r="G34" s="326">
        <v>0</v>
      </c>
      <c r="H34" s="326">
        <v>21000</v>
      </c>
      <c r="I34" s="326">
        <v>0</v>
      </c>
      <c r="J34" s="327">
        <v>0</v>
      </c>
    </row>
    <row r="35" spans="1:10" ht="19.5" customHeight="1">
      <c r="A35" s="323" t="s">
        <v>938</v>
      </c>
      <c r="B35" s="328" t="s">
        <v>935</v>
      </c>
      <c r="C35" s="328" t="s">
        <v>945</v>
      </c>
      <c r="D35" s="325" t="s">
        <v>946</v>
      </c>
      <c r="E35" s="326">
        <v>156030</v>
      </c>
      <c r="F35" s="326">
        <v>1888896</v>
      </c>
      <c r="G35" s="326">
        <v>156030</v>
      </c>
      <c r="H35" s="326">
        <v>1888896</v>
      </c>
      <c r="I35" s="326">
        <v>0</v>
      </c>
      <c r="J35" s="327">
        <v>0</v>
      </c>
    </row>
    <row r="36" spans="1:10" ht="19.5" customHeight="1">
      <c r="A36" s="323" t="s">
        <v>938</v>
      </c>
      <c r="B36" s="328" t="s">
        <v>935</v>
      </c>
      <c r="C36" s="328" t="s">
        <v>947</v>
      </c>
      <c r="D36" s="325" t="s">
        <v>948</v>
      </c>
      <c r="E36" s="326">
        <v>0</v>
      </c>
      <c r="F36" s="326">
        <v>5836819</v>
      </c>
      <c r="G36" s="326">
        <v>0</v>
      </c>
      <c r="H36" s="326">
        <v>5836819</v>
      </c>
      <c r="I36" s="326">
        <v>0</v>
      </c>
      <c r="J36" s="327">
        <v>0</v>
      </c>
    </row>
    <row r="37" spans="1:10" ht="19.5" customHeight="1">
      <c r="A37" s="323" t="s">
        <v>949</v>
      </c>
      <c r="B37" s="328" t="s">
        <v>906</v>
      </c>
      <c r="C37" s="328" t="s">
        <v>906</v>
      </c>
      <c r="D37" s="325" t="s">
        <v>950</v>
      </c>
      <c r="E37" s="326">
        <v>15000</v>
      </c>
      <c r="F37" s="326">
        <v>433303</v>
      </c>
      <c r="G37" s="326">
        <v>15000</v>
      </c>
      <c r="H37" s="326">
        <v>433303</v>
      </c>
      <c r="I37" s="326">
        <v>0</v>
      </c>
      <c r="J37" s="327">
        <v>0</v>
      </c>
    </row>
    <row r="38" spans="1:10" ht="19.5" customHeight="1">
      <c r="A38" s="323" t="s">
        <v>949</v>
      </c>
      <c r="B38" s="328" t="s">
        <v>909</v>
      </c>
      <c r="C38" s="328" t="s">
        <v>906</v>
      </c>
      <c r="D38" s="325" t="s">
        <v>951</v>
      </c>
      <c r="E38" s="326">
        <v>15000</v>
      </c>
      <c r="F38" s="326">
        <v>433303</v>
      </c>
      <c r="G38" s="326">
        <v>15000</v>
      </c>
      <c r="H38" s="326">
        <v>433303</v>
      </c>
      <c r="I38" s="326">
        <v>0</v>
      </c>
      <c r="J38" s="327">
        <v>0</v>
      </c>
    </row>
    <row r="39" spans="1:10" ht="19.5" customHeight="1">
      <c r="A39" s="323" t="s">
        <v>949</v>
      </c>
      <c r="B39" s="328" t="s">
        <v>909</v>
      </c>
      <c r="C39" s="328" t="s">
        <v>909</v>
      </c>
      <c r="D39" s="325" t="s">
        <v>952</v>
      </c>
      <c r="E39" s="326">
        <v>15000</v>
      </c>
      <c r="F39" s="326">
        <v>250156</v>
      </c>
      <c r="G39" s="326">
        <v>15000</v>
      </c>
      <c r="H39" s="326">
        <v>250156</v>
      </c>
      <c r="I39" s="326">
        <v>0</v>
      </c>
      <c r="J39" s="327">
        <v>0</v>
      </c>
    </row>
    <row r="40" spans="1:10" ht="19.5" customHeight="1">
      <c r="A40" s="323" t="s">
        <v>949</v>
      </c>
      <c r="B40" s="328" t="s">
        <v>909</v>
      </c>
      <c r="C40" s="328" t="s">
        <v>935</v>
      </c>
      <c r="D40" s="325" t="s">
        <v>953</v>
      </c>
      <c r="E40" s="326">
        <v>0</v>
      </c>
      <c r="F40" s="326">
        <v>183147</v>
      </c>
      <c r="G40" s="326">
        <v>0</v>
      </c>
      <c r="H40" s="326">
        <v>183147</v>
      </c>
      <c r="I40" s="326">
        <v>0</v>
      </c>
      <c r="J40" s="327">
        <v>0</v>
      </c>
    </row>
    <row r="41" spans="1:10" ht="19.5" customHeight="1">
      <c r="A41" s="323" t="s">
        <v>947</v>
      </c>
      <c r="B41" s="328" t="s">
        <v>906</v>
      </c>
      <c r="C41" s="328" t="s">
        <v>906</v>
      </c>
      <c r="D41" s="325" t="s">
        <v>954</v>
      </c>
      <c r="E41" s="326">
        <v>0</v>
      </c>
      <c r="F41" s="326">
        <v>2000000</v>
      </c>
      <c r="G41" s="326">
        <v>0</v>
      </c>
      <c r="H41" s="326">
        <v>2000000</v>
      </c>
      <c r="I41" s="326">
        <v>0</v>
      </c>
      <c r="J41" s="327">
        <v>0</v>
      </c>
    </row>
    <row r="42" spans="1:10" ht="19.5" customHeight="1">
      <c r="A42" s="323" t="s">
        <v>947</v>
      </c>
      <c r="B42" s="328" t="s">
        <v>911</v>
      </c>
      <c r="C42" s="328" t="s">
        <v>906</v>
      </c>
      <c r="D42" s="325" t="s">
        <v>955</v>
      </c>
      <c r="E42" s="326">
        <v>0</v>
      </c>
      <c r="F42" s="326">
        <v>2000000</v>
      </c>
      <c r="G42" s="326">
        <v>0</v>
      </c>
      <c r="H42" s="326">
        <v>2000000</v>
      </c>
      <c r="I42" s="326">
        <v>0</v>
      </c>
      <c r="J42" s="327">
        <v>0</v>
      </c>
    </row>
    <row r="43" spans="1:10" ht="19.5" customHeight="1">
      <c r="A43" s="323" t="s">
        <v>947</v>
      </c>
      <c r="B43" s="328" t="s">
        <v>911</v>
      </c>
      <c r="C43" s="328" t="s">
        <v>909</v>
      </c>
      <c r="D43" s="325" t="s">
        <v>956</v>
      </c>
      <c r="E43" s="326">
        <v>0</v>
      </c>
      <c r="F43" s="326">
        <v>2000000</v>
      </c>
      <c r="G43" s="326">
        <v>0</v>
      </c>
      <c r="H43" s="326">
        <v>2000000</v>
      </c>
      <c r="I43" s="326">
        <v>0</v>
      </c>
      <c r="J43" s="327">
        <v>0</v>
      </c>
    </row>
    <row r="44" spans="1:10" ht="19.5" customHeight="1">
      <c r="A44" s="323" t="s">
        <v>957</v>
      </c>
      <c r="B44" s="328" t="s">
        <v>906</v>
      </c>
      <c r="C44" s="328" t="s">
        <v>906</v>
      </c>
      <c r="D44" s="325" t="s">
        <v>958</v>
      </c>
      <c r="E44" s="326">
        <v>15356792</v>
      </c>
      <c r="F44" s="326">
        <v>113195027</v>
      </c>
      <c r="G44" s="326">
        <v>12531857</v>
      </c>
      <c r="H44" s="326">
        <v>49186740</v>
      </c>
      <c r="I44" s="326">
        <v>2824935</v>
      </c>
      <c r="J44" s="327">
        <v>64008287</v>
      </c>
    </row>
    <row r="45" spans="1:10" ht="19.5" customHeight="1">
      <c r="A45" s="323" t="s">
        <v>957</v>
      </c>
      <c r="B45" s="328" t="s">
        <v>909</v>
      </c>
      <c r="C45" s="328" t="s">
        <v>906</v>
      </c>
      <c r="D45" s="325" t="s">
        <v>959</v>
      </c>
      <c r="E45" s="326">
        <v>15356792</v>
      </c>
      <c r="F45" s="326">
        <v>113195027</v>
      </c>
      <c r="G45" s="326">
        <v>12531857</v>
      </c>
      <c r="H45" s="326">
        <v>49186740</v>
      </c>
      <c r="I45" s="326">
        <v>2824935</v>
      </c>
      <c r="J45" s="327">
        <v>64008287</v>
      </c>
    </row>
    <row r="46" spans="1:10" ht="19.5" customHeight="1">
      <c r="A46" s="323" t="s">
        <v>957</v>
      </c>
      <c r="B46" s="328" t="s">
        <v>909</v>
      </c>
      <c r="C46" s="328" t="s">
        <v>909</v>
      </c>
      <c r="D46" s="325" t="s">
        <v>960</v>
      </c>
      <c r="E46" s="326">
        <v>1003871</v>
      </c>
      <c r="F46" s="326">
        <v>4652598</v>
      </c>
      <c r="G46" s="326">
        <v>1003871</v>
      </c>
      <c r="H46" s="326">
        <v>4652598</v>
      </c>
      <c r="I46" s="326">
        <v>0</v>
      </c>
      <c r="J46" s="327">
        <v>0</v>
      </c>
    </row>
    <row r="47" spans="1:10" ht="19.5" customHeight="1">
      <c r="A47" s="323" t="s">
        <v>957</v>
      </c>
      <c r="B47" s="328" t="s">
        <v>909</v>
      </c>
      <c r="C47" s="328" t="s">
        <v>911</v>
      </c>
      <c r="D47" s="325" t="s">
        <v>961</v>
      </c>
      <c r="E47" s="326">
        <v>14352921</v>
      </c>
      <c r="F47" s="326">
        <v>108542429</v>
      </c>
      <c r="G47" s="326">
        <v>11527986</v>
      </c>
      <c r="H47" s="326">
        <v>44534142</v>
      </c>
      <c r="I47" s="326">
        <v>2824935</v>
      </c>
      <c r="J47" s="327">
        <v>64008287</v>
      </c>
    </row>
    <row r="48" spans="1:10" ht="19.5" customHeight="1">
      <c r="A48" s="323" t="s">
        <v>962</v>
      </c>
      <c r="B48" s="328" t="s">
        <v>906</v>
      </c>
      <c r="C48" s="328" t="s">
        <v>906</v>
      </c>
      <c r="D48" s="325" t="s">
        <v>963</v>
      </c>
      <c r="E48" s="326">
        <v>200000</v>
      </c>
      <c r="F48" s="326">
        <v>710000</v>
      </c>
      <c r="G48" s="326">
        <v>200000</v>
      </c>
      <c r="H48" s="326">
        <v>710000</v>
      </c>
      <c r="I48" s="326">
        <v>0</v>
      </c>
      <c r="J48" s="327">
        <v>0</v>
      </c>
    </row>
    <row r="49" spans="1:10" ht="19.5" customHeight="1">
      <c r="A49" s="323" t="s">
        <v>962</v>
      </c>
      <c r="B49" s="328" t="s">
        <v>909</v>
      </c>
      <c r="C49" s="328" t="s">
        <v>906</v>
      </c>
      <c r="D49" s="325" t="s">
        <v>964</v>
      </c>
      <c r="E49" s="326">
        <v>200000</v>
      </c>
      <c r="F49" s="326">
        <v>710000</v>
      </c>
      <c r="G49" s="326">
        <v>200000</v>
      </c>
      <c r="H49" s="326">
        <v>710000</v>
      </c>
      <c r="I49" s="326">
        <v>0</v>
      </c>
      <c r="J49" s="327">
        <v>0</v>
      </c>
    </row>
    <row r="50" spans="1:10" ht="19.5" customHeight="1">
      <c r="A50" s="323" t="s">
        <v>962</v>
      </c>
      <c r="B50" s="328" t="s">
        <v>909</v>
      </c>
      <c r="C50" s="328" t="s">
        <v>909</v>
      </c>
      <c r="D50" s="325" t="s">
        <v>965</v>
      </c>
      <c r="E50" s="326">
        <v>200000</v>
      </c>
      <c r="F50" s="326">
        <v>710000</v>
      </c>
      <c r="G50" s="326">
        <v>200000</v>
      </c>
      <c r="H50" s="326">
        <v>710000</v>
      </c>
      <c r="I50" s="326">
        <v>0</v>
      </c>
      <c r="J50" s="327">
        <v>0</v>
      </c>
    </row>
    <row r="51" spans="1:10" ht="19.5" customHeight="1">
      <c r="A51" s="323" t="s">
        <v>966</v>
      </c>
      <c r="B51" s="328" t="s">
        <v>906</v>
      </c>
      <c r="C51" s="328" t="s">
        <v>906</v>
      </c>
      <c r="D51" s="325" t="s">
        <v>967</v>
      </c>
      <c r="E51" s="326">
        <v>112305</v>
      </c>
      <c r="F51" s="326">
        <v>2401938</v>
      </c>
      <c r="G51" s="326">
        <v>111177</v>
      </c>
      <c r="H51" s="326">
        <v>2400810</v>
      </c>
      <c r="I51" s="326">
        <v>1128</v>
      </c>
      <c r="J51" s="327">
        <v>1128</v>
      </c>
    </row>
    <row r="52" spans="1:10" ht="19.5" customHeight="1">
      <c r="A52" s="323" t="s">
        <v>966</v>
      </c>
      <c r="B52" s="328" t="s">
        <v>909</v>
      </c>
      <c r="C52" s="328" t="s">
        <v>906</v>
      </c>
      <c r="D52" s="325" t="s">
        <v>968</v>
      </c>
      <c r="E52" s="326">
        <v>0</v>
      </c>
      <c r="F52" s="326">
        <v>176840</v>
      </c>
      <c r="G52" s="326">
        <v>0</v>
      </c>
      <c r="H52" s="326">
        <v>176840</v>
      </c>
      <c r="I52" s="326">
        <v>0</v>
      </c>
      <c r="J52" s="327">
        <v>0</v>
      </c>
    </row>
    <row r="53" spans="1:10" ht="19.5" customHeight="1">
      <c r="A53" s="323" t="s">
        <v>966</v>
      </c>
      <c r="B53" s="328" t="s">
        <v>909</v>
      </c>
      <c r="C53" s="328" t="s">
        <v>909</v>
      </c>
      <c r="D53" s="325" t="s">
        <v>969</v>
      </c>
      <c r="E53" s="326">
        <v>0</v>
      </c>
      <c r="F53" s="326">
        <v>176840</v>
      </c>
      <c r="G53" s="326">
        <v>0</v>
      </c>
      <c r="H53" s="326">
        <v>176840</v>
      </c>
      <c r="I53" s="326">
        <v>0</v>
      </c>
      <c r="J53" s="327">
        <v>0</v>
      </c>
    </row>
    <row r="54" spans="1:10" ht="23.25" customHeight="1">
      <c r="A54" s="323" t="s">
        <v>966</v>
      </c>
      <c r="B54" s="328" t="s">
        <v>911</v>
      </c>
      <c r="C54" s="328" t="s">
        <v>906</v>
      </c>
      <c r="D54" s="325" t="s">
        <v>970</v>
      </c>
      <c r="E54" s="326">
        <v>112305</v>
      </c>
      <c r="F54" s="326">
        <v>2225098</v>
      </c>
      <c r="G54" s="326">
        <v>111177</v>
      </c>
      <c r="H54" s="326">
        <v>2223970</v>
      </c>
      <c r="I54" s="326">
        <v>1128</v>
      </c>
      <c r="J54" s="327">
        <v>1128</v>
      </c>
    </row>
    <row r="55" spans="1:10" ht="23.25" customHeight="1">
      <c r="A55" s="323" t="s">
        <v>966</v>
      </c>
      <c r="B55" s="328" t="s">
        <v>911</v>
      </c>
      <c r="C55" s="328" t="s">
        <v>909</v>
      </c>
      <c r="D55" s="325" t="s">
        <v>971</v>
      </c>
      <c r="E55" s="326">
        <v>0</v>
      </c>
      <c r="F55" s="326">
        <v>12757</v>
      </c>
      <c r="G55" s="326">
        <v>0</v>
      </c>
      <c r="H55" s="326">
        <v>12757</v>
      </c>
      <c r="I55" s="326">
        <v>0</v>
      </c>
      <c r="J55" s="327">
        <v>0</v>
      </c>
    </row>
    <row r="56" spans="1:10" ht="19.5" customHeight="1">
      <c r="A56" s="323" t="s">
        <v>966</v>
      </c>
      <c r="B56" s="328" t="s">
        <v>911</v>
      </c>
      <c r="C56" s="328" t="s">
        <v>930</v>
      </c>
      <c r="D56" s="325" t="s">
        <v>972</v>
      </c>
      <c r="E56" s="326">
        <v>33499</v>
      </c>
      <c r="F56" s="326">
        <v>1104426</v>
      </c>
      <c r="G56" s="326">
        <v>32371</v>
      </c>
      <c r="H56" s="326">
        <v>1103298</v>
      </c>
      <c r="I56" s="326">
        <v>1128</v>
      </c>
      <c r="J56" s="327">
        <v>1128</v>
      </c>
    </row>
    <row r="57" spans="1:10" ht="19.5" customHeight="1">
      <c r="A57" s="323" t="s">
        <v>966</v>
      </c>
      <c r="B57" s="328" t="s">
        <v>911</v>
      </c>
      <c r="C57" s="328" t="s">
        <v>962</v>
      </c>
      <c r="D57" s="325" t="s">
        <v>973</v>
      </c>
      <c r="E57" s="326">
        <v>78806</v>
      </c>
      <c r="F57" s="326">
        <v>1107915</v>
      </c>
      <c r="G57" s="326">
        <v>78806</v>
      </c>
      <c r="H57" s="326">
        <v>1107915</v>
      </c>
      <c r="I57" s="326">
        <v>0</v>
      </c>
      <c r="J57" s="327">
        <v>0</v>
      </c>
    </row>
    <row r="58" spans="1:10" ht="19.5" customHeight="1">
      <c r="A58" s="323" t="s">
        <v>906</v>
      </c>
      <c r="B58" s="328" t="s">
        <v>906</v>
      </c>
      <c r="C58" s="328" t="s">
        <v>906</v>
      </c>
      <c r="D58" s="325" t="s">
        <v>974</v>
      </c>
      <c r="E58" s="326">
        <v>0</v>
      </c>
      <c r="F58" s="326">
        <v>0</v>
      </c>
      <c r="G58" s="326">
        <v>0</v>
      </c>
      <c r="H58" s="326">
        <v>0</v>
      </c>
      <c r="I58" s="326">
        <v>0</v>
      </c>
      <c r="J58" s="327">
        <v>0</v>
      </c>
    </row>
    <row r="59" spans="1:10" ht="19.5" customHeight="1">
      <c r="A59" s="323" t="s">
        <v>906</v>
      </c>
      <c r="B59" s="328" t="s">
        <v>906</v>
      </c>
      <c r="C59" s="328" t="s">
        <v>906</v>
      </c>
      <c r="D59" s="325" t="s">
        <v>975</v>
      </c>
      <c r="E59" s="326">
        <v>0</v>
      </c>
      <c r="F59" s="326">
        <v>0</v>
      </c>
      <c r="G59" s="326">
        <v>0</v>
      </c>
      <c r="H59" s="326">
        <v>0</v>
      </c>
      <c r="I59" s="326">
        <v>0</v>
      </c>
      <c r="J59" s="327">
        <v>0</v>
      </c>
    </row>
    <row r="60" spans="1:10" ht="19.5" customHeight="1">
      <c r="A60" s="323" t="s">
        <v>906</v>
      </c>
      <c r="B60" s="328" t="s">
        <v>906</v>
      </c>
      <c r="C60" s="328" t="s">
        <v>906</v>
      </c>
      <c r="D60" s="325" t="s">
        <v>976</v>
      </c>
      <c r="E60" s="326">
        <v>36396506</v>
      </c>
      <c r="F60" s="326">
        <v>270717986</v>
      </c>
      <c r="G60" s="326" t="s">
        <v>906</v>
      </c>
      <c r="H60" s="326" t="s">
        <v>906</v>
      </c>
      <c r="I60" s="326" t="s">
        <v>906</v>
      </c>
      <c r="J60" s="327" t="s">
        <v>906</v>
      </c>
    </row>
    <row r="61" spans="1:10" ht="19.5" customHeight="1">
      <c r="A61" s="315"/>
      <c r="E61" s="312"/>
      <c r="F61" s="312"/>
      <c r="G61" s="312"/>
      <c r="H61" s="312"/>
    </row>
    <row r="62" spans="1:10" ht="19.5" customHeight="1">
      <c r="A62" s="315"/>
      <c r="E62" s="312"/>
      <c r="F62" s="312"/>
      <c r="G62" s="312"/>
      <c r="H62" s="312"/>
    </row>
    <row r="63" spans="1:10" ht="19.5" customHeight="1">
      <c r="A63" s="315"/>
      <c r="E63" s="312"/>
      <c r="F63" s="312"/>
      <c r="G63" s="312"/>
      <c r="H63" s="312"/>
    </row>
    <row r="64" spans="1:10" ht="19.5" customHeight="1">
      <c r="A64" s="775" t="s">
        <v>897</v>
      </c>
      <c r="B64" s="776"/>
      <c r="C64" s="776"/>
      <c r="D64" s="777"/>
      <c r="E64" s="778" t="s">
        <v>1061</v>
      </c>
      <c r="F64" s="779"/>
      <c r="G64" s="778" t="s">
        <v>977</v>
      </c>
      <c r="H64" s="779"/>
      <c r="I64" s="778" t="s">
        <v>978</v>
      </c>
      <c r="J64" s="779"/>
    </row>
    <row r="65" spans="1:10" ht="19.5" customHeight="1">
      <c r="A65" s="329" t="s">
        <v>900</v>
      </c>
      <c r="B65" s="330" t="s">
        <v>901</v>
      </c>
      <c r="C65" s="330" t="s">
        <v>902</v>
      </c>
      <c r="D65" s="331" t="s">
        <v>903</v>
      </c>
      <c r="E65" s="332" t="s">
        <v>904</v>
      </c>
      <c r="F65" s="332" t="s">
        <v>905</v>
      </c>
      <c r="G65" s="332" t="s">
        <v>904</v>
      </c>
      <c r="H65" s="332" t="s">
        <v>905</v>
      </c>
      <c r="I65" s="332" t="s">
        <v>904</v>
      </c>
      <c r="J65" s="332" t="s">
        <v>905</v>
      </c>
    </row>
    <row r="66" spans="1:10" ht="19.5" customHeight="1">
      <c r="A66" s="323" t="s">
        <v>906</v>
      </c>
      <c r="B66" s="324" t="s">
        <v>906</v>
      </c>
      <c r="C66" s="324" t="s">
        <v>906</v>
      </c>
      <c r="D66" s="325" t="s">
        <v>907</v>
      </c>
      <c r="E66" s="326">
        <v>10910572</v>
      </c>
      <c r="F66" s="326">
        <v>220302771</v>
      </c>
      <c r="G66" s="326">
        <v>8640332</v>
      </c>
      <c r="H66" s="326">
        <v>119871157</v>
      </c>
      <c r="I66" s="326">
        <v>2270240</v>
      </c>
      <c r="J66" s="327">
        <v>100431614</v>
      </c>
    </row>
    <row r="67" spans="1:10" ht="19.5" customHeight="1">
      <c r="A67" s="323" t="s">
        <v>906</v>
      </c>
      <c r="B67" s="328" t="s">
        <v>906</v>
      </c>
      <c r="C67" s="328" t="s">
        <v>906</v>
      </c>
      <c r="D67" s="325" t="s">
        <v>908</v>
      </c>
      <c r="E67" s="326">
        <v>8143504</v>
      </c>
      <c r="F67" s="326">
        <v>121954107</v>
      </c>
      <c r="G67" s="326">
        <v>8143504</v>
      </c>
      <c r="H67" s="326">
        <v>114955810</v>
      </c>
      <c r="I67" s="326">
        <v>0</v>
      </c>
      <c r="J67" s="327">
        <v>6998297</v>
      </c>
    </row>
    <row r="68" spans="1:10" ht="19.5" customHeight="1">
      <c r="A68" s="323" t="s">
        <v>909</v>
      </c>
      <c r="B68" s="328" t="s">
        <v>906</v>
      </c>
      <c r="C68" s="328" t="s">
        <v>906</v>
      </c>
      <c r="D68" s="325" t="s">
        <v>979</v>
      </c>
      <c r="E68" s="326">
        <v>3739560</v>
      </c>
      <c r="F68" s="326">
        <v>50105577</v>
      </c>
      <c r="G68" s="326">
        <v>3739560</v>
      </c>
      <c r="H68" s="326">
        <v>49143494</v>
      </c>
      <c r="I68" s="326">
        <v>0</v>
      </c>
      <c r="J68" s="327">
        <v>962083</v>
      </c>
    </row>
    <row r="69" spans="1:10" ht="19.5" customHeight="1">
      <c r="A69" s="323" t="s">
        <v>909</v>
      </c>
      <c r="B69" s="328" t="s">
        <v>980</v>
      </c>
      <c r="C69" s="328" t="s">
        <v>906</v>
      </c>
      <c r="D69" s="325" t="s">
        <v>981</v>
      </c>
      <c r="E69" s="326">
        <v>1021436</v>
      </c>
      <c r="F69" s="326">
        <v>14995903</v>
      </c>
      <c r="G69" s="326">
        <v>1021436</v>
      </c>
      <c r="H69" s="326">
        <v>14233820</v>
      </c>
      <c r="I69" s="326">
        <v>0</v>
      </c>
      <c r="J69" s="327">
        <v>762083</v>
      </c>
    </row>
    <row r="70" spans="1:10" ht="19.5" customHeight="1">
      <c r="A70" s="323" t="s">
        <v>909</v>
      </c>
      <c r="B70" s="328" t="s">
        <v>980</v>
      </c>
      <c r="C70" s="328" t="s">
        <v>909</v>
      </c>
      <c r="D70" s="325" t="s">
        <v>982</v>
      </c>
      <c r="E70" s="326">
        <v>922375</v>
      </c>
      <c r="F70" s="326">
        <v>12390143</v>
      </c>
      <c r="G70" s="326">
        <v>922375</v>
      </c>
      <c r="H70" s="326">
        <v>12390143</v>
      </c>
      <c r="I70" s="326">
        <v>0</v>
      </c>
      <c r="J70" s="327">
        <v>0</v>
      </c>
    </row>
    <row r="71" spans="1:10" ht="19.5" customHeight="1">
      <c r="A71" s="323" t="s">
        <v>909</v>
      </c>
      <c r="B71" s="328" t="s">
        <v>980</v>
      </c>
      <c r="C71" s="328" t="s">
        <v>911</v>
      </c>
      <c r="D71" s="325" t="s">
        <v>983</v>
      </c>
      <c r="E71" s="326">
        <v>34284</v>
      </c>
      <c r="F71" s="326">
        <v>504212</v>
      </c>
      <c r="G71" s="326">
        <v>34284</v>
      </c>
      <c r="H71" s="326">
        <v>504212</v>
      </c>
      <c r="I71" s="326">
        <v>0</v>
      </c>
      <c r="J71" s="327">
        <v>0</v>
      </c>
    </row>
    <row r="72" spans="1:10" ht="19.5" customHeight="1">
      <c r="A72" s="323" t="s">
        <v>909</v>
      </c>
      <c r="B72" s="328" t="s">
        <v>980</v>
      </c>
      <c r="C72" s="328" t="s">
        <v>935</v>
      </c>
      <c r="D72" s="325" t="s">
        <v>984</v>
      </c>
      <c r="E72" s="326">
        <v>45487</v>
      </c>
      <c r="F72" s="326">
        <v>835874</v>
      </c>
      <c r="G72" s="326">
        <v>45487</v>
      </c>
      <c r="H72" s="326">
        <v>835874</v>
      </c>
      <c r="I72" s="326">
        <v>0</v>
      </c>
      <c r="J72" s="327">
        <v>0</v>
      </c>
    </row>
    <row r="73" spans="1:10" ht="19.5" customHeight="1">
      <c r="A73" s="323" t="s">
        <v>909</v>
      </c>
      <c r="B73" s="328" t="s">
        <v>980</v>
      </c>
      <c r="C73" s="328" t="s">
        <v>930</v>
      </c>
      <c r="D73" s="325" t="s">
        <v>985</v>
      </c>
      <c r="E73" s="326">
        <v>3000</v>
      </c>
      <c r="F73" s="326">
        <v>3000</v>
      </c>
      <c r="G73" s="326">
        <v>3000</v>
      </c>
      <c r="H73" s="326">
        <v>3000</v>
      </c>
      <c r="I73" s="326">
        <v>0</v>
      </c>
      <c r="J73" s="327">
        <v>0</v>
      </c>
    </row>
    <row r="74" spans="1:10" ht="19.5" customHeight="1">
      <c r="A74" s="323" t="s">
        <v>909</v>
      </c>
      <c r="B74" s="328" t="s">
        <v>980</v>
      </c>
      <c r="C74" s="328" t="s">
        <v>938</v>
      </c>
      <c r="D74" s="325" t="s">
        <v>986</v>
      </c>
      <c r="E74" s="326">
        <v>16290</v>
      </c>
      <c r="F74" s="326">
        <v>1262674</v>
      </c>
      <c r="G74" s="326">
        <v>16290</v>
      </c>
      <c r="H74" s="326">
        <v>500591</v>
      </c>
      <c r="I74" s="326">
        <v>0</v>
      </c>
      <c r="J74" s="327">
        <v>762083</v>
      </c>
    </row>
    <row r="75" spans="1:10" ht="19.5" customHeight="1">
      <c r="A75" s="323" t="s">
        <v>909</v>
      </c>
      <c r="B75" s="328" t="s">
        <v>987</v>
      </c>
      <c r="C75" s="328" t="s">
        <v>906</v>
      </c>
      <c r="D75" s="325" t="s">
        <v>988</v>
      </c>
      <c r="E75" s="326">
        <v>1277000</v>
      </c>
      <c r="F75" s="326">
        <v>15820000</v>
      </c>
      <c r="G75" s="326">
        <v>1277000</v>
      </c>
      <c r="H75" s="326">
        <v>15820000</v>
      </c>
      <c r="I75" s="326">
        <v>0</v>
      </c>
      <c r="J75" s="327">
        <v>0</v>
      </c>
    </row>
    <row r="76" spans="1:10" ht="19.5" customHeight="1">
      <c r="A76" s="323" t="s">
        <v>909</v>
      </c>
      <c r="B76" s="328" t="s">
        <v>987</v>
      </c>
      <c r="C76" s="328" t="s">
        <v>909</v>
      </c>
      <c r="D76" s="325" t="s">
        <v>982</v>
      </c>
      <c r="E76" s="326">
        <v>488000</v>
      </c>
      <c r="F76" s="326">
        <v>7165000</v>
      </c>
      <c r="G76" s="326">
        <v>488000</v>
      </c>
      <c r="H76" s="326">
        <v>7165000</v>
      </c>
      <c r="I76" s="326">
        <v>0</v>
      </c>
      <c r="J76" s="327">
        <v>0</v>
      </c>
    </row>
    <row r="77" spans="1:10" ht="19.5" customHeight="1">
      <c r="A77" s="323" t="s">
        <v>909</v>
      </c>
      <c r="B77" s="328" t="s">
        <v>987</v>
      </c>
      <c r="C77" s="328" t="s">
        <v>911</v>
      </c>
      <c r="D77" s="325" t="s">
        <v>989</v>
      </c>
      <c r="E77" s="326">
        <v>789000</v>
      </c>
      <c r="F77" s="326">
        <v>8655000</v>
      </c>
      <c r="G77" s="326">
        <v>789000</v>
      </c>
      <c r="H77" s="326">
        <v>8655000</v>
      </c>
      <c r="I77" s="326">
        <v>0</v>
      </c>
      <c r="J77" s="327">
        <v>0</v>
      </c>
    </row>
    <row r="78" spans="1:10" ht="19.5" customHeight="1">
      <c r="A78" s="323" t="s">
        <v>909</v>
      </c>
      <c r="B78" s="328" t="s">
        <v>990</v>
      </c>
      <c r="C78" s="328" t="s">
        <v>906</v>
      </c>
      <c r="D78" s="325" t="s">
        <v>991</v>
      </c>
      <c r="E78" s="326">
        <v>1394095</v>
      </c>
      <c r="F78" s="326">
        <v>19074696</v>
      </c>
      <c r="G78" s="326">
        <v>1394095</v>
      </c>
      <c r="H78" s="326">
        <v>18874696</v>
      </c>
      <c r="I78" s="326">
        <v>0</v>
      </c>
      <c r="J78" s="327">
        <v>200000</v>
      </c>
    </row>
    <row r="79" spans="1:10" ht="23.25" customHeight="1">
      <c r="A79" s="323" t="s">
        <v>909</v>
      </c>
      <c r="B79" s="328" t="s">
        <v>990</v>
      </c>
      <c r="C79" s="328" t="s">
        <v>911</v>
      </c>
      <c r="D79" s="325" t="s">
        <v>992</v>
      </c>
      <c r="E79" s="326">
        <v>1029477</v>
      </c>
      <c r="F79" s="326">
        <v>13983924</v>
      </c>
      <c r="G79" s="326">
        <v>1029477</v>
      </c>
      <c r="H79" s="326">
        <v>13983924</v>
      </c>
      <c r="I79" s="326">
        <v>0</v>
      </c>
      <c r="J79" s="327">
        <v>0</v>
      </c>
    </row>
    <row r="80" spans="1:10" ht="23.25" customHeight="1">
      <c r="A80" s="323" t="s">
        <v>909</v>
      </c>
      <c r="B80" s="328" t="s">
        <v>990</v>
      </c>
      <c r="C80" s="328" t="s">
        <v>935</v>
      </c>
      <c r="D80" s="325" t="s">
        <v>993</v>
      </c>
      <c r="E80" s="326">
        <v>10367</v>
      </c>
      <c r="F80" s="326">
        <v>81544</v>
      </c>
      <c r="G80" s="326">
        <v>10367</v>
      </c>
      <c r="H80" s="326">
        <v>81544</v>
      </c>
      <c r="I80" s="326">
        <v>0</v>
      </c>
      <c r="J80" s="327">
        <v>0</v>
      </c>
    </row>
    <row r="81" spans="1:10" ht="19.5" customHeight="1">
      <c r="A81" s="323" t="s">
        <v>909</v>
      </c>
      <c r="B81" s="328" t="s">
        <v>990</v>
      </c>
      <c r="C81" s="328" t="s">
        <v>930</v>
      </c>
      <c r="D81" s="325" t="s">
        <v>994</v>
      </c>
      <c r="E81" s="326">
        <v>0</v>
      </c>
      <c r="F81" s="326">
        <v>3669</v>
      </c>
      <c r="G81" s="326">
        <v>0</v>
      </c>
      <c r="H81" s="326">
        <v>3669</v>
      </c>
      <c r="I81" s="326">
        <v>0</v>
      </c>
      <c r="J81" s="327">
        <v>0</v>
      </c>
    </row>
    <row r="82" spans="1:10" ht="19.5" customHeight="1">
      <c r="A82" s="323" t="s">
        <v>909</v>
      </c>
      <c r="B82" s="328" t="s">
        <v>990</v>
      </c>
      <c r="C82" s="328" t="s">
        <v>938</v>
      </c>
      <c r="D82" s="325" t="s">
        <v>995</v>
      </c>
      <c r="E82" s="326">
        <v>211657</v>
      </c>
      <c r="F82" s="326">
        <v>2722533</v>
      </c>
      <c r="G82" s="326">
        <v>211657</v>
      </c>
      <c r="H82" s="326">
        <v>2522533</v>
      </c>
      <c r="I82" s="326">
        <v>0</v>
      </c>
      <c r="J82" s="327">
        <v>200000</v>
      </c>
    </row>
    <row r="83" spans="1:10" ht="19.5" customHeight="1">
      <c r="A83" s="323" t="s">
        <v>909</v>
      </c>
      <c r="B83" s="328" t="s">
        <v>990</v>
      </c>
      <c r="C83" s="328" t="s">
        <v>945</v>
      </c>
      <c r="D83" s="325" t="s">
        <v>996</v>
      </c>
      <c r="E83" s="326">
        <v>1161</v>
      </c>
      <c r="F83" s="326">
        <v>458374</v>
      </c>
      <c r="G83" s="326">
        <v>1161</v>
      </c>
      <c r="H83" s="326">
        <v>458374</v>
      </c>
      <c r="I83" s="326">
        <v>0</v>
      </c>
      <c r="J83" s="327">
        <v>0</v>
      </c>
    </row>
    <row r="84" spans="1:10" ht="19.5" customHeight="1">
      <c r="A84" s="323" t="s">
        <v>909</v>
      </c>
      <c r="B84" s="328" t="s">
        <v>990</v>
      </c>
      <c r="C84" s="328" t="s">
        <v>947</v>
      </c>
      <c r="D84" s="325" t="s">
        <v>997</v>
      </c>
      <c r="E84" s="326">
        <v>141433</v>
      </c>
      <c r="F84" s="326">
        <v>1824652</v>
      </c>
      <c r="G84" s="326">
        <v>141433</v>
      </c>
      <c r="H84" s="326">
        <v>1824652</v>
      </c>
      <c r="I84" s="326">
        <v>0</v>
      </c>
      <c r="J84" s="327">
        <v>0</v>
      </c>
    </row>
    <row r="85" spans="1:10" ht="19.5" customHeight="1">
      <c r="A85" s="323" t="s">
        <v>909</v>
      </c>
      <c r="B85" s="328" t="s">
        <v>998</v>
      </c>
      <c r="C85" s="328" t="s">
        <v>906</v>
      </c>
      <c r="D85" s="325" t="s">
        <v>999</v>
      </c>
      <c r="E85" s="326">
        <v>47029</v>
      </c>
      <c r="F85" s="326">
        <v>214978</v>
      </c>
      <c r="G85" s="326">
        <v>47029</v>
      </c>
      <c r="H85" s="326">
        <v>214978</v>
      </c>
      <c r="I85" s="326">
        <v>0</v>
      </c>
      <c r="J85" s="327">
        <v>0</v>
      </c>
    </row>
    <row r="86" spans="1:10" ht="19.5" customHeight="1">
      <c r="A86" s="323" t="s">
        <v>909</v>
      </c>
      <c r="B86" s="328" t="s">
        <v>998</v>
      </c>
      <c r="C86" s="328" t="s">
        <v>911</v>
      </c>
      <c r="D86" s="325" t="s">
        <v>1000</v>
      </c>
      <c r="E86" s="326">
        <v>47029</v>
      </c>
      <c r="F86" s="326">
        <v>214978</v>
      </c>
      <c r="G86" s="326">
        <v>47029</v>
      </c>
      <c r="H86" s="326">
        <v>214978</v>
      </c>
      <c r="I86" s="326">
        <v>0</v>
      </c>
      <c r="J86" s="327">
        <v>0</v>
      </c>
    </row>
    <row r="87" spans="1:10" ht="19.5" customHeight="1">
      <c r="A87" s="323" t="s">
        <v>911</v>
      </c>
      <c r="B87" s="328" t="s">
        <v>906</v>
      </c>
      <c r="C87" s="328" t="s">
        <v>906</v>
      </c>
      <c r="D87" s="325" t="s">
        <v>1001</v>
      </c>
      <c r="E87" s="326">
        <v>412104</v>
      </c>
      <c r="F87" s="326">
        <v>4797272</v>
      </c>
      <c r="G87" s="326">
        <v>412104</v>
      </c>
      <c r="H87" s="326">
        <v>4797272</v>
      </c>
      <c r="I87" s="326">
        <v>0</v>
      </c>
      <c r="J87" s="327">
        <v>0</v>
      </c>
    </row>
    <row r="88" spans="1:10" ht="19.5" customHeight="1">
      <c r="A88" s="323" t="s">
        <v>911</v>
      </c>
      <c r="B88" s="328" t="s">
        <v>1002</v>
      </c>
      <c r="C88" s="328" t="s">
        <v>906</v>
      </c>
      <c r="D88" s="325" t="s">
        <v>1003</v>
      </c>
      <c r="E88" s="326">
        <v>159027</v>
      </c>
      <c r="F88" s="326">
        <v>2081394</v>
      </c>
      <c r="G88" s="326">
        <v>159027</v>
      </c>
      <c r="H88" s="326">
        <v>2081394</v>
      </c>
      <c r="I88" s="326">
        <v>0</v>
      </c>
      <c r="J88" s="327">
        <v>0</v>
      </c>
    </row>
    <row r="89" spans="1:10" ht="19.5" customHeight="1">
      <c r="A89" s="323" t="s">
        <v>911</v>
      </c>
      <c r="B89" s="328" t="s">
        <v>1002</v>
      </c>
      <c r="C89" s="328" t="s">
        <v>911</v>
      </c>
      <c r="D89" s="325" t="s">
        <v>1004</v>
      </c>
      <c r="E89" s="326">
        <v>61000</v>
      </c>
      <c r="F89" s="326">
        <v>320104</v>
      </c>
      <c r="G89" s="326">
        <v>61000</v>
      </c>
      <c r="H89" s="326">
        <v>320104</v>
      </c>
      <c r="I89" s="326">
        <v>0</v>
      </c>
      <c r="J89" s="327">
        <v>0</v>
      </c>
    </row>
    <row r="90" spans="1:10" ht="19.5" customHeight="1">
      <c r="A90" s="323" t="s">
        <v>911</v>
      </c>
      <c r="B90" s="328" t="s">
        <v>1002</v>
      </c>
      <c r="C90" s="328" t="s">
        <v>935</v>
      </c>
      <c r="D90" s="325" t="s">
        <v>1005</v>
      </c>
      <c r="E90" s="326">
        <v>98027</v>
      </c>
      <c r="F90" s="326">
        <v>1761290</v>
      </c>
      <c r="G90" s="326">
        <v>98027</v>
      </c>
      <c r="H90" s="326">
        <v>1761290</v>
      </c>
      <c r="I90" s="326">
        <v>0</v>
      </c>
      <c r="J90" s="327">
        <v>0</v>
      </c>
    </row>
    <row r="91" spans="1:10" ht="19.5" customHeight="1">
      <c r="A91" s="323" t="s">
        <v>911</v>
      </c>
      <c r="B91" s="328" t="s">
        <v>1006</v>
      </c>
      <c r="C91" s="328" t="s">
        <v>906</v>
      </c>
      <c r="D91" s="325" t="s">
        <v>1007</v>
      </c>
      <c r="E91" s="326">
        <v>253077</v>
      </c>
      <c r="F91" s="326">
        <v>2715878</v>
      </c>
      <c r="G91" s="326">
        <v>253077</v>
      </c>
      <c r="H91" s="326">
        <v>2715878</v>
      </c>
      <c r="I91" s="326">
        <v>0</v>
      </c>
      <c r="J91" s="327">
        <v>0</v>
      </c>
    </row>
    <row r="92" spans="1:10" ht="19.5" customHeight="1">
      <c r="A92" s="323" t="s">
        <v>911</v>
      </c>
      <c r="B92" s="328" t="s">
        <v>1006</v>
      </c>
      <c r="C92" s="328" t="s">
        <v>911</v>
      </c>
      <c r="D92" s="325" t="s">
        <v>1008</v>
      </c>
      <c r="E92" s="326">
        <v>178398</v>
      </c>
      <c r="F92" s="326">
        <v>1764393</v>
      </c>
      <c r="G92" s="326">
        <v>178398</v>
      </c>
      <c r="H92" s="326">
        <v>1764393</v>
      </c>
      <c r="I92" s="326">
        <v>0</v>
      </c>
      <c r="J92" s="327">
        <v>0</v>
      </c>
    </row>
    <row r="93" spans="1:10" ht="19.5" customHeight="1">
      <c r="A93" s="323" t="s">
        <v>911</v>
      </c>
      <c r="B93" s="328" t="s">
        <v>1006</v>
      </c>
      <c r="C93" s="328" t="s">
        <v>935</v>
      </c>
      <c r="D93" s="325" t="s">
        <v>997</v>
      </c>
      <c r="E93" s="326">
        <v>74679</v>
      </c>
      <c r="F93" s="326">
        <v>951485</v>
      </c>
      <c r="G93" s="326">
        <v>74679</v>
      </c>
      <c r="H93" s="326">
        <v>951485</v>
      </c>
      <c r="I93" s="326">
        <v>0</v>
      </c>
      <c r="J93" s="327">
        <v>0</v>
      </c>
    </row>
    <row r="94" spans="1:10" ht="19.5" customHeight="1">
      <c r="A94" s="323" t="s">
        <v>935</v>
      </c>
      <c r="B94" s="328" t="s">
        <v>906</v>
      </c>
      <c r="C94" s="328" t="s">
        <v>906</v>
      </c>
      <c r="D94" s="325" t="s">
        <v>1009</v>
      </c>
      <c r="E94" s="326">
        <v>1679780</v>
      </c>
      <c r="F94" s="326">
        <v>35056361</v>
      </c>
      <c r="G94" s="326">
        <v>1679780</v>
      </c>
      <c r="H94" s="326">
        <v>29020147</v>
      </c>
      <c r="I94" s="326">
        <v>0</v>
      </c>
      <c r="J94" s="327">
        <v>6036214</v>
      </c>
    </row>
    <row r="95" spans="1:10" ht="23.25" customHeight="1">
      <c r="A95" s="323" t="s">
        <v>935</v>
      </c>
      <c r="B95" s="328" t="s">
        <v>1010</v>
      </c>
      <c r="C95" s="328" t="s">
        <v>906</v>
      </c>
      <c r="D95" s="325" t="s">
        <v>1011</v>
      </c>
      <c r="E95" s="326">
        <v>497529</v>
      </c>
      <c r="F95" s="326">
        <v>14563316</v>
      </c>
      <c r="G95" s="326">
        <v>497529</v>
      </c>
      <c r="H95" s="326">
        <v>10444036</v>
      </c>
      <c r="I95" s="326">
        <v>0</v>
      </c>
      <c r="J95" s="327">
        <v>4119280</v>
      </c>
    </row>
    <row r="96" spans="1:10">
      <c r="A96" s="323" t="s">
        <v>935</v>
      </c>
      <c r="B96" s="328" t="s">
        <v>1010</v>
      </c>
      <c r="C96" s="328" t="s">
        <v>911</v>
      </c>
      <c r="D96" s="325" t="s">
        <v>1012</v>
      </c>
      <c r="E96" s="326">
        <v>497529</v>
      </c>
      <c r="F96" s="326">
        <v>14563316</v>
      </c>
      <c r="G96" s="326">
        <v>497529</v>
      </c>
      <c r="H96" s="326">
        <v>10444036</v>
      </c>
      <c r="I96" s="326">
        <v>0</v>
      </c>
      <c r="J96" s="327">
        <v>4119280</v>
      </c>
    </row>
    <row r="97" spans="1:10">
      <c r="A97" s="323" t="s">
        <v>935</v>
      </c>
      <c r="B97" s="328" t="s">
        <v>1013</v>
      </c>
      <c r="C97" s="328" t="s">
        <v>906</v>
      </c>
      <c r="D97" s="325" t="s">
        <v>1014</v>
      </c>
      <c r="E97" s="326">
        <v>25718</v>
      </c>
      <c r="F97" s="326">
        <v>91623</v>
      </c>
      <c r="G97" s="326">
        <v>25718</v>
      </c>
      <c r="H97" s="326">
        <v>91623</v>
      </c>
      <c r="I97" s="326">
        <v>0</v>
      </c>
      <c r="J97" s="327">
        <v>0</v>
      </c>
    </row>
    <row r="98" spans="1:10">
      <c r="A98" s="323" t="s">
        <v>935</v>
      </c>
      <c r="B98" s="328" t="s">
        <v>1013</v>
      </c>
      <c r="C98" s="328" t="s">
        <v>935</v>
      </c>
      <c r="D98" s="325" t="s">
        <v>1015</v>
      </c>
      <c r="E98" s="326">
        <v>25718</v>
      </c>
      <c r="F98" s="326">
        <v>91623</v>
      </c>
      <c r="G98" s="326">
        <v>25718</v>
      </c>
      <c r="H98" s="326">
        <v>91623</v>
      </c>
      <c r="I98" s="326">
        <v>0</v>
      </c>
      <c r="J98" s="327">
        <v>0</v>
      </c>
    </row>
    <row r="99" spans="1:10">
      <c r="A99" s="323" t="s">
        <v>935</v>
      </c>
      <c r="B99" s="328" t="s">
        <v>1016</v>
      </c>
      <c r="C99" s="328" t="s">
        <v>906</v>
      </c>
      <c r="D99" s="325" t="s">
        <v>1017</v>
      </c>
      <c r="E99" s="326">
        <v>1156533</v>
      </c>
      <c r="F99" s="326">
        <v>20401422</v>
      </c>
      <c r="G99" s="326">
        <v>1156533</v>
      </c>
      <c r="H99" s="326">
        <v>18484488</v>
      </c>
      <c r="I99" s="326">
        <v>0</v>
      </c>
      <c r="J99" s="327">
        <v>1916934</v>
      </c>
    </row>
    <row r="100" spans="1:10">
      <c r="A100" s="323" t="s">
        <v>935</v>
      </c>
      <c r="B100" s="328" t="s">
        <v>1016</v>
      </c>
      <c r="C100" s="328" t="s">
        <v>911</v>
      </c>
      <c r="D100" s="325" t="s">
        <v>1018</v>
      </c>
      <c r="E100" s="326">
        <v>403499</v>
      </c>
      <c r="F100" s="326">
        <v>6322114</v>
      </c>
      <c r="G100" s="326">
        <v>403499</v>
      </c>
      <c r="H100" s="326">
        <v>5505180</v>
      </c>
      <c r="I100" s="326">
        <v>0</v>
      </c>
      <c r="J100" s="327">
        <v>816934</v>
      </c>
    </row>
    <row r="101" spans="1:10">
      <c r="A101" s="323" t="s">
        <v>935</v>
      </c>
      <c r="B101" s="328" t="s">
        <v>1016</v>
      </c>
      <c r="C101" s="328" t="s">
        <v>935</v>
      </c>
      <c r="D101" s="325" t="s">
        <v>1019</v>
      </c>
      <c r="E101" s="326">
        <v>24756</v>
      </c>
      <c r="F101" s="326">
        <v>820000</v>
      </c>
      <c r="G101" s="326">
        <v>24756</v>
      </c>
      <c r="H101" s="326">
        <v>820000</v>
      </c>
      <c r="I101" s="326">
        <v>0</v>
      </c>
      <c r="J101" s="327">
        <v>0</v>
      </c>
    </row>
    <row r="102" spans="1:10">
      <c r="A102" s="323" t="s">
        <v>935</v>
      </c>
      <c r="B102" s="328" t="s">
        <v>1016</v>
      </c>
      <c r="C102" s="328" t="s">
        <v>938</v>
      </c>
      <c r="D102" s="325" t="s">
        <v>1020</v>
      </c>
      <c r="E102" s="326">
        <v>478697</v>
      </c>
      <c r="F102" s="326">
        <v>10643165</v>
      </c>
      <c r="G102" s="326">
        <v>478697</v>
      </c>
      <c r="H102" s="326">
        <v>9543165</v>
      </c>
      <c r="I102" s="326">
        <v>0</v>
      </c>
      <c r="J102" s="327">
        <v>1100000</v>
      </c>
    </row>
    <row r="103" spans="1:10">
      <c r="A103" s="323" t="s">
        <v>935</v>
      </c>
      <c r="B103" s="328" t="s">
        <v>1016</v>
      </c>
      <c r="C103" s="328" t="s">
        <v>945</v>
      </c>
      <c r="D103" s="325" t="s">
        <v>1021</v>
      </c>
      <c r="E103" s="326">
        <v>249581</v>
      </c>
      <c r="F103" s="326">
        <v>2616143</v>
      </c>
      <c r="G103" s="326">
        <v>249581</v>
      </c>
      <c r="H103" s="326">
        <v>2616143</v>
      </c>
      <c r="I103" s="326">
        <v>0</v>
      </c>
      <c r="J103" s="327">
        <v>0</v>
      </c>
    </row>
    <row r="104" spans="1:10">
      <c r="A104" s="323" t="s">
        <v>930</v>
      </c>
      <c r="B104" s="328" t="s">
        <v>906</v>
      </c>
      <c r="C104" s="328" t="s">
        <v>906</v>
      </c>
      <c r="D104" s="325" t="s">
        <v>1022</v>
      </c>
      <c r="E104" s="326">
        <v>498767</v>
      </c>
      <c r="F104" s="326">
        <v>6791985</v>
      </c>
      <c r="G104" s="326">
        <v>498767</v>
      </c>
      <c r="H104" s="326">
        <v>6791985</v>
      </c>
      <c r="I104" s="326">
        <v>0</v>
      </c>
      <c r="J104" s="327">
        <v>0</v>
      </c>
    </row>
    <row r="105" spans="1:10">
      <c r="A105" s="323" t="s">
        <v>930</v>
      </c>
      <c r="B105" s="328" t="s">
        <v>1023</v>
      </c>
      <c r="C105" s="328" t="s">
        <v>906</v>
      </c>
      <c r="D105" s="325" t="s">
        <v>1024</v>
      </c>
      <c r="E105" s="326">
        <v>33882</v>
      </c>
      <c r="F105" s="326">
        <v>380094</v>
      </c>
      <c r="G105" s="326">
        <v>33882</v>
      </c>
      <c r="H105" s="326">
        <v>380094</v>
      </c>
      <c r="I105" s="326">
        <v>0</v>
      </c>
      <c r="J105" s="327">
        <v>0</v>
      </c>
    </row>
    <row r="106" spans="1:10">
      <c r="A106" s="323" t="s">
        <v>930</v>
      </c>
      <c r="B106" s="328" t="s">
        <v>1023</v>
      </c>
      <c r="C106" s="328" t="s">
        <v>911</v>
      </c>
      <c r="D106" s="325" t="s">
        <v>1025</v>
      </c>
      <c r="E106" s="326">
        <v>33882</v>
      </c>
      <c r="F106" s="326">
        <v>380094</v>
      </c>
      <c r="G106" s="326">
        <v>33882</v>
      </c>
      <c r="H106" s="326">
        <v>380094</v>
      </c>
      <c r="I106" s="326">
        <v>0</v>
      </c>
      <c r="J106" s="327">
        <v>0</v>
      </c>
    </row>
    <row r="107" spans="1:10">
      <c r="A107" s="323" t="s">
        <v>930</v>
      </c>
      <c r="B107" s="328" t="s">
        <v>1026</v>
      </c>
      <c r="C107" s="328" t="s">
        <v>906</v>
      </c>
      <c r="D107" s="325" t="s">
        <v>1027</v>
      </c>
      <c r="E107" s="326">
        <v>331</v>
      </c>
      <c r="F107" s="326">
        <v>64539</v>
      </c>
      <c r="G107" s="326">
        <v>331</v>
      </c>
      <c r="H107" s="326">
        <v>64539</v>
      </c>
      <c r="I107" s="326">
        <v>0</v>
      </c>
      <c r="J107" s="327">
        <v>0</v>
      </c>
    </row>
    <row r="108" spans="1:10">
      <c r="A108" s="323" t="s">
        <v>930</v>
      </c>
      <c r="B108" s="328" t="s">
        <v>1026</v>
      </c>
      <c r="C108" s="328" t="s">
        <v>911</v>
      </c>
      <c r="D108" s="325" t="s">
        <v>1028</v>
      </c>
      <c r="E108" s="326">
        <v>331</v>
      </c>
      <c r="F108" s="326">
        <v>64539</v>
      </c>
      <c r="G108" s="326">
        <v>331</v>
      </c>
      <c r="H108" s="326">
        <v>64539</v>
      </c>
      <c r="I108" s="326">
        <v>0</v>
      </c>
      <c r="J108" s="327">
        <v>0</v>
      </c>
    </row>
    <row r="109" spans="1:10">
      <c r="A109" s="323" t="s">
        <v>930</v>
      </c>
      <c r="B109" s="328" t="s">
        <v>1029</v>
      </c>
      <c r="C109" s="328" t="s">
        <v>906</v>
      </c>
      <c r="D109" s="325" t="s">
        <v>1030</v>
      </c>
      <c r="E109" s="326">
        <v>464554</v>
      </c>
      <c r="F109" s="326">
        <v>6347352</v>
      </c>
      <c r="G109" s="326">
        <v>464554</v>
      </c>
      <c r="H109" s="326">
        <v>6347352</v>
      </c>
      <c r="I109" s="326">
        <v>0</v>
      </c>
      <c r="J109" s="327">
        <v>0</v>
      </c>
    </row>
    <row r="110" spans="1:10">
      <c r="A110" s="323" t="s">
        <v>930</v>
      </c>
      <c r="B110" s="328" t="s">
        <v>1029</v>
      </c>
      <c r="C110" s="328" t="s">
        <v>911</v>
      </c>
      <c r="D110" s="325" t="s">
        <v>1031</v>
      </c>
      <c r="E110" s="326">
        <v>464554</v>
      </c>
      <c r="F110" s="326">
        <v>6347352</v>
      </c>
      <c r="G110" s="326">
        <v>464554</v>
      </c>
      <c r="H110" s="326">
        <v>6347352</v>
      </c>
      <c r="I110" s="326">
        <v>0</v>
      </c>
      <c r="J110" s="327">
        <v>0</v>
      </c>
    </row>
    <row r="111" spans="1:10">
      <c r="A111" s="323" t="s">
        <v>938</v>
      </c>
      <c r="B111" s="328" t="s">
        <v>906</v>
      </c>
      <c r="C111" s="328" t="s">
        <v>906</v>
      </c>
      <c r="D111" s="325" t="s">
        <v>1032</v>
      </c>
      <c r="E111" s="326">
        <v>1228001</v>
      </c>
      <c r="F111" s="326">
        <v>14949289</v>
      </c>
      <c r="G111" s="326">
        <v>1228001</v>
      </c>
      <c r="H111" s="326">
        <v>14949289</v>
      </c>
      <c r="I111" s="326">
        <v>0</v>
      </c>
      <c r="J111" s="327">
        <v>0</v>
      </c>
    </row>
    <row r="112" spans="1:10">
      <c r="A112" s="323" t="s">
        <v>938</v>
      </c>
      <c r="B112" s="328" t="s">
        <v>1033</v>
      </c>
      <c r="C112" s="328" t="s">
        <v>906</v>
      </c>
      <c r="D112" s="325" t="s">
        <v>1034</v>
      </c>
      <c r="E112" s="326">
        <v>948658</v>
      </c>
      <c r="F112" s="326">
        <v>12918575</v>
      </c>
      <c r="G112" s="326">
        <v>948658</v>
      </c>
      <c r="H112" s="326">
        <v>12918575</v>
      </c>
      <c r="I112" s="326">
        <v>0</v>
      </c>
      <c r="J112" s="327">
        <v>0</v>
      </c>
    </row>
    <row r="113" spans="1:10">
      <c r="A113" s="323" t="s">
        <v>938</v>
      </c>
      <c r="B113" s="328" t="s">
        <v>1033</v>
      </c>
      <c r="C113" s="328" t="s">
        <v>935</v>
      </c>
      <c r="D113" s="325" t="s">
        <v>1035</v>
      </c>
      <c r="E113" s="326">
        <v>948658</v>
      </c>
      <c r="F113" s="326">
        <v>12918575</v>
      </c>
      <c r="G113" s="326">
        <v>948658</v>
      </c>
      <c r="H113" s="326">
        <v>12918575</v>
      </c>
      <c r="I113" s="326">
        <v>0</v>
      </c>
      <c r="J113" s="327">
        <v>0</v>
      </c>
    </row>
    <row r="114" spans="1:10">
      <c r="A114" s="323" t="s">
        <v>938</v>
      </c>
      <c r="B114" s="328" t="s">
        <v>1036</v>
      </c>
      <c r="C114" s="328" t="s">
        <v>906</v>
      </c>
      <c r="D114" s="325" t="s">
        <v>1037</v>
      </c>
      <c r="E114" s="326">
        <v>279343</v>
      </c>
      <c r="F114" s="326">
        <v>2030714</v>
      </c>
      <c r="G114" s="326">
        <v>279343</v>
      </c>
      <c r="H114" s="326">
        <v>2030714</v>
      </c>
      <c r="I114" s="326">
        <v>0</v>
      </c>
      <c r="J114" s="327">
        <v>0</v>
      </c>
    </row>
    <row r="115" spans="1:10">
      <c r="A115" s="323" t="s">
        <v>938</v>
      </c>
      <c r="B115" s="328" t="s">
        <v>1036</v>
      </c>
      <c r="C115" s="328" t="s">
        <v>911</v>
      </c>
      <c r="D115" s="325" t="s">
        <v>1038</v>
      </c>
      <c r="E115" s="326">
        <v>279343</v>
      </c>
      <c r="F115" s="326">
        <v>2030714</v>
      </c>
      <c r="G115" s="326">
        <v>279343</v>
      </c>
      <c r="H115" s="326">
        <v>2030714</v>
      </c>
      <c r="I115" s="326">
        <v>0</v>
      </c>
      <c r="J115" s="327">
        <v>0</v>
      </c>
    </row>
    <row r="116" spans="1:10">
      <c r="A116" s="323" t="s">
        <v>945</v>
      </c>
      <c r="B116" s="328" t="s">
        <v>906</v>
      </c>
      <c r="C116" s="328" t="s">
        <v>906</v>
      </c>
      <c r="D116" s="325" t="s">
        <v>1039</v>
      </c>
      <c r="E116" s="326">
        <v>585292</v>
      </c>
      <c r="F116" s="326">
        <v>10086423</v>
      </c>
      <c r="G116" s="326">
        <v>585292</v>
      </c>
      <c r="H116" s="326">
        <v>10086423</v>
      </c>
      <c r="I116" s="326">
        <v>0</v>
      </c>
      <c r="J116" s="327">
        <v>0</v>
      </c>
    </row>
    <row r="117" spans="1:10">
      <c r="A117" s="323" t="s">
        <v>945</v>
      </c>
      <c r="B117" s="328" t="s">
        <v>1040</v>
      </c>
      <c r="C117" s="328" t="s">
        <v>906</v>
      </c>
      <c r="D117" s="325" t="s">
        <v>1041</v>
      </c>
      <c r="E117" s="326">
        <v>585292</v>
      </c>
      <c r="F117" s="326">
        <v>10086423</v>
      </c>
      <c r="G117" s="326">
        <v>585292</v>
      </c>
      <c r="H117" s="326">
        <v>10086423</v>
      </c>
      <c r="I117" s="326">
        <v>0</v>
      </c>
      <c r="J117" s="327">
        <v>0</v>
      </c>
    </row>
    <row r="118" spans="1:10">
      <c r="A118" s="323" t="s">
        <v>945</v>
      </c>
      <c r="B118" s="328" t="s">
        <v>1040</v>
      </c>
      <c r="C118" s="328" t="s">
        <v>909</v>
      </c>
      <c r="D118" s="325" t="s">
        <v>1042</v>
      </c>
      <c r="E118" s="326">
        <v>585292</v>
      </c>
      <c r="F118" s="326">
        <v>10086423</v>
      </c>
      <c r="G118" s="326">
        <v>585292</v>
      </c>
      <c r="H118" s="326">
        <v>10086423</v>
      </c>
      <c r="I118" s="326">
        <v>0</v>
      </c>
      <c r="J118" s="327">
        <v>0</v>
      </c>
    </row>
    <row r="119" spans="1:10">
      <c r="A119" s="323" t="s">
        <v>947</v>
      </c>
      <c r="B119" s="328" t="s">
        <v>906</v>
      </c>
      <c r="C119" s="328" t="s">
        <v>906</v>
      </c>
      <c r="D119" s="325" t="s">
        <v>1043</v>
      </c>
      <c r="E119" s="326">
        <v>0</v>
      </c>
      <c r="F119" s="326">
        <v>167200</v>
      </c>
      <c r="G119" s="326">
        <v>0</v>
      </c>
      <c r="H119" s="326">
        <v>167200</v>
      </c>
      <c r="I119" s="326">
        <v>0</v>
      </c>
      <c r="J119" s="327">
        <v>0</v>
      </c>
    </row>
    <row r="120" spans="1:10">
      <c r="A120" s="323" t="s">
        <v>947</v>
      </c>
      <c r="B120" s="328" t="s">
        <v>1044</v>
      </c>
      <c r="C120" s="328" t="s">
        <v>906</v>
      </c>
      <c r="D120" s="325" t="s">
        <v>1045</v>
      </c>
      <c r="E120" s="326">
        <v>0</v>
      </c>
      <c r="F120" s="326">
        <v>167200</v>
      </c>
      <c r="G120" s="326">
        <v>0</v>
      </c>
      <c r="H120" s="326">
        <v>167200</v>
      </c>
      <c r="I120" s="326">
        <v>0</v>
      </c>
      <c r="J120" s="327">
        <v>0</v>
      </c>
    </row>
    <row r="121" spans="1:10">
      <c r="A121" s="323" t="s">
        <v>947</v>
      </c>
      <c r="B121" s="328" t="s">
        <v>1044</v>
      </c>
      <c r="C121" s="328" t="s">
        <v>911</v>
      </c>
      <c r="D121" s="325" t="s">
        <v>1046</v>
      </c>
      <c r="E121" s="326">
        <v>0</v>
      </c>
      <c r="F121" s="326">
        <v>167200</v>
      </c>
      <c r="G121" s="326">
        <v>0</v>
      </c>
      <c r="H121" s="326">
        <v>167200</v>
      </c>
      <c r="I121" s="326">
        <v>0</v>
      </c>
      <c r="J121" s="327">
        <v>0</v>
      </c>
    </row>
    <row r="122" spans="1:10">
      <c r="A122" s="323" t="s">
        <v>906</v>
      </c>
      <c r="B122" s="328" t="s">
        <v>906</v>
      </c>
      <c r="C122" s="328" t="s">
        <v>906</v>
      </c>
      <c r="D122" s="325" t="s">
        <v>974</v>
      </c>
      <c r="E122" s="326">
        <v>2767068</v>
      </c>
      <c r="F122" s="326">
        <v>98348664</v>
      </c>
      <c r="G122" s="326">
        <v>496828</v>
      </c>
      <c r="H122" s="326">
        <v>4915347</v>
      </c>
      <c r="I122" s="326">
        <v>2270240</v>
      </c>
      <c r="J122" s="327">
        <v>93433317</v>
      </c>
    </row>
    <row r="123" spans="1:10">
      <c r="A123" s="323" t="s">
        <v>909</v>
      </c>
      <c r="B123" s="328" t="s">
        <v>906</v>
      </c>
      <c r="C123" s="328" t="s">
        <v>906</v>
      </c>
      <c r="D123" s="325" t="s">
        <v>979</v>
      </c>
      <c r="E123" s="326">
        <v>65488</v>
      </c>
      <c r="F123" s="326">
        <v>489298</v>
      </c>
      <c r="G123" s="326">
        <v>65488</v>
      </c>
      <c r="H123" s="326">
        <v>489298</v>
      </c>
      <c r="I123" s="326">
        <v>0</v>
      </c>
      <c r="J123" s="327">
        <v>0</v>
      </c>
    </row>
    <row r="124" spans="1:10">
      <c r="A124" s="323" t="s">
        <v>909</v>
      </c>
      <c r="B124" s="328" t="s">
        <v>980</v>
      </c>
      <c r="C124" s="328" t="s">
        <v>906</v>
      </c>
      <c r="D124" s="325" t="s">
        <v>981</v>
      </c>
      <c r="E124" s="326">
        <v>65488</v>
      </c>
      <c r="F124" s="326">
        <v>239298</v>
      </c>
      <c r="G124" s="326">
        <v>65488</v>
      </c>
      <c r="H124" s="326">
        <v>239298</v>
      </c>
      <c r="I124" s="326">
        <v>0</v>
      </c>
      <c r="J124" s="327">
        <v>0</v>
      </c>
    </row>
    <row r="125" spans="1:10">
      <c r="A125" s="323" t="s">
        <v>909</v>
      </c>
      <c r="B125" s="328" t="s">
        <v>980</v>
      </c>
      <c r="C125" s="328" t="s">
        <v>1047</v>
      </c>
      <c r="D125" s="325" t="s">
        <v>1048</v>
      </c>
      <c r="E125" s="326">
        <v>65488</v>
      </c>
      <c r="F125" s="326">
        <v>239298</v>
      </c>
      <c r="G125" s="326">
        <v>65488</v>
      </c>
      <c r="H125" s="326">
        <v>239298</v>
      </c>
      <c r="I125" s="326">
        <v>0</v>
      </c>
      <c r="J125" s="327">
        <v>0</v>
      </c>
    </row>
    <row r="126" spans="1:10">
      <c r="A126" s="323" t="s">
        <v>909</v>
      </c>
      <c r="B126" s="328" t="s">
        <v>987</v>
      </c>
      <c r="C126" s="328" t="s">
        <v>906</v>
      </c>
      <c r="D126" s="325" t="s">
        <v>988</v>
      </c>
      <c r="E126" s="326">
        <v>0</v>
      </c>
      <c r="F126" s="326">
        <v>250000</v>
      </c>
      <c r="G126" s="326">
        <v>0</v>
      </c>
      <c r="H126" s="326">
        <v>250000</v>
      </c>
      <c r="I126" s="326">
        <v>0</v>
      </c>
      <c r="J126" s="327">
        <v>0</v>
      </c>
    </row>
    <row r="127" spans="1:10">
      <c r="A127" s="323" t="s">
        <v>909</v>
      </c>
      <c r="B127" s="328" t="s">
        <v>987</v>
      </c>
      <c r="C127" s="328" t="s">
        <v>1047</v>
      </c>
      <c r="D127" s="325" t="s">
        <v>1048</v>
      </c>
      <c r="E127" s="326">
        <v>0</v>
      </c>
      <c r="F127" s="326">
        <v>250000</v>
      </c>
      <c r="G127" s="326">
        <v>0</v>
      </c>
      <c r="H127" s="326">
        <v>250000</v>
      </c>
      <c r="I127" s="326">
        <v>0</v>
      </c>
      <c r="J127" s="327">
        <v>0</v>
      </c>
    </row>
    <row r="128" spans="1:10">
      <c r="A128" s="323" t="s">
        <v>911</v>
      </c>
      <c r="B128" s="328" t="s">
        <v>906</v>
      </c>
      <c r="C128" s="328" t="s">
        <v>906</v>
      </c>
      <c r="D128" s="325" t="s">
        <v>1001</v>
      </c>
      <c r="E128" s="326">
        <v>808115</v>
      </c>
      <c r="F128" s="326">
        <v>13248131</v>
      </c>
      <c r="G128" s="326">
        <v>28115</v>
      </c>
      <c r="H128" s="326">
        <v>195011</v>
      </c>
      <c r="I128" s="326">
        <v>780000</v>
      </c>
      <c r="J128" s="327">
        <v>13053120</v>
      </c>
    </row>
    <row r="129" spans="1:10">
      <c r="A129" s="323" t="s">
        <v>911</v>
      </c>
      <c r="B129" s="328" t="s">
        <v>1002</v>
      </c>
      <c r="C129" s="328" t="s">
        <v>906</v>
      </c>
      <c r="D129" s="325" t="s">
        <v>1003</v>
      </c>
      <c r="E129" s="326">
        <v>0</v>
      </c>
      <c r="F129" s="326">
        <v>66984</v>
      </c>
      <c r="G129" s="326">
        <v>0</v>
      </c>
      <c r="H129" s="326">
        <v>66984</v>
      </c>
      <c r="I129" s="326">
        <v>0</v>
      </c>
      <c r="J129" s="327">
        <v>0</v>
      </c>
    </row>
    <row r="130" spans="1:10">
      <c r="A130" s="323" t="s">
        <v>911</v>
      </c>
      <c r="B130" s="328" t="s">
        <v>1002</v>
      </c>
      <c r="C130" s="328" t="s">
        <v>1047</v>
      </c>
      <c r="D130" s="325" t="s">
        <v>1048</v>
      </c>
      <c r="E130" s="326">
        <v>0</v>
      </c>
      <c r="F130" s="326">
        <v>66984</v>
      </c>
      <c r="G130" s="326">
        <v>0</v>
      </c>
      <c r="H130" s="326">
        <v>66984</v>
      </c>
      <c r="I130" s="326">
        <v>0</v>
      </c>
      <c r="J130" s="327">
        <v>0</v>
      </c>
    </row>
    <row r="131" spans="1:10">
      <c r="A131" s="323" t="s">
        <v>911</v>
      </c>
      <c r="B131" s="328" t="s">
        <v>1006</v>
      </c>
      <c r="C131" s="328" t="s">
        <v>906</v>
      </c>
      <c r="D131" s="325" t="s">
        <v>1007</v>
      </c>
      <c r="E131" s="326">
        <v>808115</v>
      </c>
      <c r="F131" s="326">
        <v>13181147</v>
      </c>
      <c r="G131" s="326">
        <v>28115</v>
      </c>
      <c r="H131" s="326">
        <v>128027</v>
      </c>
      <c r="I131" s="326">
        <v>780000</v>
      </c>
      <c r="J131" s="327">
        <v>13053120</v>
      </c>
    </row>
    <row r="132" spans="1:10">
      <c r="A132" s="323" t="s">
        <v>911</v>
      </c>
      <c r="B132" s="328" t="s">
        <v>1006</v>
      </c>
      <c r="C132" s="328" t="s">
        <v>1047</v>
      </c>
      <c r="D132" s="325" t="s">
        <v>1048</v>
      </c>
      <c r="E132" s="326">
        <v>808115</v>
      </c>
      <c r="F132" s="326">
        <v>13181147</v>
      </c>
      <c r="G132" s="326">
        <v>28115</v>
      </c>
      <c r="H132" s="326">
        <v>128027</v>
      </c>
      <c r="I132" s="326">
        <v>780000</v>
      </c>
      <c r="J132" s="327">
        <v>13053120</v>
      </c>
    </row>
    <row r="133" spans="1:10">
      <c r="A133" s="323" t="s">
        <v>935</v>
      </c>
      <c r="B133" s="328" t="s">
        <v>906</v>
      </c>
      <c r="C133" s="328" t="s">
        <v>906</v>
      </c>
      <c r="D133" s="325" t="s">
        <v>1009</v>
      </c>
      <c r="E133" s="326">
        <v>1773514</v>
      </c>
      <c r="F133" s="326">
        <v>81883355</v>
      </c>
      <c r="G133" s="326">
        <v>283274</v>
      </c>
      <c r="H133" s="326">
        <v>3718873</v>
      </c>
      <c r="I133" s="326">
        <v>1490240</v>
      </c>
      <c r="J133" s="327">
        <v>78164482</v>
      </c>
    </row>
    <row r="134" spans="1:10">
      <c r="A134" s="323" t="s">
        <v>935</v>
      </c>
      <c r="B134" s="328" t="s">
        <v>1010</v>
      </c>
      <c r="C134" s="328" t="s">
        <v>906</v>
      </c>
      <c r="D134" s="325" t="s">
        <v>1011</v>
      </c>
      <c r="E134" s="326">
        <v>0</v>
      </c>
      <c r="F134" s="326">
        <v>325045</v>
      </c>
      <c r="G134" s="326">
        <v>0</v>
      </c>
      <c r="H134" s="326">
        <v>25045</v>
      </c>
      <c r="I134" s="326">
        <v>0</v>
      </c>
      <c r="J134" s="327">
        <v>300000</v>
      </c>
    </row>
    <row r="135" spans="1:10">
      <c r="A135" s="323" t="s">
        <v>935</v>
      </c>
      <c r="B135" s="328" t="s">
        <v>1010</v>
      </c>
      <c r="C135" s="328" t="s">
        <v>1047</v>
      </c>
      <c r="D135" s="325" t="s">
        <v>1048</v>
      </c>
      <c r="E135" s="326">
        <v>0</v>
      </c>
      <c r="F135" s="326">
        <v>325045</v>
      </c>
      <c r="G135" s="326">
        <v>0</v>
      </c>
      <c r="H135" s="326">
        <v>25045</v>
      </c>
      <c r="I135" s="326">
        <v>0</v>
      </c>
      <c r="J135" s="327">
        <v>300000</v>
      </c>
    </row>
    <row r="136" spans="1:10">
      <c r="A136" s="323" t="s">
        <v>935</v>
      </c>
      <c r="B136" s="328" t="s">
        <v>1016</v>
      </c>
      <c r="C136" s="328" t="s">
        <v>906</v>
      </c>
      <c r="D136" s="325" t="s">
        <v>1017</v>
      </c>
      <c r="E136" s="326">
        <v>1773514</v>
      </c>
      <c r="F136" s="326">
        <v>81558310</v>
      </c>
      <c r="G136" s="326">
        <v>283274</v>
      </c>
      <c r="H136" s="326">
        <v>3693828</v>
      </c>
      <c r="I136" s="326">
        <v>1490240</v>
      </c>
      <c r="J136" s="327">
        <v>77864482</v>
      </c>
    </row>
    <row r="137" spans="1:10">
      <c r="A137" s="323" t="s">
        <v>935</v>
      </c>
      <c r="B137" s="328" t="s">
        <v>1016</v>
      </c>
      <c r="C137" s="328" t="s">
        <v>949</v>
      </c>
      <c r="D137" s="325" t="s">
        <v>1049</v>
      </c>
      <c r="E137" s="326">
        <v>1772714</v>
      </c>
      <c r="F137" s="326">
        <v>80635889</v>
      </c>
      <c r="G137" s="326">
        <v>282474</v>
      </c>
      <c r="H137" s="326">
        <v>2771407</v>
      </c>
      <c r="I137" s="326">
        <v>1490240</v>
      </c>
      <c r="J137" s="327">
        <v>77864482</v>
      </c>
    </row>
    <row r="138" spans="1:10">
      <c r="A138" s="323" t="s">
        <v>935</v>
      </c>
      <c r="B138" s="328" t="s">
        <v>1016</v>
      </c>
      <c r="C138" s="328" t="s">
        <v>1047</v>
      </c>
      <c r="D138" s="325" t="s">
        <v>1048</v>
      </c>
      <c r="E138" s="326">
        <v>800</v>
      </c>
      <c r="F138" s="326">
        <v>922421</v>
      </c>
      <c r="G138" s="326">
        <v>800</v>
      </c>
      <c r="H138" s="326">
        <v>922421</v>
      </c>
      <c r="I138" s="326">
        <v>0</v>
      </c>
      <c r="J138" s="327">
        <v>0</v>
      </c>
    </row>
    <row r="139" spans="1:10">
      <c r="A139" s="323" t="s">
        <v>938</v>
      </c>
      <c r="B139" s="328" t="s">
        <v>906</v>
      </c>
      <c r="C139" s="328" t="s">
        <v>906</v>
      </c>
      <c r="D139" s="325" t="s">
        <v>1032</v>
      </c>
      <c r="E139" s="326">
        <v>119951</v>
      </c>
      <c r="F139" s="326">
        <v>2397880</v>
      </c>
      <c r="G139" s="326">
        <v>119951</v>
      </c>
      <c r="H139" s="326">
        <v>512165</v>
      </c>
      <c r="I139" s="326">
        <v>0</v>
      </c>
      <c r="J139" s="327">
        <v>1885715</v>
      </c>
    </row>
    <row r="140" spans="1:10">
      <c r="A140" s="323" t="s">
        <v>938</v>
      </c>
      <c r="B140" s="328" t="s">
        <v>1033</v>
      </c>
      <c r="C140" s="328" t="s">
        <v>906</v>
      </c>
      <c r="D140" s="325" t="s">
        <v>1034</v>
      </c>
      <c r="E140" s="326">
        <v>0</v>
      </c>
      <c r="F140" s="326">
        <v>1885715</v>
      </c>
      <c r="G140" s="326">
        <v>0</v>
      </c>
      <c r="H140" s="326">
        <v>0</v>
      </c>
      <c r="I140" s="326">
        <v>0</v>
      </c>
      <c r="J140" s="327">
        <v>1885715</v>
      </c>
    </row>
    <row r="141" spans="1:10">
      <c r="A141" s="323" t="s">
        <v>938</v>
      </c>
      <c r="B141" s="328" t="s">
        <v>1033</v>
      </c>
      <c r="C141" s="328" t="s">
        <v>1047</v>
      </c>
      <c r="D141" s="325" t="s">
        <v>1048</v>
      </c>
      <c r="E141" s="326">
        <v>0</v>
      </c>
      <c r="F141" s="326">
        <v>1885715</v>
      </c>
      <c r="G141" s="326">
        <v>0</v>
      </c>
      <c r="H141" s="326">
        <v>0</v>
      </c>
      <c r="I141" s="326">
        <v>0</v>
      </c>
      <c r="J141" s="327">
        <v>1885715</v>
      </c>
    </row>
    <row r="142" spans="1:10">
      <c r="A142" s="323" t="s">
        <v>938</v>
      </c>
      <c r="B142" s="328" t="s">
        <v>1036</v>
      </c>
      <c r="C142" s="328" t="s">
        <v>906</v>
      </c>
      <c r="D142" s="325" t="s">
        <v>1037</v>
      </c>
      <c r="E142" s="326">
        <v>119951</v>
      </c>
      <c r="F142" s="326">
        <v>512165</v>
      </c>
      <c r="G142" s="326">
        <v>119951</v>
      </c>
      <c r="H142" s="326">
        <v>512165</v>
      </c>
      <c r="I142" s="326">
        <v>0</v>
      </c>
      <c r="J142" s="327">
        <v>0</v>
      </c>
    </row>
    <row r="143" spans="1:10">
      <c r="A143" s="323" t="s">
        <v>938</v>
      </c>
      <c r="B143" s="328" t="s">
        <v>1036</v>
      </c>
      <c r="C143" s="328" t="s">
        <v>1047</v>
      </c>
      <c r="D143" s="325" t="s">
        <v>1048</v>
      </c>
      <c r="E143" s="326">
        <v>119951</v>
      </c>
      <c r="F143" s="326">
        <v>512165</v>
      </c>
      <c r="G143" s="326">
        <v>119951</v>
      </c>
      <c r="H143" s="326">
        <v>512165</v>
      </c>
      <c r="I143" s="326">
        <v>0</v>
      </c>
      <c r="J143" s="327">
        <v>0</v>
      </c>
    </row>
    <row r="144" spans="1:10">
      <c r="A144" s="323" t="s">
        <v>947</v>
      </c>
      <c r="B144" s="328" t="s">
        <v>906</v>
      </c>
      <c r="C144" s="328" t="s">
        <v>906</v>
      </c>
      <c r="D144" s="325" t="s">
        <v>1043</v>
      </c>
      <c r="E144" s="326">
        <v>0</v>
      </c>
      <c r="F144" s="326">
        <v>330000</v>
      </c>
      <c r="G144" s="326">
        <v>0</v>
      </c>
      <c r="H144" s="326">
        <v>0</v>
      </c>
      <c r="I144" s="326">
        <v>0</v>
      </c>
      <c r="J144" s="327">
        <v>330000</v>
      </c>
    </row>
    <row r="145" spans="1:10">
      <c r="A145" s="323" t="s">
        <v>947</v>
      </c>
      <c r="B145" s="328" t="s">
        <v>1044</v>
      </c>
      <c r="C145" s="328" t="s">
        <v>906</v>
      </c>
      <c r="D145" s="325" t="s">
        <v>1045</v>
      </c>
      <c r="E145" s="326">
        <v>0</v>
      </c>
      <c r="F145" s="326">
        <v>330000</v>
      </c>
      <c r="G145" s="326">
        <v>0</v>
      </c>
      <c r="H145" s="326">
        <v>0</v>
      </c>
      <c r="I145" s="326">
        <v>0</v>
      </c>
      <c r="J145" s="327">
        <v>330000</v>
      </c>
    </row>
    <row r="146" spans="1:10">
      <c r="A146" s="323" t="s">
        <v>947</v>
      </c>
      <c r="B146" s="328" t="s">
        <v>1044</v>
      </c>
      <c r="C146" s="328" t="s">
        <v>935</v>
      </c>
      <c r="D146" s="325" t="s">
        <v>1050</v>
      </c>
      <c r="E146" s="326">
        <v>0</v>
      </c>
      <c r="F146" s="326">
        <v>330000</v>
      </c>
      <c r="G146" s="326">
        <v>0</v>
      </c>
      <c r="H146" s="326">
        <v>0</v>
      </c>
      <c r="I146" s="326">
        <v>0</v>
      </c>
      <c r="J146" s="327">
        <v>330000</v>
      </c>
    </row>
    <row r="147" spans="1:10">
      <c r="A147" s="323" t="s">
        <v>906</v>
      </c>
      <c r="B147" s="328" t="s">
        <v>906</v>
      </c>
      <c r="C147" s="328" t="s">
        <v>906</v>
      </c>
      <c r="D147" s="325" t="s">
        <v>1051</v>
      </c>
      <c r="E147" s="326">
        <v>20189407</v>
      </c>
      <c r="F147" s="326">
        <v>44107540</v>
      </c>
      <c r="G147" s="326">
        <v>20189407</v>
      </c>
      <c r="H147" s="326">
        <v>44107540</v>
      </c>
      <c r="I147" s="326">
        <v>0</v>
      </c>
      <c r="J147" s="327">
        <v>0</v>
      </c>
    </row>
    <row r="148" spans="1:10">
      <c r="A148" s="323" t="s">
        <v>906</v>
      </c>
      <c r="B148" s="328" t="s">
        <v>906</v>
      </c>
      <c r="C148" s="328" t="s">
        <v>906</v>
      </c>
      <c r="D148" s="325" t="s">
        <v>1052</v>
      </c>
      <c r="E148" s="326">
        <v>20189407</v>
      </c>
      <c r="F148" s="326">
        <v>43889014</v>
      </c>
      <c r="G148" s="326">
        <v>20189407</v>
      </c>
      <c r="H148" s="326">
        <v>43889014</v>
      </c>
      <c r="I148" s="326">
        <v>0</v>
      </c>
      <c r="J148" s="327">
        <v>0</v>
      </c>
    </row>
    <row r="149" spans="1:10">
      <c r="A149" s="323" t="s">
        <v>906</v>
      </c>
      <c r="B149" s="328" t="s">
        <v>906</v>
      </c>
      <c r="C149" s="328" t="s">
        <v>906</v>
      </c>
      <c r="D149" s="325" t="s">
        <v>1053</v>
      </c>
      <c r="E149" s="326">
        <v>0</v>
      </c>
      <c r="F149" s="326">
        <v>218526</v>
      </c>
      <c r="G149" s="326">
        <v>0</v>
      </c>
      <c r="H149" s="326">
        <v>218526</v>
      </c>
      <c r="I149" s="326">
        <v>0</v>
      </c>
      <c r="J149" s="327">
        <v>0</v>
      </c>
    </row>
    <row r="150" spans="1:10">
      <c r="A150" s="323" t="s">
        <v>906</v>
      </c>
      <c r="B150" s="328" t="s">
        <v>906</v>
      </c>
      <c r="C150" s="328" t="s">
        <v>906</v>
      </c>
      <c r="D150" s="325" t="s">
        <v>1054</v>
      </c>
      <c r="E150" s="326">
        <v>31099979</v>
      </c>
      <c r="F150" s="326">
        <v>264410311</v>
      </c>
      <c r="G150" s="326" t="s">
        <v>906</v>
      </c>
      <c r="H150" s="326" t="s">
        <v>906</v>
      </c>
      <c r="I150" s="326" t="s">
        <v>906</v>
      </c>
      <c r="J150" s="327" t="s">
        <v>906</v>
      </c>
    </row>
    <row r="151" spans="1:10">
      <c r="A151" s="323" t="s">
        <v>906</v>
      </c>
      <c r="B151" s="328" t="s">
        <v>906</v>
      </c>
      <c r="C151" s="328" t="s">
        <v>906</v>
      </c>
      <c r="D151" s="325" t="s">
        <v>906</v>
      </c>
      <c r="E151" s="326" t="s">
        <v>906</v>
      </c>
      <c r="F151" s="326" t="s">
        <v>906</v>
      </c>
      <c r="G151" s="326" t="s">
        <v>906</v>
      </c>
      <c r="H151" s="326" t="s">
        <v>906</v>
      </c>
      <c r="I151" s="326" t="s">
        <v>906</v>
      </c>
      <c r="J151" s="327" t="s">
        <v>906</v>
      </c>
    </row>
    <row r="152" spans="1:10">
      <c r="A152" s="323" t="s">
        <v>906</v>
      </c>
      <c r="B152" s="328" t="s">
        <v>906</v>
      </c>
      <c r="C152" s="328" t="s">
        <v>906</v>
      </c>
      <c r="D152" s="325" t="s">
        <v>1055</v>
      </c>
      <c r="E152" s="326">
        <v>185433263</v>
      </c>
      <c r="F152" s="326" t="s">
        <v>906</v>
      </c>
      <c r="G152" s="326" t="s">
        <v>906</v>
      </c>
      <c r="H152" s="326" t="s">
        <v>906</v>
      </c>
      <c r="I152" s="326" t="s">
        <v>906</v>
      </c>
      <c r="J152" s="327" t="s">
        <v>906</v>
      </c>
    </row>
    <row r="153" spans="1:10">
      <c r="A153" s="323" t="s">
        <v>906</v>
      </c>
      <c r="B153" s="328" t="s">
        <v>906</v>
      </c>
      <c r="C153" s="328" t="s">
        <v>906</v>
      </c>
      <c r="D153" s="325" t="s">
        <v>1056</v>
      </c>
      <c r="E153" s="326">
        <v>190729790</v>
      </c>
      <c r="F153" s="326" t="s">
        <v>906</v>
      </c>
      <c r="G153" s="326" t="s">
        <v>906</v>
      </c>
      <c r="H153" s="326" t="s">
        <v>906</v>
      </c>
      <c r="I153" s="326" t="s">
        <v>906</v>
      </c>
      <c r="J153" s="327" t="s">
        <v>906</v>
      </c>
    </row>
    <row r="154" spans="1:10">
      <c r="A154" s="323" t="s">
        <v>906</v>
      </c>
      <c r="B154" s="328" t="s">
        <v>906</v>
      </c>
      <c r="C154" s="328" t="s">
        <v>906</v>
      </c>
      <c r="D154" s="325" t="s">
        <v>1057</v>
      </c>
      <c r="E154" s="326">
        <v>4618881</v>
      </c>
      <c r="F154" s="326" t="s">
        <v>906</v>
      </c>
      <c r="G154" s="326" t="s">
        <v>906</v>
      </c>
      <c r="H154" s="326" t="s">
        <v>906</v>
      </c>
      <c r="I154" s="326" t="s">
        <v>906</v>
      </c>
      <c r="J154" s="327" t="s">
        <v>906</v>
      </c>
    </row>
    <row r="155" spans="1:10" ht="25.2">
      <c r="A155" s="323" t="s">
        <v>906</v>
      </c>
      <c r="B155" s="328" t="s">
        <v>906</v>
      </c>
      <c r="C155" s="328" t="s">
        <v>906</v>
      </c>
      <c r="D155" s="325" t="s">
        <v>1058</v>
      </c>
      <c r="E155" s="326">
        <v>195348671</v>
      </c>
      <c r="F155" s="326" t="s">
        <v>906</v>
      </c>
      <c r="G155" s="326" t="s">
        <v>906</v>
      </c>
      <c r="H155" s="326" t="s">
        <v>906</v>
      </c>
      <c r="I155" s="326" t="s">
        <v>906</v>
      </c>
      <c r="J155" s="327" t="s">
        <v>906</v>
      </c>
    </row>
    <row r="156" spans="1:10">
      <c r="A156" s="772" t="s">
        <v>1309</v>
      </c>
      <c r="B156" s="772"/>
      <c r="C156" s="772"/>
      <c r="D156" s="772"/>
      <c r="E156" s="772"/>
      <c r="F156" s="772"/>
      <c r="G156" s="772"/>
      <c r="H156" s="772"/>
      <c r="I156" s="772"/>
      <c r="J156" s="772"/>
    </row>
    <row r="157" spans="1:10">
      <c r="A157" s="773"/>
      <c r="B157" s="773"/>
      <c r="C157" s="773"/>
      <c r="D157" s="773"/>
      <c r="E157" s="773"/>
      <c r="F157" s="773"/>
      <c r="G157" s="773"/>
      <c r="H157" s="773"/>
      <c r="I157" s="773"/>
      <c r="J157" s="773"/>
    </row>
    <row r="158" spans="1:10">
      <c r="A158" s="773"/>
      <c r="B158" s="773"/>
      <c r="C158" s="773"/>
      <c r="D158" s="773"/>
      <c r="E158" s="773"/>
      <c r="F158" s="773"/>
      <c r="G158" s="773"/>
      <c r="H158" s="773"/>
      <c r="I158" s="773"/>
      <c r="J158" s="773"/>
    </row>
    <row r="159" spans="1:10">
      <c r="A159" s="773"/>
      <c r="B159" s="773"/>
      <c r="C159" s="773"/>
      <c r="D159" s="773"/>
      <c r="E159" s="773"/>
      <c r="F159" s="773"/>
      <c r="G159" s="773"/>
      <c r="H159" s="773"/>
      <c r="I159" s="773"/>
      <c r="J159" s="773"/>
    </row>
    <row r="160" spans="1:10">
      <c r="E160" s="312"/>
      <c r="F160" s="312"/>
      <c r="G160" s="312"/>
      <c r="H160" s="312"/>
    </row>
    <row r="161" s="312" customFormat="1"/>
    <row r="162" s="312" customFormat="1"/>
    <row r="163" s="312" customFormat="1"/>
    <row r="164" s="312" customFormat="1"/>
    <row r="165" s="312" customFormat="1"/>
    <row r="166" s="312" customFormat="1"/>
    <row r="167" s="312" customFormat="1"/>
    <row r="168" s="312" customFormat="1"/>
    <row r="169" s="312" customFormat="1"/>
    <row r="170" s="312" customFormat="1"/>
    <row r="171" s="312" customFormat="1"/>
    <row r="172" s="312" customFormat="1"/>
    <row r="173" s="312" customFormat="1"/>
    <row r="174" s="312" customFormat="1"/>
    <row r="175" s="312" customFormat="1"/>
    <row r="176" s="312" customFormat="1"/>
    <row r="177" s="312" customFormat="1"/>
    <row r="178" s="312" customFormat="1"/>
    <row r="179" s="312" customFormat="1"/>
    <row r="180" s="312" customFormat="1"/>
    <row r="181" s="312" customFormat="1"/>
    <row r="182" s="312" customFormat="1"/>
    <row r="183" s="312" customFormat="1"/>
    <row r="184" s="312" customFormat="1"/>
    <row r="185" s="312" customFormat="1"/>
    <row r="186" s="312" customFormat="1"/>
    <row r="187" s="312" customFormat="1"/>
    <row r="188" s="312" customFormat="1"/>
    <row r="189" s="312" customFormat="1"/>
    <row r="190" s="312" customFormat="1"/>
    <row r="191" s="312" customFormat="1"/>
    <row r="192" s="312" customFormat="1"/>
    <row r="193" s="312" customFormat="1"/>
    <row r="194" s="312" customFormat="1"/>
    <row r="195" s="312" customFormat="1"/>
    <row r="196" s="312" customFormat="1"/>
    <row r="197" s="312" customFormat="1"/>
    <row r="198" s="312" customFormat="1"/>
    <row r="199" s="312" customFormat="1"/>
    <row r="200" s="312" customFormat="1"/>
    <row r="201" s="312" customFormat="1"/>
    <row r="202" s="312" customFormat="1"/>
    <row r="203" s="312" customFormat="1"/>
    <row r="204" s="312" customFormat="1"/>
    <row r="205" s="312" customFormat="1"/>
    <row r="206" s="312" customFormat="1"/>
    <row r="207" s="312" customFormat="1"/>
    <row r="208" s="312" customFormat="1"/>
    <row r="209" s="312" customFormat="1"/>
    <row r="210" s="312" customFormat="1"/>
    <row r="211" s="312" customFormat="1"/>
    <row r="212" s="312" customFormat="1"/>
    <row r="213" s="312" customFormat="1"/>
    <row r="214" s="312" customFormat="1"/>
    <row r="215" s="312" customFormat="1"/>
    <row r="216" s="312" customFormat="1"/>
    <row r="217" s="312" customFormat="1"/>
    <row r="218" s="312" customFormat="1"/>
    <row r="219" s="312" customFormat="1"/>
    <row r="220" s="312" customFormat="1"/>
    <row r="221" s="312" customFormat="1"/>
    <row r="222" s="312" customFormat="1"/>
    <row r="223" s="312" customFormat="1"/>
    <row r="224" s="312" customFormat="1"/>
    <row r="225" s="312" customFormat="1"/>
    <row r="226" s="312" customFormat="1"/>
    <row r="227" s="312" customFormat="1"/>
    <row r="228" s="312" customFormat="1"/>
    <row r="229" s="312" customFormat="1"/>
    <row r="230" s="312" customFormat="1"/>
    <row r="231" s="312" customFormat="1"/>
    <row r="232" s="312" customFormat="1"/>
    <row r="233" s="312" customFormat="1"/>
    <row r="234" s="312" customFormat="1"/>
    <row r="235" s="312" customFormat="1"/>
    <row r="236" s="312" customFormat="1"/>
    <row r="237" s="312" customFormat="1"/>
    <row r="238" s="312" customFormat="1"/>
    <row r="239" s="312" customFormat="1"/>
    <row r="240" s="312" customFormat="1"/>
    <row r="241" s="312" customFormat="1"/>
    <row r="242" s="312" customFormat="1"/>
    <row r="243" s="312" customFormat="1"/>
    <row r="244" s="312" customFormat="1"/>
    <row r="245" s="312" customFormat="1"/>
    <row r="246" s="312" customFormat="1"/>
    <row r="247" s="312" customFormat="1"/>
    <row r="248" s="312" customFormat="1"/>
    <row r="249" s="312" customFormat="1"/>
    <row r="250" s="312" customFormat="1"/>
    <row r="251" s="312" customFormat="1"/>
    <row r="252" s="312" customFormat="1"/>
    <row r="253" s="312" customFormat="1"/>
    <row r="254" s="312" customFormat="1"/>
    <row r="255" s="312" customFormat="1"/>
    <row r="256" s="312" customFormat="1"/>
    <row r="257" s="312" customFormat="1"/>
    <row r="258" s="312" customFormat="1"/>
    <row r="259" s="312" customFormat="1"/>
    <row r="260" s="312" customFormat="1"/>
    <row r="261" s="312" customFormat="1"/>
    <row r="262" s="312" customFormat="1"/>
    <row r="263" s="312" customFormat="1"/>
    <row r="264" s="312" customFormat="1"/>
    <row r="265" s="312" customFormat="1"/>
    <row r="266" s="312" customFormat="1"/>
    <row r="267" s="312" customFormat="1"/>
    <row r="268" s="312" customFormat="1"/>
    <row r="269" s="312" customFormat="1"/>
    <row r="270" s="312" customFormat="1"/>
    <row r="271" s="312" customFormat="1"/>
    <row r="272" s="312" customFormat="1"/>
    <row r="273" s="312" customFormat="1"/>
    <row r="274" s="312" customFormat="1"/>
    <row r="275" s="312" customFormat="1"/>
    <row r="276" s="312" customFormat="1"/>
    <row r="277" s="312" customFormat="1"/>
    <row r="278" s="312" customFormat="1"/>
    <row r="279" s="312" customFormat="1"/>
    <row r="280" s="312" customFormat="1"/>
    <row r="281" s="312" customFormat="1"/>
    <row r="282" s="312" customFormat="1"/>
    <row r="283" s="312" customFormat="1"/>
    <row r="284" s="312" customFormat="1"/>
    <row r="285" s="312" customFormat="1"/>
    <row r="286" s="312" customFormat="1"/>
    <row r="287" s="312" customFormat="1"/>
    <row r="288" s="312" customFormat="1"/>
    <row r="289" s="312" customFormat="1"/>
    <row r="290" s="312" customFormat="1"/>
    <row r="291" s="312" customFormat="1"/>
    <row r="292" s="312" customFormat="1"/>
    <row r="293" s="312" customFormat="1"/>
    <row r="294" s="312" customFormat="1"/>
    <row r="295" s="312" customFormat="1"/>
    <row r="296" s="312" customFormat="1"/>
    <row r="297" s="312" customFormat="1"/>
    <row r="298" s="312" customFormat="1"/>
    <row r="299" s="312" customFormat="1"/>
    <row r="300" s="312" customFormat="1"/>
    <row r="301" s="312" customFormat="1"/>
    <row r="302" s="312" customFormat="1"/>
    <row r="303" s="312" customFormat="1"/>
    <row r="304" s="312" customFormat="1"/>
    <row r="305" s="312" customFormat="1"/>
    <row r="306" s="312" customFormat="1"/>
    <row r="307" s="312" customFormat="1"/>
    <row r="308" s="312" customFormat="1"/>
    <row r="309" s="312" customFormat="1"/>
    <row r="310" s="312" customFormat="1"/>
    <row r="311" s="312" customFormat="1"/>
    <row r="312" s="312" customFormat="1"/>
    <row r="313" s="312" customFormat="1"/>
    <row r="314" s="312" customFormat="1"/>
    <row r="315" s="312" customFormat="1"/>
    <row r="316" s="312" customFormat="1"/>
    <row r="317" s="312" customFormat="1"/>
    <row r="318" s="312" customFormat="1"/>
    <row r="319" s="312" customFormat="1"/>
    <row r="320" s="312" customFormat="1"/>
    <row r="321" s="312" customFormat="1"/>
    <row r="322" s="312" customFormat="1"/>
    <row r="323" s="312" customFormat="1"/>
    <row r="324" s="312" customFormat="1"/>
    <row r="325" s="312" customFormat="1"/>
    <row r="326" s="312" customFormat="1"/>
    <row r="327" s="312" customFormat="1"/>
    <row r="328" s="312" customFormat="1"/>
    <row r="329" s="312" customFormat="1"/>
    <row r="330" s="312" customFormat="1"/>
    <row r="331" s="312" customFormat="1"/>
    <row r="332" s="312" customFormat="1"/>
    <row r="333" s="312" customFormat="1"/>
    <row r="334" s="312" customFormat="1"/>
    <row r="335" s="312" customFormat="1"/>
    <row r="336" s="312" customFormat="1"/>
    <row r="337" s="312" customFormat="1"/>
    <row r="338" s="312" customFormat="1"/>
    <row r="339" s="312" customFormat="1"/>
    <row r="340" s="312" customFormat="1"/>
    <row r="341" s="312" customFormat="1"/>
    <row r="342" s="312" customFormat="1"/>
    <row r="343" s="312" customFormat="1"/>
    <row r="344" s="312" customFormat="1"/>
    <row r="345" s="312" customFormat="1"/>
    <row r="346" s="312" customFormat="1"/>
    <row r="347" s="312" customFormat="1"/>
    <row r="348" s="312" customFormat="1"/>
    <row r="349" s="312" customFormat="1"/>
    <row r="350" s="312" customFormat="1"/>
    <row r="351" s="312" customFormat="1"/>
    <row r="352" s="312" customFormat="1"/>
    <row r="353" s="312" customFormat="1"/>
    <row r="354" s="312" customFormat="1"/>
    <row r="355" s="312" customFormat="1"/>
    <row r="356" s="312" customFormat="1"/>
    <row r="357" s="312" customFormat="1"/>
    <row r="358" s="312" customFormat="1"/>
    <row r="359" s="312" customFormat="1"/>
    <row r="360" s="312" customFormat="1"/>
    <row r="361" s="312" customFormat="1"/>
    <row r="362" s="312" customFormat="1"/>
    <row r="363" s="312" customFormat="1"/>
    <row r="364" s="312" customFormat="1"/>
    <row r="365" s="312" customFormat="1"/>
    <row r="366" s="312" customFormat="1"/>
    <row r="367" s="312" customFormat="1"/>
    <row r="368" s="312" customFormat="1"/>
    <row r="369" s="312" customFormat="1"/>
    <row r="370" s="312" customFormat="1"/>
    <row r="371" s="312" customFormat="1"/>
    <row r="372" s="312" customFormat="1"/>
    <row r="373" s="312" customFormat="1"/>
    <row r="374" s="312" customFormat="1"/>
    <row r="375" s="312" customFormat="1"/>
    <row r="376" s="312" customFormat="1"/>
    <row r="377" s="312" customFormat="1"/>
    <row r="378" s="312" customFormat="1"/>
    <row r="379" s="312" customFormat="1"/>
  </sheetData>
  <mergeCells count="13">
    <mergeCell ref="A156:J159"/>
    <mergeCell ref="K1:L1"/>
    <mergeCell ref="A64:D64"/>
    <mergeCell ref="E64:F64"/>
    <mergeCell ref="G64:H64"/>
    <mergeCell ref="A3:J3"/>
    <mergeCell ref="I5:J5"/>
    <mergeCell ref="I64:J64"/>
    <mergeCell ref="A1:D1"/>
    <mergeCell ref="A2:D2"/>
    <mergeCell ref="A5:D5"/>
    <mergeCell ref="E5:F5"/>
    <mergeCell ref="G5:H5"/>
  </mergeCells>
  <phoneticPr fontId="16" type="noConversion"/>
  <hyperlinks>
    <hyperlink ref="K1" location="預告統計資料發布時間表!A1" display="回發布時間表" xr:uid="{BB677F79-BDBC-4CCA-9493-F40E493DD279}"/>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A6B0-E7E8-40E8-8304-82B014BBB954}">
  <dimension ref="A1:L162"/>
  <sheetViews>
    <sheetView workbookViewId="0">
      <selection activeCell="K1" sqref="K1:L1"/>
    </sheetView>
  </sheetViews>
  <sheetFormatPr defaultColWidth="9" defaultRowHeight="16.2"/>
  <cols>
    <col min="1" max="1" width="4.88671875" style="312" customWidth="1"/>
    <col min="2" max="2" width="3.88671875" style="312" customWidth="1"/>
    <col min="3" max="3" width="3.6640625" style="312" customWidth="1"/>
    <col min="4" max="4" width="26.77734375" style="312" customWidth="1"/>
    <col min="5" max="5" width="19.6640625" style="312" customWidth="1"/>
    <col min="6" max="6" width="18.21875" style="334" customWidth="1"/>
    <col min="7" max="7" width="22.109375" style="334" customWidth="1"/>
    <col min="8" max="8" width="18" style="334" customWidth="1"/>
    <col min="9" max="9" width="22.109375" style="334" customWidth="1"/>
    <col min="10" max="10" width="19.21875" style="334" customWidth="1"/>
    <col min="11" max="256" width="9" style="312"/>
    <col min="257" max="257" width="4.88671875" style="312" customWidth="1"/>
    <col min="258" max="258" width="3.88671875" style="312" customWidth="1"/>
    <col min="259" max="259" width="3.6640625" style="312" customWidth="1"/>
    <col min="260" max="260" width="26.77734375" style="312" customWidth="1"/>
    <col min="261" max="261" width="19.6640625" style="312" customWidth="1"/>
    <col min="262" max="262" width="18.21875" style="312" customWidth="1"/>
    <col min="263" max="263" width="22.109375" style="312" customWidth="1"/>
    <col min="264" max="264" width="18" style="312" customWidth="1"/>
    <col min="265" max="265" width="22.109375" style="312" customWidth="1"/>
    <col min="266" max="266" width="19.21875" style="312" customWidth="1"/>
    <col min="267" max="512" width="9" style="312"/>
    <col min="513" max="513" width="4.88671875" style="312" customWidth="1"/>
    <col min="514" max="514" width="3.88671875" style="312" customWidth="1"/>
    <col min="515" max="515" width="3.6640625" style="312" customWidth="1"/>
    <col min="516" max="516" width="26.77734375" style="312" customWidth="1"/>
    <col min="517" max="517" width="19.6640625" style="312" customWidth="1"/>
    <col min="518" max="518" width="18.21875" style="312" customWidth="1"/>
    <col min="519" max="519" width="22.109375" style="312" customWidth="1"/>
    <col min="520" max="520" width="18" style="312" customWidth="1"/>
    <col min="521" max="521" width="22.109375" style="312" customWidth="1"/>
    <col min="522" max="522" width="19.21875" style="312" customWidth="1"/>
    <col min="523" max="768" width="9" style="312"/>
    <col min="769" max="769" width="4.88671875" style="312" customWidth="1"/>
    <col min="770" max="770" width="3.88671875" style="312" customWidth="1"/>
    <col min="771" max="771" width="3.6640625" style="312" customWidth="1"/>
    <col min="772" max="772" width="26.77734375" style="312" customWidth="1"/>
    <col min="773" max="773" width="19.6640625" style="312" customWidth="1"/>
    <col min="774" max="774" width="18.21875" style="312" customWidth="1"/>
    <col min="775" max="775" width="22.109375" style="312" customWidth="1"/>
    <col min="776" max="776" width="18" style="312" customWidth="1"/>
    <col min="777" max="777" width="22.109375" style="312" customWidth="1"/>
    <col min="778" max="778" width="19.21875" style="312" customWidth="1"/>
    <col min="779" max="1024" width="9" style="312"/>
    <col min="1025" max="1025" width="4.88671875" style="312" customWidth="1"/>
    <col min="1026" max="1026" width="3.88671875" style="312" customWidth="1"/>
    <col min="1027" max="1027" width="3.6640625" style="312" customWidth="1"/>
    <col min="1028" max="1028" width="26.77734375" style="312" customWidth="1"/>
    <col min="1029" max="1029" width="19.6640625" style="312" customWidth="1"/>
    <col min="1030" max="1030" width="18.21875" style="312" customWidth="1"/>
    <col min="1031" max="1031" width="22.109375" style="312" customWidth="1"/>
    <col min="1032" max="1032" width="18" style="312" customWidth="1"/>
    <col min="1033" max="1033" width="22.109375" style="312" customWidth="1"/>
    <col min="1034" max="1034" width="19.21875" style="312" customWidth="1"/>
    <col min="1035" max="1280" width="9" style="312"/>
    <col min="1281" max="1281" width="4.88671875" style="312" customWidth="1"/>
    <col min="1282" max="1282" width="3.88671875" style="312" customWidth="1"/>
    <col min="1283" max="1283" width="3.6640625" style="312" customWidth="1"/>
    <col min="1284" max="1284" width="26.77734375" style="312" customWidth="1"/>
    <col min="1285" max="1285" width="19.6640625" style="312" customWidth="1"/>
    <col min="1286" max="1286" width="18.21875" style="312" customWidth="1"/>
    <col min="1287" max="1287" width="22.109375" style="312" customWidth="1"/>
    <col min="1288" max="1288" width="18" style="312" customWidth="1"/>
    <col min="1289" max="1289" width="22.109375" style="312" customWidth="1"/>
    <col min="1290" max="1290" width="19.21875" style="312" customWidth="1"/>
    <col min="1291" max="1536" width="9" style="312"/>
    <col min="1537" max="1537" width="4.88671875" style="312" customWidth="1"/>
    <col min="1538" max="1538" width="3.88671875" style="312" customWidth="1"/>
    <col min="1539" max="1539" width="3.6640625" style="312" customWidth="1"/>
    <col min="1540" max="1540" width="26.77734375" style="312" customWidth="1"/>
    <col min="1541" max="1541" width="19.6640625" style="312" customWidth="1"/>
    <col min="1542" max="1542" width="18.21875" style="312" customWidth="1"/>
    <col min="1543" max="1543" width="22.109375" style="312" customWidth="1"/>
    <col min="1544" max="1544" width="18" style="312" customWidth="1"/>
    <col min="1545" max="1545" width="22.109375" style="312" customWidth="1"/>
    <col min="1546" max="1546" width="19.21875" style="312" customWidth="1"/>
    <col min="1547" max="1792" width="9" style="312"/>
    <col min="1793" max="1793" width="4.88671875" style="312" customWidth="1"/>
    <col min="1794" max="1794" width="3.88671875" style="312" customWidth="1"/>
    <col min="1795" max="1795" width="3.6640625" style="312" customWidth="1"/>
    <col min="1796" max="1796" width="26.77734375" style="312" customWidth="1"/>
    <col min="1797" max="1797" width="19.6640625" style="312" customWidth="1"/>
    <col min="1798" max="1798" width="18.21875" style="312" customWidth="1"/>
    <col min="1799" max="1799" width="22.109375" style="312" customWidth="1"/>
    <col min="1800" max="1800" width="18" style="312" customWidth="1"/>
    <col min="1801" max="1801" width="22.109375" style="312" customWidth="1"/>
    <col min="1802" max="1802" width="19.21875" style="312" customWidth="1"/>
    <col min="1803" max="2048" width="9" style="312"/>
    <col min="2049" max="2049" width="4.88671875" style="312" customWidth="1"/>
    <col min="2050" max="2050" width="3.88671875" style="312" customWidth="1"/>
    <col min="2051" max="2051" width="3.6640625" style="312" customWidth="1"/>
    <col min="2052" max="2052" width="26.77734375" style="312" customWidth="1"/>
    <col min="2053" max="2053" width="19.6640625" style="312" customWidth="1"/>
    <col min="2054" max="2054" width="18.21875" style="312" customWidth="1"/>
    <col min="2055" max="2055" width="22.109375" style="312" customWidth="1"/>
    <col min="2056" max="2056" width="18" style="312" customWidth="1"/>
    <col min="2057" max="2057" width="22.109375" style="312" customWidth="1"/>
    <col min="2058" max="2058" width="19.21875" style="312" customWidth="1"/>
    <col min="2059" max="2304" width="9" style="312"/>
    <col min="2305" max="2305" width="4.88671875" style="312" customWidth="1"/>
    <col min="2306" max="2306" width="3.88671875" style="312" customWidth="1"/>
    <col min="2307" max="2307" width="3.6640625" style="312" customWidth="1"/>
    <col min="2308" max="2308" width="26.77734375" style="312" customWidth="1"/>
    <col min="2309" max="2309" width="19.6640625" style="312" customWidth="1"/>
    <col min="2310" max="2310" width="18.21875" style="312" customWidth="1"/>
    <col min="2311" max="2311" width="22.109375" style="312" customWidth="1"/>
    <col min="2312" max="2312" width="18" style="312" customWidth="1"/>
    <col min="2313" max="2313" width="22.109375" style="312" customWidth="1"/>
    <col min="2314" max="2314" width="19.21875" style="312" customWidth="1"/>
    <col min="2315" max="2560" width="9" style="312"/>
    <col min="2561" max="2561" width="4.88671875" style="312" customWidth="1"/>
    <col min="2562" max="2562" width="3.88671875" style="312" customWidth="1"/>
    <col min="2563" max="2563" width="3.6640625" style="312" customWidth="1"/>
    <col min="2564" max="2564" width="26.77734375" style="312" customWidth="1"/>
    <col min="2565" max="2565" width="19.6640625" style="312" customWidth="1"/>
    <col min="2566" max="2566" width="18.21875" style="312" customWidth="1"/>
    <col min="2567" max="2567" width="22.109375" style="312" customWidth="1"/>
    <col min="2568" max="2568" width="18" style="312" customWidth="1"/>
    <col min="2569" max="2569" width="22.109375" style="312" customWidth="1"/>
    <col min="2570" max="2570" width="19.21875" style="312" customWidth="1"/>
    <col min="2571" max="2816" width="9" style="312"/>
    <col min="2817" max="2817" width="4.88671875" style="312" customWidth="1"/>
    <col min="2818" max="2818" width="3.88671875" style="312" customWidth="1"/>
    <col min="2819" max="2819" width="3.6640625" style="312" customWidth="1"/>
    <col min="2820" max="2820" width="26.77734375" style="312" customWidth="1"/>
    <col min="2821" max="2821" width="19.6640625" style="312" customWidth="1"/>
    <col min="2822" max="2822" width="18.21875" style="312" customWidth="1"/>
    <col min="2823" max="2823" width="22.109375" style="312" customWidth="1"/>
    <col min="2824" max="2824" width="18" style="312" customWidth="1"/>
    <col min="2825" max="2825" width="22.109375" style="312" customWidth="1"/>
    <col min="2826" max="2826" width="19.21875" style="312" customWidth="1"/>
    <col min="2827" max="3072" width="9" style="312"/>
    <col min="3073" max="3073" width="4.88671875" style="312" customWidth="1"/>
    <col min="3074" max="3074" width="3.88671875" style="312" customWidth="1"/>
    <col min="3075" max="3075" width="3.6640625" style="312" customWidth="1"/>
    <col min="3076" max="3076" width="26.77734375" style="312" customWidth="1"/>
    <col min="3077" max="3077" width="19.6640625" style="312" customWidth="1"/>
    <col min="3078" max="3078" width="18.21875" style="312" customWidth="1"/>
    <col min="3079" max="3079" width="22.109375" style="312" customWidth="1"/>
    <col min="3080" max="3080" width="18" style="312" customWidth="1"/>
    <col min="3081" max="3081" width="22.109375" style="312" customWidth="1"/>
    <col min="3082" max="3082" width="19.21875" style="312" customWidth="1"/>
    <col min="3083" max="3328" width="9" style="312"/>
    <col min="3329" max="3329" width="4.88671875" style="312" customWidth="1"/>
    <col min="3330" max="3330" width="3.88671875" style="312" customWidth="1"/>
    <col min="3331" max="3331" width="3.6640625" style="312" customWidth="1"/>
    <col min="3332" max="3332" width="26.77734375" style="312" customWidth="1"/>
    <col min="3333" max="3333" width="19.6640625" style="312" customWidth="1"/>
    <col min="3334" max="3334" width="18.21875" style="312" customWidth="1"/>
    <col min="3335" max="3335" width="22.109375" style="312" customWidth="1"/>
    <col min="3336" max="3336" width="18" style="312" customWidth="1"/>
    <col min="3337" max="3337" width="22.109375" style="312" customWidth="1"/>
    <col min="3338" max="3338" width="19.21875" style="312" customWidth="1"/>
    <col min="3339" max="3584" width="9" style="312"/>
    <col min="3585" max="3585" width="4.88671875" style="312" customWidth="1"/>
    <col min="3586" max="3586" width="3.88671875" style="312" customWidth="1"/>
    <col min="3587" max="3587" width="3.6640625" style="312" customWidth="1"/>
    <col min="3588" max="3588" width="26.77734375" style="312" customWidth="1"/>
    <col min="3589" max="3589" width="19.6640625" style="312" customWidth="1"/>
    <col min="3590" max="3590" width="18.21875" style="312" customWidth="1"/>
    <col min="3591" max="3591" width="22.109375" style="312" customWidth="1"/>
    <col min="3592" max="3592" width="18" style="312" customWidth="1"/>
    <col min="3593" max="3593" width="22.109375" style="312" customWidth="1"/>
    <col min="3594" max="3594" width="19.21875" style="312" customWidth="1"/>
    <col min="3595" max="3840" width="9" style="312"/>
    <col min="3841" max="3841" width="4.88671875" style="312" customWidth="1"/>
    <col min="3842" max="3842" width="3.88671875" style="312" customWidth="1"/>
    <col min="3843" max="3843" width="3.6640625" style="312" customWidth="1"/>
    <col min="3844" max="3844" width="26.77734375" style="312" customWidth="1"/>
    <col min="3845" max="3845" width="19.6640625" style="312" customWidth="1"/>
    <col min="3846" max="3846" width="18.21875" style="312" customWidth="1"/>
    <col min="3847" max="3847" width="22.109375" style="312" customWidth="1"/>
    <col min="3848" max="3848" width="18" style="312" customWidth="1"/>
    <col min="3849" max="3849" width="22.109375" style="312" customWidth="1"/>
    <col min="3850" max="3850" width="19.21875" style="312" customWidth="1"/>
    <col min="3851" max="4096" width="9" style="312"/>
    <col min="4097" max="4097" width="4.88671875" style="312" customWidth="1"/>
    <col min="4098" max="4098" width="3.88671875" style="312" customWidth="1"/>
    <col min="4099" max="4099" width="3.6640625" style="312" customWidth="1"/>
    <col min="4100" max="4100" width="26.77734375" style="312" customWidth="1"/>
    <col min="4101" max="4101" width="19.6640625" style="312" customWidth="1"/>
    <col min="4102" max="4102" width="18.21875" style="312" customWidth="1"/>
    <col min="4103" max="4103" width="22.109375" style="312" customWidth="1"/>
    <col min="4104" max="4104" width="18" style="312" customWidth="1"/>
    <col min="4105" max="4105" width="22.109375" style="312" customWidth="1"/>
    <col min="4106" max="4106" width="19.21875" style="312" customWidth="1"/>
    <col min="4107" max="4352" width="9" style="312"/>
    <col min="4353" max="4353" width="4.88671875" style="312" customWidth="1"/>
    <col min="4354" max="4354" width="3.88671875" style="312" customWidth="1"/>
    <col min="4355" max="4355" width="3.6640625" style="312" customWidth="1"/>
    <col min="4356" max="4356" width="26.77734375" style="312" customWidth="1"/>
    <col min="4357" max="4357" width="19.6640625" style="312" customWidth="1"/>
    <col min="4358" max="4358" width="18.21875" style="312" customWidth="1"/>
    <col min="4359" max="4359" width="22.109375" style="312" customWidth="1"/>
    <col min="4360" max="4360" width="18" style="312" customWidth="1"/>
    <col min="4361" max="4361" width="22.109375" style="312" customWidth="1"/>
    <col min="4362" max="4362" width="19.21875" style="312" customWidth="1"/>
    <col min="4363" max="4608" width="9" style="312"/>
    <col min="4609" max="4609" width="4.88671875" style="312" customWidth="1"/>
    <col min="4610" max="4610" width="3.88671875" style="312" customWidth="1"/>
    <col min="4611" max="4611" width="3.6640625" style="312" customWidth="1"/>
    <col min="4612" max="4612" width="26.77734375" style="312" customWidth="1"/>
    <col min="4613" max="4613" width="19.6640625" style="312" customWidth="1"/>
    <col min="4614" max="4614" width="18.21875" style="312" customWidth="1"/>
    <col min="4615" max="4615" width="22.109375" style="312" customWidth="1"/>
    <col min="4616" max="4616" width="18" style="312" customWidth="1"/>
    <col min="4617" max="4617" width="22.109375" style="312" customWidth="1"/>
    <col min="4618" max="4618" width="19.21875" style="312" customWidth="1"/>
    <col min="4619" max="4864" width="9" style="312"/>
    <col min="4865" max="4865" width="4.88671875" style="312" customWidth="1"/>
    <col min="4866" max="4866" width="3.88671875" style="312" customWidth="1"/>
    <col min="4867" max="4867" width="3.6640625" style="312" customWidth="1"/>
    <col min="4868" max="4868" width="26.77734375" style="312" customWidth="1"/>
    <col min="4869" max="4869" width="19.6640625" style="312" customWidth="1"/>
    <col min="4870" max="4870" width="18.21875" style="312" customWidth="1"/>
    <col min="4871" max="4871" width="22.109375" style="312" customWidth="1"/>
    <col min="4872" max="4872" width="18" style="312" customWidth="1"/>
    <col min="4873" max="4873" width="22.109375" style="312" customWidth="1"/>
    <col min="4874" max="4874" width="19.21875" style="312" customWidth="1"/>
    <col min="4875" max="5120" width="9" style="312"/>
    <col min="5121" max="5121" width="4.88671875" style="312" customWidth="1"/>
    <col min="5122" max="5122" width="3.88671875" style="312" customWidth="1"/>
    <col min="5123" max="5123" width="3.6640625" style="312" customWidth="1"/>
    <col min="5124" max="5124" width="26.77734375" style="312" customWidth="1"/>
    <col min="5125" max="5125" width="19.6640625" style="312" customWidth="1"/>
    <col min="5126" max="5126" width="18.21875" style="312" customWidth="1"/>
    <col min="5127" max="5127" width="22.109375" style="312" customWidth="1"/>
    <col min="5128" max="5128" width="18" style="312" customWidth="1"/>
    <col min="5129" max="5129" width="22.109375" style="312" customWidth="1"/>
    <col min="5130" max="5130" width="19.21875" style="312" customWidth="1"/>
    <col min="5131" max="5376" width="9" style="312"/>
    <col min="5377" max="5377" width="4.88671875" style="312" customWidth="1"/>
    <col min="5378" max="5378" width="3.88671875" style="312" customWidth="1"/>
    <col min="5379" max="5379" width="3.6640625" style="312" customWidth="1"/>
    <col min="5380" max="5380" width="26.77734375" style="312" customWidth="1"/>
    <col min="5381" max="5381" width="19.6640625" style="312" customWidth="1"/>
    <col min="5382" max="5382" width="18.21875" style="312" customWidth="1"/>
    <col min="5383" max="5383" width="22.109375" style="312" customWidth="1"/>
    <col min="5384" max="5384" width="18" style="312" customWidth="1"/>
    <col min="5385" max="5385" width="22.109375" style="312" customWidth="1"/>
    <col min="5386" max="5386" width="19.21875" style="312" customWidth="1"/>
    <col min="5387" max="5632" width="9" style="312"/>
    <col min="5633" max="5633" width="4.88671875" style="312" customWidth="1"/>
    <col min="5634" max="5634" width="3.88671875" style="312" customWidth="1"/>
    <col min="5635" max="5635" width="3.6640625" style="312" customWidth="1"/>
    <col min="5636" max="5636" width="26.77734375" style="312" customWidth="1"/>
    <col min="5637" max="5637" width="19.6640625" style="312" customWidth="1"/>
    <col min="5638" max="5638" width="18.21875" style="312" customWidth="1"/>
    <col min="5639" max="5639" width="22.109375" style="312" customWidth="1"/>
    <col min="5640" max="5640" width="18" style="312" customWidth="1"/>
    <col min="5641" max="5641" width="22.109375" style="312" customWidth="1"/>
    <col min="5642" max="5642" width="19.21875" style="312" customWidth="1"/>
    <col min="5643" max="5888" width="9" style="312"/>
    <col min="5889" max="5889" width="4.88671875" style="312" customWidth="1"/>
    <col min="5890" max="5890" width="3.88671875" style="312" customWidth="1"/>
    <col min="5891" max="5891" width="3.6640625" style="312" customWidth="1"/>
    <col min="5892" max="5892" width="26.77734375" style="312" customWidth="1"/>
    <col min="5893" max="5893" width="19.6640625" style="312" customWidth="1"/>
    <col min="5894" max="5894" width="18.21875" style="312" customWidth="1"/>
    <col min="5895" max="5895" width="22.109375" style="312" customWidth="1"/>
    <col min="5896" max="5896" width="18" style="312" customWidth="1"/>
    <col min="5897" max="5897" width="22.109375" style="312" customWidth="1"/>
    <col min="5898" max="5898" width="19.21875" style="312" customWidth="1"/>
    <col min="5899" max="6144" width="9" style="312"/>
    <col min="6145" max="6145" width="4.88671875" style="312" customWidth="1"/>
    <col min="6146" max="6146" width="3.88671875" style="312" customWidth="1"/>
    <col min="6147" max="6147" width="3.6640625" style="312" customWidth="1"/>
    <col min="6148" max="6148" width="26.77734375" style="312" customWidth="1"/>
    <col min="6149" max="6149" width="19.6640625" style="312" customWidth="1"/>
    <col min="6150" max="6150" width="18.21875" style="312" customWidth="1"/>
    <col min="6151" max="6151" width="22.109375" style="312" customWidth="1"/>
    <col min="6152" max="6152" width="18" style="312" customWidth="1"/>
    <col min="6153" max="6153" width="22.109375" style="312" customWidth="1"/>
    <col min="6154" max="6154" width="19.21875" style="312" customWidth="1"/>
    <col min="6155" max="6400" width="9" style="312"/>
    <col min="6401" max="6401" width="4.88671875" style="312" customWidth="1"/>
    <col min="6402" max="6402" width="3.88671875" style="312" customWidth="1"/>
    <col min="6403" max="6403" width="3.6640625" style="312" customWidth="1"/>
    <col min="6404" max="6404" width="26.77734375" style="312" customWidth="1"/>
    <col min="6405" max="6405" width="19.6640625" style="312" customWidth="1"/>
    <col min="6406" max="6406" width="18.21875" style="312" customWidth="1"/>
    <col min="6407" max="6407" width="22.109375" style="312" customWidth="1"/>
    <col min="6408" max="6408" width="18" style="312" customWidth="1"/>
    <col min="6409" max="6409" width="22.109375" style="312" customWidth="1"/>
    <col min="6410" max="6410" width="19.21875" style="312" customWidth="1"/>
    <col min="6411" max="6656" width="9" style="312"/>
    <col min="6657" max="6657" width="4.88671875" style="312" customWidth="1"/>
    <col min="6658" max="6658" width="3.88671875" style="312" customWidth="1"/>
    <col min="6659" max="6659" width="3.6640625" style="312" customWidth="1"/>
    <col min="6660" max="6660" width="26.77734375" style="312" customWidth="1"/>
    <col min="6661" max="6661" width="19.6640625" style="312" customWidth="1"/>
    <col min="6662" max="6662" width="18.21875" style="312" customWidth="1"/>
    <col min="6663" max="6663" width="22.109375" style="312" customWidth="1"/>
    <col min="6664" max="6664" width="18" style="312" customWidth="1"/>
    <col min="6665" max="6665" width="22.109375" style="312" customWidth="1"/>
    <col min="6666" max="6666" width="19.21875" style="312" customWidth="1"/>
    <col min="6667" max="6912" width="9" style="312"/>
    <col min="6913" max="6913" width="4.88671875" style="312" customWidth="1"/>
    <col min="6914" max="6914" width="3.88671875" style="312" customWidth="1"/>
    <col min="6915" max="6915" width="3.6640625" style="312" customWidth="1"/>
    <col min="6916" max="6916" width="26.77734375" style="312" customWidth="1"/>
    <col min="6917" max="6917" width="19.6640625" style="312" customWidth="1"/>
    <col min="6918" max="6918" width="18.21875" style="312" customWidth="1"/>
    <col min="6919" max="6919" width="22.109375" style="312" customWidth="1"/>
    <col min="6920" max="6920" width="18" style="312" customWidth="1"/>
    <col min="6921" max="6921" width="22.109375" style="312" customWidth="1"/>
    <col min="6922" max="6922" width="19.21875" style="312" customWidth="1"/>
    <col min="6923" max="7168" width="9" style="312"/>
    <col min="7169" max="7169" width="4.88671875" style="312" customWidth="1"/>
    <col min="7170" max="7170" width="3.88671875" style="312" customWidth="1"/>
    <col min="7171" max="7171" width="3.6640625" style="312" customWidth="1"/>
    <col min="7172" max="7172" width="26.77734375" style="312" customWidth="1"/>
    <col min="7173" max="7173" width="19.6640625" style="312" customWidth="1"/>
    <col min="7174" max="7174" width="18.21875" style="312" customWidth="1"/>
    <col min="7175" max="7175" width="22.109375" style="312" customWidth="1"/>
    <col min="7176" max="7176" width="18" style="312" customWidth="1"/>
    <col min="7177" max="7177" width="22.109375" style="312" customWidth="1"/>
    <col min="7178" max="7178" width="19.21875" style="312" customWidth="1"/>
    <col min="7179" max="7424" width="9" style="312"/>
    <col min="7425" max="7425" width="4.88671875" style="312" customWidth="1"/>
    <col min="7426" max="7426" width="3.88671875" style="312" customWidth="1"/>
    <col min="7427" max="7427" width="3.6640625" style="312" customWidth="1"/>
    <col min="7428" max="7428" width="26.77734375" style="312" customWidth="1"/>
    <col min="7429" max="7429" width="19.6640625" style="312" customWidth="1"/>
    <col min="7430" max="7430" width="18.21875" style="312" customWidth="1"/>
    <col min="7431" max="7431" width="22.109375" style="312" customWidth="1"/>
    <col min="7432" max="7432" width="18" style="312" customWidth="1"/>
    <col min="7433" max="7433" width="22.109375" style="312" customWidth="1"/>
    <col min="7434" max="7434" width="19.21875" style="312" customWidth="1"/>
    <col min="7435" max="7680" width="9" style="312"/>
    <col min="7681" max="7681" width="4.88671875" style="312" customWidth="1"/>
    <col min="7682" max="7682" width="3.88671875" style="312" customWidth="1"/>
    <col min="7683" max="7683" width="3.6640625" style="312" customWidth="1"/>
    <col min="7684" max="7684" width="26.77734375" style="312" customWidth="1"/>
    <col min="7685" max="7685" width="19.6640625" style="312" customWidth="1"/>
    <col min="7686" max="7686" width="18.21875" style="312" customWidth="1"/>
    <col min="7687" max="7687" width="22.109375" style="312" customWidth="1"/>
    <col min="7688" max="7688" width="18" style="312" customWidth="1"/>
    <col min="7689" max="7689" width="22.109375" style="312" customWidth="1"/>
    <col min="7690" max="7690" width="19.21875" style="312" customWidth="1"/>
    <col min="7691" max="7936" width="9" style="312"/>
    <col min="7937" max="7937" width="4.88671875" style="312" customWidth="1"/>
    <col min="7938" max="7938" width="3.88671875" style="312" customWidth="1"/>
    <col min="7939" max="7939" width="3.6640625" style="312" customWidth="1"/>
    <col min="7940" max="7940" width="26.77734375" style="312" customWidth="1"/>
    <col min="7941" max="7941" width="19.6640625" style="312" customWidth="1"/>
    <col min="7942" max="7942" width="18.21875" style="312" customWidth="1"/>
    <col min="7943" max="7943" width="22.109375" style="312" customWidth="1"/>
    <col min="7944" max="7944" width="18" style="312" customWidth="1"/>
    <col min="7945" max="7945" width="22.109375" style="312" customWidth="1"/>
    <col min="7946" max="7946" width="19.21875" style="312" customWidth="1"/>
    <col min="7947" max="8192" width="9" style="312"/>
    <col min="8193" max="8193" width="4.88671875" style="312" customWidth="1"/>
    <col min="8194" max="8194" width="3.88671875" style="312" customWidth="1"/>
    <col min="8195" max="8195" width="3.6640625" style="312" customWidth="1"/>
    <col min="8196" max="8196" width="26.77734375" style="312" customWidth="1"/>
    <col min="8197" max="8197" width="19.6640625" style="312" customWidth="1"/>
    <col min="8198" max="8198" width="18.21875" style="312" customWidth="1"/>
    <col min="8199" max="8199" width="22.109375" style="312" customWidth="1"/>
    <col min="8200" max="8200" width="18" style="312" customWidth="1"/>
    <col min="8201" max="8201" width="22.109375" style="312" customWidth="1"/>
    <col min="8202" max="8202" width="19.21875" style="312" customWidth="1"/>
    <col min="8203" max="8448" width="9" style="312"/>
    <col min="8449" max="8449" width="4.88671875" style="312" customWidth="1"/>
    <col min="8450" max="8450" width="3.88671875" style="312" customWidth="1"/>
    <col min="8451" max="8451" width="3.6640625" style="312" customWidth="1"/>
    <col min="8452" max="8452" width="26.77734375" style="312" customWidth="1"/>
    <col min="8453" max="8453" width="19.6640625" style="312" customWidth="1"/>
    <col min="8454" max="8454" width="18.21875" style="312" customWidth="1"/>
    <col min="8455" max="8455" width="22.109375" style="312" customWidth="1"/>
    <col min="8456" max="8456" width="18" style="312" customWidth="1"/>
    <col min="8457" max="8457" width="22.109375" style="312" customWidth="1"/>
    <col min="8458" max="8458" width="19.21875" style="312" customWidth="1"/>
    <col min="8459" max="8704" width="9" style="312"/>
    <col min="8705" max="8705" width="4.88671875" style="312" customWidth="1"/>
    <col min="8706" max="8706" width="3.88671875" style="312" customWidth="1"/>
    <col min="8707" max="8707" width="3.6640625" style="312" customWidth="1"/>
    <col min="8708" max="8708" width="26.77734375" style="312" customWidth="1"/>
    <col min="8709" max="8709" width="19.6640625" style="312" customWidth="1"/>
    <col min="8710" max="8710" width="18.21875" style="312" customWidth="1"/>
    <col min="8711" max="8711" width="22.109375" style="312" customWidth="1"/>
    <col min="8712" max="8712" width="18" style="312" customWidth="1"/>
    <col min="8713" max="8713" width="22.109375" style="312" customWidth="1"/>
    <col min="8714" max="8714" width="19.21875" style="312" customWidth="1"/>
    <col min="8715" max="8960" width="9" style="312"/>
    <col min="8961" max="8961" width="4.88671875" style="312" customWidth="1"/>
    <col min="8962" max="8962" width="3.88671875" style="312" customWidth="1"/>
    <col min="8963" max="8963" width="3.6640625" style="312" customWidth="1"/>
    <col min="8964" max="8964" width="26.77734375" style="312" customWidth="1"/>
    <col min="8965" max="8965" width="19.6640625" style="312" customWidth="1"/>
    <col min="8966" max="8966" width="18.21875" style="312" customWidth="1"/>
    <col min="8967" max="8967" width="22.109375" style="312" customWidth="1"/>
    <col min="8968" max="8968" width="18" style="312" customWidth="1"/>
    <col min="8969" max="8969" width="22.109375" style="312" customWidth="1"/>
    <col min="8970" max="8970" width="19.21875" style="312" customWidth="1"/>
    <col min="8971" max="9216" width="9" style="312"/>
    <col min="9217" max="9217" width="4.88671875" style="312" customWidth="1"/>
    <col min="9218" max="9218" width="3.88671875" style="312" customWidth="1"/>
    <col min="9219" max="9219" width="3.6640625" style="312" customWidth="1"/>
    <col min="9220" max="9220" width="26.77734375" style="312" customWidth="1"/>
    <col min="9221" max="9221" width="19.6640625" style="312" customWidth="1"/>
    <col min="9222" max="9222" width="18.21875" style="312" customWidth="1"/>
    <col min="9223" max="9223" width="22.109375" style="312" customWidth="1"/>
    <col min="9224" max="9224" width="18" style="312" customWidth="1"/>
    <col min="9225" max="9225" width="22.109375" style="312" customWidth="1"/>
    <col min="9226" max="9226" width="19.21875" style="312" customWidth="1"/>
    <col min="9227" max="9472" width="9" style="312"/>
    <col min="9473" max="9473" width="4.88671875" style="312" customWidth="1"/>
    <col min="9474" max="9474" width="3.88671875" style="312" customWidth="1"/>
    <col min="9475" max="9475" width="3.6640625" style="312" customWidth="1"/>
    <col min="9476" max="9476" width="26.77734375" style="312" customWidth="1"/>
    <col min="9477" max="9477" width="19.6640625" style="312" customWidth="1"/>
    <col min="9478" max="9478" width="18.21875" style="312" customWidth="1"/>
    <col min="9479" max="9479" width="22.109375" style="312" customWidth="1"/>
    <col min="9480" max="9480" width="18" style="312" customWidth="1"/>
    <col min="9481" max="9481" width="22.109375" style="312" customWidth="1"/>
    <col min="9482" max="9482" width="19.21875" style="312" customWidth="1"/>
    <col min="9483" max="9728" width="9" style="312"/>
    <col min="9729" max="9729" width="4.88671875" style="312" customWidth="1"/>
    <col min="9730" max="9730" width="3.88671875" style="312" customWidth="1"/>
    <col min="9731" max="9731" width="3.6640625" style="312" customWidth="1"/>
    <col min="9732" max="9732" width="26.77734375" style="312" customWidth="1"/>
    <col min="9733" max="9733" width="19.6640625" style="312" customWidth="1"/>
    <col min="9734" max="9734" width="18.21875" style="312" customWidth="1"/>
    <col min="9735" max="9735" width="22.109375" style="312" customWidth="1"/>
    <col min="9736" max="9736" width="18" style="312" customWidth="1"/>
    <col min="9737" max="9737" width="22.109375" style="312" customWidth="1"/>
    <col min="9738" max="9738" width="19.21875" style="312" customWidth="1"/>
    <col min="9739" max="9984" width="9" style="312"/>
    <col min="9985" max="9985" width="4.88671875" style="312" customWidth="1"/>
    <col min="9986" max="9986" width="3.88671875" style="312" customWidth="1"/>
    <col min="9987" max="9987" width="3.6640625" style="312" customWidth="1"/>
    <col min="9988" max="9988" width="26.77734375" style="312" customWidth="1"/>
    <col min="9989" max="9989" width="19.6640625" style="312" customWidth="1"/>
    <col min="9990" max="9990" width="18.21875" style="312" customWidth="1"/>
    <col min="9991" max="9991" width="22.109375" style="312" customWidth="1"/>
    <col min="9992" max="9992" width="18" style="312" customWidth="1"/>
    <col min="9993" max="9993" width="22.109375" style="312" customWidth="1"/>
    <col min="9994" max="9994" width="19.21875" style="312" customWidth="1"/>
    <col min="9995" max="10240" width="9" style="312"/>
    <col min="10241" max="10241" width="4.88671875" style="312" customWidth="1"/>
    <col min="10242" max="10242" width="3.88671875" style="312" customWidth="1"/>
    <col min="10243" max="10243" width="3.6640625" style="312" customWidth="1"/>
    <col min="10244" max="10244" width="26.77734375" style="312" customWidth="1"/>
    <col min="10245" max="10245" width="19.6640625" style="312" customWidth="1"/>
    <col min="10246" max="10246" width="18.21875" style="312" customWidth="1"/>
    <col min="10247" max="10247" width="22.109375" style="312" customWidth="1"/>
    <col min="10248" max="10248" width="18" style="312" customWidth="1"/>
    <col min="10249" max="10249" width="22.109375" style="312" customWidth="1"/>
    <col min="10250" max="10250" width="19.21875" style="312" customWidth="1"/>
    <col min="10251" max="10496" width="9" style="312"/>
    <col min="10497" max="10497" width="4.88671875" style="312" customWidth="1"/>
    <col min="10498" max="10498" width="3.88671875" style="312" customWidth="1"/>
    <col min="10499" max="10499" width="3.6640625" style="312" customWidth="1"/>
    <col min="10500" max="10500" width="26.77734375" style="312" customWidth="1"/>
    <col min="10501" max="10501" width="19.6640625" style="312" customWidth="1"/>
    <col min="10502" max="10502" width="18.21875" style="312" customWidth="1"/>
    <col min="10503" max="10503" width="22.109375" style="312" customWidth="1"/>
    <col min="10504" max="10504" width="18" style="312" customWidth="1"/>
    <col min="10505" max="10505" width="22.109375" style="312" customWidth="1"/>
    <col min="10506" max="10506" width="19.21875" style="312" customWidth="1"/>
    <col min="10507" max="10752" width="9" style="312"/>
    <col min="10753" max="10753" width="4.88671875" style="312" customWidth="1"/>
    <col min="10754" max="10754" width="3.88671875" style="312" customWidth="1"/>
    <col min="10755" max="10755" width="3.6640625" style="312" customWidth="1"/>
    <col min="10756" max="10756" width="26.77734375" style="312" customWidth="1"/>
    <col min="10757" max="10757" width="19.6640625" style="312" customWidth="1"/>
    <col min="10758" max="10758" width="18.21875" style="312" customWidth="1"/>
    <col min="10759" max="10759" width="22.109375" style="312" customWidth="1"/>
    <col min="10760" max="10760" width="18" style="312" customWidth="1"/>
    <col min="10761" max="10761" width="22.109375" style="312" customWidth="1"/>
    <col min="10762" max="10762" width="19.21875" style="312" customWidth="1"/>
    <col min="10763" max="11008" width="9" style="312"/>
    <col min="11009" max="11009" width="4.88671875" style="312" customWidth="1"/>
    <col min="11010" max="11010" width="3.88671875" style="312" customWidth="1"/>
    <col min="11011" max="11011" width="3.6640625" style="312" customWidth="1"/>
    <col min="11012" max="11012" width="26.77734375" style="312" customWidth="1"/>
    <col min="11013" max="11013" width="19.6640625" style="312" customWidth="1"/>
    <col min="11014" max="11014" width="18.21875" style="312" customWidth="1"/>
    <col min="11015" max="11015" width="22.109375" style="312" customWidth="1"/>
    <col min="11016" max="11016" width="18" style="312" customWidth="1"/>
    <col min="11017" max="11017" width="22.109375" style="312" customWidth="1"/>
    <col min="11018" max="11018" width="19.21875" style="312" customWidth="1"/>
    <col min="11019" max="11264" width="9" style="312"/>
    <col min="11265" max="11265" width="4.88671875" style="312" customWidth="1"/>
    <col min="11266" max="11266" width="3.88671875" style="312" customWidth="1"/>
    <col min="11267" max="11267" width="3.6640625" style="312" customWidth="1"/>
    <col min="11268" max="11268" width="26.77734375" style="312" customWidth="1"/>
    <col min="11269" max="11269" width="19.6640625" style="312" customWidth="1"/>
    <col min="11270" max="11270" width="18.21875" style="312" customWidth="1"/>
    <col min="11271" max="11271" width="22.109375" style="312" customWidth="1"/>
    <col min="11272" max="11272" width="18" style="312" customWidth="1"/>
    <col min="11273" max="11273" width="22.109375" style="312" customWidth="1"/>
    <col min="11274" max="11274" width="19.21875" style="312" customWidth="1"/>
    <col min="11275" max="11520" width="9" style="312"/>
    <col min="11521" max="11521" width="4.88671875" style="312" customWidth="1"/>
    <col min="11522" max="11522" width="3.88671875" style="312" customWidth="1"/>
    <col min="11523" max="11523" width="3.6640625" style="312" customWidth="1"/>
    <col min="11524" max="11524" width="26.77734375" style="312" customWidth="1"/>
    <col min="11525" max="11525" width="19.6640625" style="312" customWidth="1"/>
    <col min="11526" max="11526" width="18.21875" style="312" customWidth="1"/>
    <col min="11527" max="11527" width="22.109375" style="312" customWidth="1"/>
    <col min="11528" max="11528" width="18" style="312" customWidth="1"/>
    <col min="11529" max="11529" width="22.109375" style="312" customWidth="1"/>
    <col min="11530" max="11530" width="19.21875" style="312" customWidth="1"/>
    <col min="11531" max="11776" width="9" style="312"/>
    <col min="11777" max="11777" width="4.88671875" style="312" customWidth="1"/>
    <col min="11778" max="11778" width="3.88671875" style="312" customWidth="1"/>
    <col min="11779" max="11779" width="3.6640625" style="312" customWidth="1"/>
    <col min="11780" max="11780" width="26.77734375" style="312" customWidth="1"/>
    <col min="11781" max="11781" width="19.6640625" style="312" customWidth="1"/>
    <col min="11782" max="11782" width="18.21875" style="312" customWidth="1"/>
    <col min="11783" max="11783" width="22.109375" style="312" customWidth="1"/>
    <col min="11784" max="11784" width="18" style="312" customWidth="1"/>
    <col min="11785" max="11785" width="22.109375" style="312" customWidth="1"/>
    <col min="11786" max="11786" width="19.21875" style="312" customWidth="1"/>
    <col min="11787" max="12032" width="9" style="312"/>
    <col min="12033" max="12033" width="4.88671875" style="312" customWidth="1"/>
    <col min="12034" max="12034" width="3.88671875" style="312" customWidth="1"/>
    <col min="12035" max="12035" width="3.6640625" style="312" customWidth="1"/>
    <col min="12036" max="12036" width="26.77734375" style="312" customWidth="1"/>
    <col min="12037" max="12037" width="19.6640625" style="312" customWidth="1"/>
    <col min="12038" max="12038" width="18.21875" style="312" customWidth="1"/>
    <col min="12039" max="12039" width="22.109375" style="312" customWidth="1"/>
    <col min="12040" max="12040" width="18" style="312" customWidth="1"/>
    <col min="12041" max="12041" width="22.109375" style="312" customWidth="1"/>
    <col min="12042" max="12042" width="19.21875" style="312" customWidth="1"/>
    <col min="12043" max="12288" width="9" style="312"/>
    <col min="12289" max="12289" width="4.88671875" style="312" customWidth="1"/>
    <col min="12290" max="12290" width="3.88671875" style="312" customWidth="1"/>
    <col min="12291" max="12291" width="3.6640625" style="312" customWidth="1"/>
    <col min="12292" max="12292" width="26.77734375" style="312" customWidth="1"/>
    <col min="12293" max="12293" width="19.6640625" style="312" customWidth="1"/>
    <col min="12294" max="12294" width="18.21875" style="312" customWidth="1"/>
    <col min="12295" max="12295" width="22.109375" style="312" customWidth="1"/>
    <col min="12296" max="12296" width="18" style="312" customWidth="1"/>
    <col min="12297" max="12297" width="22.109375" style="312" customWidth="1"/>
    <col min="12298" max="12298" width="19.21875" style="312" customWidth="1"/>
    <col min="12299" max="12544" width="9" style="312"/>
    <col min="12545" max="12545" width="4.88671875" style="312" customWidth="1"/>
    <col min="12546" max="12546" width="3.88671875" style="312" customWidth="1"/>
    <col min="12547" max="12547" width="3.6640625" style="312" customWidth="1"/>
    <col min="12548" max="12548" width="26.77734375" style="312" customWidth="1"/>
    <col min="12549" max="12549" width="19.6640625" style="312" customWidth="1"/>
    <col min="12550" max="12550" width="18.21875" style="312" customWidth="1"/>
    <col min="12551" max="12551" width="22.109375" style="312" customWidth="1"/>
    <col min="12552" max="12552" width="18" style="312" customWidth="1"/>
    <col min="12553" max="12553" width="22.109375" style="312" customWidth="1"/>
    <col min="12554" max="12554" width="19.21875" style="312" customWidth="1"/>
    <col min="12555" max="12800" width="9" style="312"/>
    <col min="12801" max="12801" width="4.88671875" style="312" customWidth="1"/>
    <col min="12802" max="12802" width="3.88671875" style="312" customWidth="1"/>
    <col min="12803" max="12803" width="3.6640625" style="312" customWidth="1"/>
    <col min="12804" max="12804" width="26.77734375" style="312" customWidth="1"/>
    <col min="12805" max="12805" width="19.6640625" style="312" customWidth="1"/>
    <col min="12806" max="12806" width="18.21875" style="312" customWidth="1"/>
    <col min="12807" max="12807" width="22.109375" style="312" customWidth="1"/>
    <col min="12808" max="12808" width="18" style="312" customWidth="1"/>
    <col min="12809" max="12809" width="22.109375" style="312" customWidth="1"/>
    <col min="12810" max="12810" width="19.21875" style="312" customWidth="1"/>
    <col min="12811" max="13056" width="9" style="312"/>
    <col min="13057" max="13057" width="4.88671875" style="312" customWidth="1"/>
    <col min="13058" max="13058" width="3.88671875" style="312" customWidth="1"/>
    <col min="13059" max="13059" width="3.6640625" style="312" customWidth="1"/>
    <col min="13060" max="13060" width="26.77734375" style="312" customWidth="1"/>
    <col min="13061" max="13061" width="19.6640625" style="312" customWidth="1"/>
    <col min="13062" max="13062" width="18.21875" style="312" customWidth="1"/>
    <col min="13063" max="13063" width="22.109375" style="312" customWidth="1"/>
    <col min="13064" max="13064" width="18" style="312" customWidth="1"/>
    <col min="13065" max="13065" width="22.109375" style="312" customWidth="1"/>
    <col min="13066" max="13066" width="19.21875" style="312" customWidth="1"/>
    <col min="13067" max="13312" width="9" style="312"/>
    <col min="13313" max="13313" width="4.88671875" style="312" customWidth="1"/>
    <col min="13314" max="13314" width="3.88671875" style="312" customWidth="1"/>
    <col min="13315" max="13315" width="3.6640625" style="312" customWidth="1"/>
    <col min="13316" max="13316" width="26.77734375" style="312" customWidth="1"/>
    <col min="13317" max="13317" width="19.6640625" style="312" customWidth="1"/>
    <col min="13318" max="13318" width="18.21875" style="312" customWidth="1"/>
    <col min="13319" max="13319" width="22.109375" style="312" customWidth="1"/>
    <col min="13320" max="13320" width="18" style="312" customWidth="1"/>
    <col min="13321" max="13321" width="22.109375" style="312" customWidth="1"/>
    <col min="13322" max="13322" width="19.21875" style="312" customWidth="1"/>
    <col min="13323" max="13568" width="9" style="312"/>
    <col min="13569" max="13569" width="4.88671875" style="312" customWidth="1"/>
    <col min="13570" max="13570" width="3.88671875" style="312" customWidth="1"/>
    <col min="13571" max="13571" width="3.6640625" style="312" customWidth="1"/>
    <col min="13572" max="13572" width="26.77734375" style="312" customWidth="1"/>
    <col min="13573" max="13573" width="19.6640625" style="312" customWidth="1"/>
    <col min="13574" max="13574" width="18.21875" style="312" customWidth="1"/>
    <col min="13575" max="13575" width="22.109375" style="312" customWidth="1"/>
    <col min="13576" max="13576" width="18" style="312" customWidth="1"/>
    <col min="13577" max="13577" width="22.109375" style="312" customWidth="1"/>
    <col min="13578" max="13578" width="19.21875" style="312" customWidth="1"/>
    <col min="13579" max="13824" width="9" style="312"/>
    <col min="13825" max="13825" width="4.88671875" style="312" customWidth="1"/>
    <col min="13826" max="13826" width="3.88671875" style="312" customWidth="1"/>
    <col min="13827" max="13827" width="3.6640625" style="312" customWidth="1"/>
    <col min="13828" max="13828" width="26.77734375" style="312" customWidth="1"/>
    <col min="13829" max="13829" width="19.6640625" style="312" customWidth="1"/>
    <col min="13830" max="13830" width="18.21875" style="312" customWidth="1"/>
    <col min="13831" max="13831" width="22.109375" style="312" customWidth="1"/>
    <col min="13832" max="13832" width="18" style="312" customWidth="1"/>
    <col min="13833" max="13833" width="22.109375" style="312" customWidth="1"/>
    <col min="13834" max="13834" width="19.21875" style="312" customWidth="1"/>
    <col min="13835" max="14080" width="9" style="312"/>
    <col min="14081" max="14081" width="4.88671875" style="312" customWidth="1"/>
    <col min="14082" max="14082" width="3.88671875" style="312" customWidth="1"/>
    <col min="14083" max="14083" width="3.6640625" style="312" customWidth="1"/>
    <col min="14084" max="14084" width="26.77734375" style="312" customWidth="1"/>
    <col min="14085" max="14085" width="19.6640625" style="312" customWidth="1"/>
    <col min="14086" max="14086" width="18.21875" style="312" customWidth="1"/>
    <col min="14087" max="14087" width="22.109375" style="312" customWidth="1"/>
    <col min="14088" max="14088" width="18" style="312" customWidth="1"/>
    <col min="14089" max="14089" width="22.109375" style="312" customWidth="1"/>
    <col min="14090" max="14090" width="19.21875" style="312" customWidth="1"/>
    <col min="14091" max="14336" width="9" style="312"/>
    <col min="14337" max="14337" width="4.88671875" style="312" customWidth="1"/>
    <col min="14338" max="14338" width="3.88671875" style="312" customWidth="1"/>
    <col min="14339" max="14339" width="3.6640625" style="312" customWidth="1"/>
    <col min="14340" max="14340" width="26.77734375" style="312" customWidth="1"/>
    <col min="14341" max="14341" width="19.6640625" style="312" customWidth="1"/>
    <col min="14342" max="14342" width="18.21875" style="312" customWidth="1"/>
    <col min="14343" max="14343" width="22.109375" style="312" customWidth="1"/>
    <col min="14344" max="14344" width="18" style="312" customWidth="1"/>
    <col min="14345" max="14345" width="22.109375" style="312" customWidth="1"/>
    <col min="14346" max="14346" width="19.21875" style="312" customWidth="1"/>
    <col min="14347" max="14592" width="9" style="312"/>
    <col min="14593" max="14593" width="4.88671875" style="312" customWidth="1"/>
    <col min="14594" max="14594" width="3.88671875" style="312" customWidth="1"/>
    <col min="14595" max="14595" width="3.6640625" style="312" customWidth="1"/>
    <col min="14596" max="14596" width="26.77734375" style="312" customWidth="1"/>
    <col min="14597" max="14597" width="19.6640625" style="312" customWidth="1"/>
    <col min="14598" max="14598" width="18.21875" style="312" customWidth="1"/>
    <col min="14599" max="14599" width="22.109375" style="312" customWidth="1"/>
    <col min="14600" max="14600" width="18" style="312" customWidth="1"/>
    <col min="14601" max="14601" width="22.109375" style="312" customWidth="1"/>
    <col min="14602" max="14602" width="19.21875" style="312" customWidth="1"/>
    <col min="14603" max="14848" width="9" style="312"/>
    <col min="14849" max="14849" width="4.88671875" style="312" customWidth="1"/>
    <col min="14850" max="14850" width="3.88671875" style="312" customWidth="1"/>
    <col min="14851" max="14851" width="3.6640625" style="312" customWidth="1"/>
    <col min="14852" max="14852" width="26.77734375" style="312" customWidth="1"/>
    <col min="14853" max="14853" width="19.6640625" style="312" customWidth="1"/>
    <col min="14854" max="14854" width="18.21875" style="312" customWidth="1"/>
    <col min="14855" max="14855" width="22.109375" style="312" customWidth="1"/>
    <col min="14856" max="14856" width="18" style="312" customWidth="1"/>
    <col min="14857" max="14857" width="22.109375" style="312" customWidth="1"/>
    <col min="14858" max="14858" width="19.21875" style="312" customWidth="1"/>
    <col min="14859" max="15104" width="9" style="312"/>
    <col min="15105" max="15105" width="4.88671875" style="312" customWidth="1"/>
    <col min="15106" max="15106" width="3.88671875" style="312" customWidth="1"/>
    <col min="15107" max="15107" width="3.6640625" style="312" customWidth="1"/>
    <col min="15108" max="15108" width="26.77734375" style="312" customWidth="1"/>
    <col min="15109" max="15109" width="19.6640625" style="312" customWidth="1"/>
    <col min="15110" max="15110" width="18.21875" style="312" customWidth="1"/>
    <col min="15111" max="15111" width="22.109375" style="312" customWidth="1"/>
    <col min="15112" max="15112" width="18" style="312" customWidth="1"/>
    <col min="15113" max="15113" width="22.109375" style="312" customWidth="1"/>
    <col min="15114" max="15114" width="19.21875" style="312" customWidth="1"/>
    <col min="15115" max="15360" width="9" style="312"/>
    <col min="15361" max="15361" width="4.88671875" style="312" customWidth="1"/>
    <col min="15362" max="15362" width="3.88671875" style="312" customWidth="1"/>
    <col min="15363" max="15363" width="3.6640625" style="312" customWidth="1"/>
    <col min="15364" max="15364" width="26.77734375" style="312" customWidth="1"/>
    <col min="15365" max="15365" width="19.6640625" style="312" customWidth="1"/>
    <col min="15366" max="15366" width="18.21875" style="312" customWidth="1"/>
    <col min="15367" max="15367" width="22.109375" style="312" customWidth="1"/>
    <col min="15368" max="15368" width="18" style="312" customWidth="1"/>
    <col min="15369" max="15369" width="22.109375" style="312" customWidth="1"/>
    <col min="15370" max="15370" width="19.21875" style="312" customWidth="1"/>
    <col min="15371" max="15616" width="9" style="312"/>
    <col min="15617" max="15617" width="4.88671875" style="312" customWidth="1"/>
    <col min="15618" max="15618" width="3.88671875" style="312" customWidth="1"/>
    <col min="15619" max="15619" width="3.6640625" style="312" customWidth="1"/>
    <col min="15620" max="15620" width="26.77734375" style="312" customWidth="1"/>
    <col min="15621" max="15621" width="19.6640625" style="312" customWidth="1"/>
    <col min="15622" max="15622" width="18.21875" style="312" customWidth="1"/>
    <col min="15623" max="15623" width="22.109375" style="312" customWidth="1"/>
    <col min="15624" max="15624" width="18" style="312" customWidth="1"/>
    <col min="15625" max="15625" width="22.109375" style="312" customWidth="1"/>
    <col min="15626" max="15626" width="19.21875" style="312" customWidth="1"/>
    <col min="15627" max="15872" width="9" style="312"/>
    <col min="15873" max="15873" width="4.88671875" style="312" customWidth="1"/>
    <col min="15874" max="15874" width="3.88671875" style="312" customWidth="1"/>
    <col min="15875" max="15875" width="3.6640625" style="312" customWidth="1"/>
    <col min="15876" max="15876" width="26.77734375" style="312" customWidth="1"/>
    <col min="15877" max="15877" width="19.6640625" style="312" customWidth="1"/>
    <col min="15878" max="15878" width="18.21875" style="312" customWidth="1"/>
    <col min="15879" max="15879" width="22.109375" style="312" customWidth="1"/>
    <col min="15880" max="15880" width="18" style="312" customWidth="1"/>
    <col min="15881" max="15881" width="22.109375" style="312" customWidth="1"/>
    <col min="15882" max="15882" width="19.21875" style="312" customWidth="1"/>
    <col min="15883" max="16128" width="9" style="312"/>
    <col min="16129" max="16129" width="4.88671875" style="312" customWidth="1"/>
    <col min="16130" max="16130" width="3.88671875" style="312" customWidth="1"/>
    <col min="16131" max="16131" width="3.6640625" style="312" customWidth="1"/>
    <col min="16132" max="16132" width="26.77734375" style="312" customWidth="1"/>
    <col min="16133" max="16133" width="19.6640625" style="312" customWidth="1"/>
    <col min="16134" max="16134" width="18.21875" style="312" customWidth="1"/>
    <col min="16135" max="16135" width="22.109375" style="312" customWidth="1"/>
    <col min="16136" max="16136" width="18" style="312" customWidth="1"/>
    <col min="16137" max="16137" width="22.109375" style="312" customWidth="1"/>
    <col min="16138" max="16138" width="19.21875" style="312" customWidth="1"/>
    <col min="16139" max="16384" width="9" style="312"/>
  </cols>
  <sheetData>
    <row r="1" spans="1:12" ht="21.15" customHeight="1">
      <c r="A1" s="783" t="s">
        <v>890</v>
      </c>
      <c r="B1" s="783"/>
      <c r="C1" s="783"/>
      <c r="D1" s="783"/>
      <c r="E1" s="333"/>
      <c r="F1" s="309"/>
      <c r="G1" s="309"/>
      <c r="H1" s="309"/>
      <c r="I1" s="310" t="s">
        <v>781</v>
      </c>
      <c r="J1" s="311" t="s">
        <v>891</v>
      </c>
      <c r="K1" s="774" t="s">
        <v>51</v>
      </c>
      <c r="L1" s="774"/>
    </row>
    <row r="2" spans="1:12" ht="21.15" customHeight="1">
      <c r="A2" s="784" t="s">
        <v>892</v>
      </c>
      <c r="B2" s="784"/>
      <c r="C2" s="784"/>
      <c r="D2" s="784"/>
      <c r="E2" s="335" t="s">
        <v>1059</v>
      </c>
      <c r="F2" s="313"/>
      <c r="G2" s="313"/>
      <c r="H2" s="313"/>
      <c r="I2" s="310" t="s">
        <v>893</v>
      </c>
      <c r="J2" s="314" t="s">
        <v>894</v>
      </c>
      <c r="K2" s="315"/>
    </row>
    <row r="3" spans="1:12" ht="33">
      <c r="A3" s="780" t="s">
        <v>895</v>
      </c>
      <c r="B3" s="780"/>
      <c r="C3" s="780"/>
      <c r="D3" s="780"/>
      <c r="E3" s="780"/>
      <c r="F3" s="780"/>
      <c r="G3" s="780"/>
      <c r="H3" s="780"/>
      <c r="I3" s="780"/>
      <c r="J3" s="780"/>
      <c r="K3" s="315"/>
    </row>
    <row r="4" spans="1:12" ht="27" customHeight="1">
      <c r="A4" s="316"/>
      <c r="B4" s="316"/>
      <c r="C4" s="316"/>
      <c r="D4" s="316"/>
      <c r="E4" s="316" t="s">
        <v>753</v>
      </c>
      <c r="F4" s="317" t="s">
        <v>1310</v>
      </c>
      <c r="G4" s="317"/>
      <c r="H4" s="317"/>
      <c r="I4" s="317"/>
      <c r="J4" s="318" t="s">
        <v>896</v>
      </c>
      <c r="K4" s="315"/>
    </row>
    <row r="5" spans="1:12" ht="23.25" customHeight="1">
      <c r="A5" s="781" t="s">
        <v>897</v>
      </c>
      <c r="B5" s="785"/>
      <c r="C5" s="785"/>
      <c r="D5" s="782"/>
      <c r="E5" s="781" t="s">
        <v>1061</v>
      </c>
      <c r="F5" s="782"/>
      <c r="G5" s="781" t="s">
        <v>898</v>
      </c>
      <c r="H5" s="782"/>
      <c r="I5" s="781" t="s">
        <v>899</v>
      </c>
      <c r="J5" s="782"/>
      <c r="K5" s="315"/>
    </row>
    <row r="6" spans="1:12" ht="23.25" customHeight="1">
      <c r="A6" s="319" t="s">
        <v>900</v>
      </c>
      <c r="B6" s="320" t="s">
        <v>901</v>
      </c>
      <c r="C6" s="320" t="s">
        <v>902</v>
      </c>
      <c r="D6" s="321" t="s">
        <v>903</v>
      </c>
      <c r="E6" s="322" t="s">
        <v>904</v>
      </c>
      <c r="F6" s="322" t="s">
        <v>905</v>
      </c>
      <c r="G6" s="322" t="s">
        <v>904</v>
      </c>
      <c r="H6" s="322" t="s">
        <v>905</v>
      </c>
      <c r="I6" s="322" t="s">
        <v>904</v>
      </c>
      <c r="J6" s="322" t="s">
        <v>905</v>
      </c>
      <c r="K6" s="315"/>
    </row>
    <row r="7" spans="1:12" ht="19.5" customHeight="1">
      <c r="A7" s="611" t="s">
        <v>906</v>
      </c>
      <c r="B7" s="612" t="s">
        <v>906</v>
      </c>
      <c r="C7" s="612" t="s">
        <v>906</v>
      </c>
      <c r="D7" s="613" t="s">
        <v>907</v>
      </c>
      <c r="E7" s="614">
        <v>39987792</v>
      </c>
      <c r="F7" s="614">
        <v>310705778</v>
      </c>
      <c r="G7" s="614">
        <v>21951174</v>
      </c>
      <c r="H7" s="614">
        <v>228659745</v>
      </c>
      <c r="I7" s="614">
        <v>18036618</v>
      </c>
      <c r="J7" s="615">
        <v>82046033</v>
      </c>
      <c r="K7" s="315"/>
    </row>
    <row r="8" spans="1:12" ht="19.5" customHeight="1">
      <c r="A8" s="611" t="s">
        <v>906</v>
      </c>
      <c r="B8" s="616" t="s">
        <v>906</v>
      </c>
      <c r="C8" s="616" t="s">
        <v>906</v>
      </c>
      <c r="D8" s="613" t="s">
        <v>908</v>
      </c>
      <c r="E8" s="614">
        <v>39987792</v>
      </c>
      <c r="F8" s="614">
        <v>310705778</v>
      </c>
      <c r="G8" s="614">
        <v>21951174</v>
      </c>
      <c r="H8" s="614">
        <v>228659745</v>
      </c>
      <c r="I8" s="614">
        <v>18036618</v>
      </c>
      <c r="J8" s="615">
        <v>82046033</v>
      </c>
      <c r="K8" s="315"/>
    </row>
    <row r="9" spans="1:12" ht="19.5" customHeight="1">
      <c r="A9" s="611" t="s">
        <v>909</v>
      </c>
      <c r="B9" s="616" t="s">
        <v>906</v>
      </c>
      <c r="C9" s="616" t="s">
        <v>906</v>
      </c>
      <c r="D9" s="613" t="s">
        <v>910</v>
      </c>
      <c r="E9" s="614">
        <v>13087148</v>
      </c>
      <c r="F9" s="614">
        <v>154079121</v>
      </c>
      <c r="G9" s="614">
        <v>13087148</v>
      </c>
      <c r="H9" s="614">
        <v>154079121</v>
      </c>
      <c r="I9" s="614">
        <v>0</v>
      </c>
      <c r="J9" s="615">
        <v>0</v>
      </c>
      <c r="K9" s="315"/>
    </row>
    <row r="10" spans="1:12" ht="19.5" customHeight="1">
      <c r="A10" s="611" t="s">
        <v>909</v>
      </c>
      <c r="B10" s="616" t="s">
        <v>911</v>
      </c>
      <c r="C10" s="616" t="s">
        <v>906</v>
      </c>
      <c r="D10" s="613" t="s">
        <v>912</v>
      </c>
      <c r="E10" s="614">
        <v>4877</v>
      </c>
      <c r="F10" s="614">
        <v>332658</v>
      </c>
      <c r="G10" s="614">
        <v>4877</v>
      </c>
      <c r="H10" s="614">
        <v>332658</v>
      </c>
      <c r="I10" s="614">
        <v>0</v>
      </c>
      <c r="J10" s="615">
        <v>0</v>
      </c>
      <c r="K10" s="315"/>
    </row>
    <row r="11" spans="1:12" ht="19.5" customHeight="1">
      <c r="A11" s="611" t="s">
        <v>909</v>
      </c>
      <c r="B11" s="616" t="s">
        <v>911</v>
      </c>
      <c r="C11" s="616" t="s">
        <v>909</v>
      </c>
      <c r="D11" s="613" t="s">
        <v>913</v>
      </c>
      <c r="E11" s="614">
        <v>0</v>
      </c>
      <c r="F11" s="614">
        <v>98276</v>
      </c>
      <c r="G11" s="614">
        <v>0</v>
      </c>
      <c r="H11" s="614">
        <v>98276</v>
      </c>
      <c r="I11" s="614">
        <v>0</v>
      </c>
      <c r="J11" s="615">
        <v>0</v>
      </c>
      <c r="K11" s="315"/>
    </row>
    <row r="12" spans="1:12" ht="19.5" customHeight="1">
      <c r="A12" s="611" t="s">
        <v>909</v>
      </c>
      <c r="B12" s="616" t="s">
        <v>911</v>
      </c>
      <c r="C12" s="616" t="s">
        <v>911</v>
      </c>
      <c r="D12" s="613" t="s">
        <v>914</v>
      </c>
      <c r="E12" s="614">
        <v>4877</v>
      </c>
      <c r="F12" s="614">
        <v>234382</v>
      </c>
      <c r="G12" s="614">
        <v>4877</v>
      </c>
      <c r="H12" s="614">
        <v>234382</v>
      </c>
      <c r="I12" s="614">
        <v>0</v>
      </c>
      <c r="J12" s="615">
        <v>0</v>
      </c>
      <c r="K12" s="315"/>
    </row>
    <row r="13" spans="1:12" ht="19.5" customHeight="1">
      <c r="A13" s="611" t="s">
        <v>909</v>
      </c>
      <c r="B13" s="616" t="s">
        <v>915</v>
      </c>
      <c r="C13" s="616" t="s">
        <v>906</v>
      </c>
      <c r="D13" s="613" t="s">
        <v>916</v>
      </c>
      <c r="E13" s="614">
        <v>1059234</v>
      </c>
      <c r="F13" s="614">
        <v>1915934</v>
      </c>
      <c r="G13" s="614">
        <v>1059234</v>
      </c>
      <c r="H13" s="614">
        <v>1915934</v>
      </c>
      <c r="I13" s="614">
        <v>0</v>
      </c>
      <c r="J13" s="615">
        <v>0</v>
      </c>
      <c r="K13" s="315"/>
    </row>
    <row r="14" spans="1:12" ht="19.5" customHeight="1">
      <c r="A14" s="611" t="s">
        <v>909</v>
      </c>
      <c r="B14" s="616" t="s">
        <v>915</v>
      </c>
      <c r="C14" s="616" t="s">
        <v>909</v>
      </c>
      <c r="D14" s="613" t="s">
        <v>917</v>
      </c>
      <c r="E14" s="614">
        <v>1059234</v>
      </c>
      <c r="F14" s="614">
        <v>1915934</v>
      </c>
      <c r="G14" s="614">
        <v>1059234</v>
      </c>
      <c r="H14" s="614">
        <v>1915934</v>
      </c>
      <c r="I14" s="614">
        <v>0</v>
      </c>
      <c r="J14" s="615">
        <v>0</v>
      </c>
      <c r="K14" s="315"/>
    </row>
    <row r="15" spans="1:12" ht="19.5" customHeight="1">
      <c r="A15" s="611" t="s">
        <v>909</v>
      </c>
      <c r="B15" s="616" t="s">
        <v>918</v>
      </c>
      <c r="C15" s="616" t="s">
        <v>906</v>
      </c>
      <c r="D15" s="613" t="s">
        <v>919</v>
      </c>
      <c r="E15" s="614">
        <v>11024</v>
      </c>
      <c r="F15" s="614">
        <v>4284192</v>
      </c>
      <c r="G15" s="614">
        <v>11024</v>
      </c>
      <c r="H15" s="614">
        <v>4284192</v>
      </c>
      <c r="I15" s="614">
        <v>0</v>
      </c>
      <c r="J15" s="615">
        <v>0</v>
      </c>
      <c r="K15" s="315"/>
    </row>
    <row r="16" spans="1:12" ht="19.5" customHeight="1">
      <c r="A16" s="611" t="s">
        <v>909</v>
      </c>
      <c r="B16" s="616" t="s">
        <v>918</v>
      </c>
      <c r="C16" s="616" t="s">
        <v>909</v>
      </c>
      <c r="D16" s="613" t="s">
        <v>920</v>
      </c>
      <c r="E16" s="614">
        <v>11024</v>
      </c>
      <c r="F16" s="614">
        <v>4284192</v>
      </c>
      <c r="G16" s="614">
        <v>11024</v>
      </c>
      <c r="H16" s="614">
        <v>4284192</v>
      </c>
      <c r="I16" s="614">
        <v>0</v>
      </c>
      <c r="J16" s="615">
        <v>0</v>
      </c>
      <c r="K16" s="315"/>
    </row>
    <row r="17" spans="1:11" ht="19.5" customHeight="1">
      <c r="A17" s="611" t="s">
        <v>909</v>
      </c>
      <c r="B17" s="616" t="s">
        <v>921</v>
      </c>
      <c r="C17" s="616" t="s">
        <v>906</v>
      </c>
      <c r="D17" s="613" t="s">
        <v>922</v>
      </c>
      <c r="E17" s="614">
        <v>145788</v>
      </c>
      <c r="F17" s="614">
        <v>655313</v>
      </c>
      <c r="G17" s="614">
        <v>145788</v>
      </c>
      <c r="H17" s="614">
        <v>655313</v>
      </c>
      <c r="I17" s="614">
        <v>0</v>
      </c>
      <c r="J17" s="615">
        <v>0</v>
      </c>
      <c r="K17" s="315"/>
    </row>
    <row r="18" spans="1:11" ht="19.5" customHeight="1">
      <c r="A18" s="611" t="s">
        <v>909</v>
      </c>
      <c r="B18" s="616" t="s">
        <v>921</v>
      </c>
      <c r="C18" s="616" t="s">
        <v>909</v>
      </c>
      <c r="D18" s="613" t="s">
        <v>923</v>
      </c>
      <c r="E18" s="614">
        <v>145788</v>
      </c>
      <c r="F18" s="614">
        <v>655313</v>
      </c>
      <c r="G18" s="614">
        <v>145788</v>
      </c>
      <c r="H18" s="614">
        <v>655313</v>
      </c>
      <c r="I18" s="614">
        <v>0</v>
      </c>
      <c r="J18" s="615">
        <v>0</v>
      </c>
      <c r="K18" s="315"/>
    </row>
    <row r="19" spans="1:11" ht="19.5" customHeight="1">
      <c r="A19" s="611" t="s">
        <v>909</v>
      </c>
      <c r="B19" s="616" t="s">
        <v>924</v>
      </c>
      <c r="C19" s="616" t="s">
        <v>906</v>
      </c>
      <c r="D19" s="613" t="s">
        <v>925</v>
      </c>
      <c r="E19" s="614">
        <v>16974</v>
      </c>
      <c r="F19" s="614">
        <v>149465</v>
      </c>
      <c r="G19" s="614">
        <v>16974</v>
      </c>
      <c r="H19" s="614">
        <v>149465</v>
      </c>
      <c r="I19" s="614">
        <v>0</v>
      </c>
      <c r="J19" s="615">
        <v>0</v>
      </c>
      <c r="K19" s="315"/>
    </row>
    <row r="20" spans="1:11" ht="19.5" customHeight="1">
      <c r="A20" s="611" t="s">
        <v>909</v>
      </c>
      <c r="B20" s="616" t="s">
        <v>924</v>
      </c>
      <c r="C20" s="616" t="s">
        <v>909</v>
      </c>
      <c r="D20" s="613" t="s">
        <v>926</v>
      </c>
      <c r="E20" s="614">
        <v>16974</v>
      </c>
      <c r="F20" s="614">
        <v>149465</v>
      </c>
      <c r="G20" s="614">
        <v>16974</v>
      </c>
      <c r="H20" s="614">
        <v>149465</v>
      </c>
      <c r="I20" s="614">
        <v>0</v>
      </c>
      <c r="J20" s="615">
        <v>0</v>
      </c>
      <c r="K20" s="315"/>
    </row>
    <row r="21" spans="1:11" ht="19.5" customHeight="1">
      <c r="A21" s="611" t="s">
        <v>909</v>
      </c>
      <c r="B21" s="616" t="s">
        <v>927</v>
      </c>
      <c r="C21" s="616" t="s">
        <v>906</v>
      </c>
      <c r="D21" s="613" t="s">
        <v>928</v>
      </c>
      <c r="E21" s="614">
        <v>11849251</v>
      </c>
      <c r="F21" s="614">
        <v>146741559</v>
      </c>
      <c r="G21" s="614">
        <v>11849251</v>
      </c>
      <c r="H21" s="614">
        <v>146741559</v>
      </c>
      <c r="I21" s="614">
        <v>0</v>
      </c>
      <c r="J21" s="615">
        <v>0</v>
      </c>
      <c r="K21" s="315"/>
    </row>
    <row r="22" spans="1:11" ht="19.5" customHeight="1">
      <c r="A22" s="611" t="s">
        <v>909</v>
      </c>
      <c r="B22" s="616" t="s">
        <v>927</v>
      </c>
      <c r="C22" s="616" t="s">
        <v>909</v>
      </c>
      <c r="D22" s="613" t="s">
        <v>929</v>
      </c>
      <c r="E22" s="614">
        <v>11849251</v>
      </c>
      <c r="F22" s="614">
        <v>146741559</v>
      </c>
      <c r="G22" s="614">
        <v>11849251</v>
      </c>
      <c r="H22" s="614">
        <v>146741559</v>
      </c>
      <c r="I22" s="614">
        <v>0</v>
      </c>
      <c r="J22" s="615">
        <v>0</v>
      </c>
      <c r="K22" s="315"/>
    </row>
    <row r="23" spans="1:11" ht="19.5" customHeight="1">
      <c r="A23" s="611" t="s">
        <v>930</v>
      </c>
      <c r="B23" s="616" t="s">
        <v>906</v>
      </c>
      <c r="C23" s="616" t="s">
        <v>906</v>
      </c>
      <c r="D23" s="613" t="s">
        <v>931</v>
      </c>
      <c r="E23" s="614">
        <v>77853</v>
      </c>
      <c r="F23" s="614">
        <v>1211218</v>
      </c>
      <c r="G23" s="614">
        <v>77853</v>
      </c>
      <c r="H23" s="614">
        <v>1211218</v>
      </c>
      <c r="I23" s="614">
        <v>0</v>
      </c>
      <c r="J23" s="615">
        <v>0</v>
      </c>
      <c r="K23" s="315"/>
    </row>
    <row r="24" spans="1:11" ht="19.5" customHeight="1">
      <c r="A24" s="611" t="s">
        <v>930</v>
      </c>
      <c r="B24" s="616" t="s">
        <v>909</v>
      </c>
      <c r="C24" s="616" t="s">
        <v>906</v>
      </c>
      <c r="D24" s="613" t="s">
        <v>932</v>
      </c>
      <c r="E24" s="614">
        <v>77853</v>
      </c>
      <c r="F24" s="614">
        <v>1210638</v>
      </c>
      <c r="G24" s="614">
        <v>77853</v>
      </c>
      <c r="H24" s="614">
        <v>1210638</v>
      </c>
      <c r="I24" s="614">
        <v>0</v>
      </c>
      <c r="J24" s="615">
        <v>0</v>
      </c>
      <c r="K24" s="315"/>
    </row>
    <row r="25" spans="1:11" ht="19.5" customHeight="1">
      <c r="A25" s="611" t="s">
        <v>930</v>
      </c>
      <c r="B25" s="616" t="s">
        <v>909</v>
      </c>
      <c r="C25" s="616" t="s">
        <v>909</v>
      </c>
      <c r="D25" s="613" t="s">
        <v>933</v>
      </c>
      <c r="E25" s="614">
        <v>72940</v>
      </c>
      <c r="F25" s="614">
        <v>1197689</v>
      </c>
      <c r="G25" s="614">
        <v>72940</v>
      </c>
      <c r="H25" s="614">
        <v>1197689</v>
      </c>
      <c r="I25" s="614">
        <v>0</v>
      </c>
      <c r="J25" s="615">
        <v>0</v>
      </c>
      <c r="K25" s="315"/>
    </row>
    <row r="26" spans="1:11" ht="19.5" customHeight="1">
      <c r="A26" s="611" t="s">
        <v>930</v>
      </c>
      <c r="B26" s="616" t="s">
        <v>909</v>
      </c>
      <c r="C26" s="616" t="s">
        <v>911</v>
      </c>
      <c r="D26" s="613" t="s">
        <v>934</v>
      </c>
      <c r="E26" s="614">
        <v>4913</v>
      </c>
      <c r="F26" s="614">
        <v>12949</v>
      </c>
      <c r="G26" s="614">
        <v>4913</v>
      </c>
      <c r="H26" s="614">
        <v>12949</v>
      </c>
      <c r="I26" s="614">
        <v>0</v>
      </c>
      <c r="J26" s="615">
        <v>0</v>
      </c>
      <c r="K26" s="315"/>
    </row>
    <row r="27" spans="1:11" ht="19.5" customHeight="1">
      <c r="A27" s="611" t="s">
        <v>930</v>
      </c>
      <c r="B27" s="616" t="s">
        <v>935</v>
      </c>
      <c r="C27" s="616" t="s">
        <v>906</v>
      </c>
      <c r="D27" s="613" t="s">
        <v>936</v>
      </c>
      <c r="E27" s="614">
        <v>0</v>
      </c>
      <c r="F27" s="614">
        <v>580</v>
      </c>
      <c r="G27" s="614">
        <v>0</v>
      </c>
      <c r="H27" s="614">
        <v>580</v>
      </c>
      <c r="I27" s="614">
        <v>0</v>
      </c>
      <c r="J27" s="615">
        <v>0</v>
      </c>
      <c r="K27" s="315"/>
    </row>
    <row r="28" spans="1:11" ht="19.5" customHeight="1">
      <c r="A28" s="611" t="s">
        <v>930</v>
      </c>
      <c r="B28" s="616" t="s">
        <v>935</v>
      </c>
      <c r="C28" s="616" t="s">
        <v>909</v>
      </c>
      <c r="D28" s="613" t="s">
        <v>937</v>
      </c>
      <c r="E28" s="614">
        <v>0</v>
      </c>
      <c r="F28" s="614">
        <v>580</v>
      </c>
      <c r="G28" s="614">
        <v>0</v>
      </c>
      <c r="H28" s="614">
        <v>580</v>
      </c>
      <c r="I28" s="614">
        <v>0</v>
      </c>
      <c r="J28" s="615">
        <v>0</v>
      </c>
      <c r="K28" s="315"/>
    </row>
    <row r="29" spans="1:11" ht="23.25" customHeight="1">
      <c r="A29" s="611" t="s">
        <v>938</v>
      </c>
      <c r="B29" s="616" t="s">
        <v>906</v>
      </c>
      <c r="C29" s="616" t="s">
        <v>906</v>
      </c>
      <c r="D29" s="613" t="s">
        <v>939</v>
      </c>
      <c r="E29" s="614">
        <v>608227</v>
      </c>
      <c r="F29" s="614">
        <v>10460607</v>
      </c>
      <c r="G29" s="614">
        <v>608227</v>
      </c>
      <c r="H29" s="614">
        <v>10460607</v>
      </c>
      <c r="I29" s="614">
        <v>0</v>
      </c>
      <c r="J29" s="615">
        <v>0</v>
      </c>
      <c r="K29" s="315"/>
    </row>
    <row r="30" spans="1:11" ht="23.25" customHeight="1">
      <c r="A30" s="611" t="s">
        <v>938</v>
      </c>
      <c r="B30" s="616" t="s">
        <v>909</v>
      </c>
      <c r="C30" s="616" t="s">
        <v>906</v>
      </c>
      <c r="D30" s="613" t="s">
        <v>940</v>
      </c>
      <c r="E30" s="614">
        <v>322636</v>
      </c>
      <c r="F30" s="614">
        <v>2428301</v>
      </c>
      <c r="G30" s="614">
        <v>322636</v>
      </c>
      <c r="H30" s="614">
        <v>2428301</v>
      </c>
      <c r="I30" s="614">
        <v>0</v>
      </c>
      <c r="J30" s="615">
        <v>0</v>
      </c>
      <c r="K30" s="315"/>
    </row>
    <row r="31" spans="1:11" ht="19.5" customHeight="1">
      <c r="A31" s="611" t="s">
        <v>938</v>
      </c>
      <c r="B31" s="616" t="s">
        <v>909</v>
      </c>
      <c r="C31" s="616" t="s">
        <v>909</v>
      </c>
      <c r="D31" s="613" t="s">
        <v>941</v>
      </c>
      <c r="E31" s="614">
        <v>306636</v>
      </c>
      <c r="F31" s="614">
        <v>2288651</v>
      </c>
      <c r="G31" s="614">
        <v>306636</v>
      </c>
      <c r="H31" s="614">
        <v>2288651</v>
      </c>
      <c r="I31" s="614">
        <v>0</v>
      </c>
      <c r="J31" s="615">
        <v>0</v>
      </c>
      <c r="K31" s="315"/>
    </row>
    <row r="32" spans="1:11" ht="19.5" customHeight="1">
      <c r="A32" s="611" t="s">
        <v>938</v>
      </c>
      <c r="B32" s="616" t="s">
        <v>909</v>
      </c>
      <c r="C32" s="616" t="s">
        <v>911</v>
      </c>
      <c r="D32" s="613" t="s">
        <v>942</v>
      </c>
      <c r="E32" s="614">
        <v>16000</v>
      </c>
      <c r="F32" s="614">
        <v>139650</v>
      </c>
      <c r="G32" s="614">
        <v>16000</v>
      </c>
      <c r="H32" s="614">
        <v>139650</v>
      </c>
      <c r="I32" s="614">
        <v>0</v>
      </c>
      <c r="J32" s="615">
        <v>0</v>
      </c>
      <c r="K32" s="315"/>
    </row>
    <row r="33" spans="1:11" ht="19.5" customHeight="1">
      <c r="A33" s="611" t="s">
        <v>938</v>
      </c>
      <c r="B33" s="616" t="s">
        <v>935</v>
      </c>
      <c r="C33" s="616" t="s">
        <v>906</v>
      </c>
      <c r="D33" s="613" t="s">
        <v>943</v>
      </c>
      <c r="E33" s="614">
        <v>285591</v>
      </c>
      <c r="F33" s="614">
        <v>8032306</v>
      </c>
      <c r="G33" s="614">
        <v>285591</v>
      </c>
      <c r="H33" s="614">
        <v>8032306</v>
      </c>
      <c r="I33" s="614">
        <v>0</v>
      </c>
      <c r="J33" s="615">
        <v>0</v>
      </c>
      <c r="K33" s="315"/>
    </row>
    <row r="34" spans="1:11" ht="19.5" customHeight="1">
      <c r="A34" s="611" t="s">
        <v>938</v>
      </c>
      <c r="B34" s="616" t="s">
        <v>935</v>
      </c>
      <c r="C34" s="616" t="s">
        <v>935</v>
      </c>
      <c r="D34" s="613" t="s">
        <v>944</v>
      </c>
      <c r="E34" s="614">
        <v>0</v>
      </c>
      <c r="F34" s="614">
        <v>21000</v>
      </c>
      <c r="G34" s="614">
        <v>0</v>
      </c>
      <c r="H34" s="614">
        <v>21000</v>
      </c>
      <c r="I34" s="614">
        <v>0</v>
      </c>
      <c r="J34" s="615">
        <v>0</v>
      </c>
      <c r="K34" s="315"/>
    </row>
    <row r="35" spans="1:11" ht="19.5" customHeight="1">
      <c r="A35" s="611" t="s">
        <v>938</v>
      </c>
      <c r="B35" s="616" t="s">
        <v>935</v>
      </c>
      <c r="C35" s="616" t="s">
        <v>945</v>
      </c>
      <c r="D35" s="613" t="s">
        <v>946</v>
      </c>
      <c r="E35" s="614">
        <v>237520</v>
      </c>
      <c r="F35" s="614">
        <v>2126416</v>
      </c>
      <c r="G35" s="614">
        <v>237520</v>
      </c>
      <c r="H35" s="614">
        <v>2126416</v>
      </c>
      <c r="I35" s="614">
        <v>0</v>
      </c>
      <c r="J35" s="615">
        <v>0</v>
      </c>
      <c r="K35" s="315"/>
    </row>
    <row r="36" spans="1:11" ht="19.5" customHeight="1">
      <c r="A36" s="611" t="s">
        <v>938</v>
      </c>
      <c r="B36" s="616" t="s">
        <v>935</v>
      </c>
      <c r="C36" s="616" t="s">
        <v>947</v>
      </c>
      <c r="D36" s="613" t="s">
        <v>948</v>
      </c>
      <c r="E36" s="614">
        <v>48071</v>
      </c>
      <c r="F36" s="614">
        <v>5884890</v>
      </c>
      <c r="G36" s="614">
        <v>48071</v>
      </c>
      <c r="H36" s="614">
        <v>5884890</v>
      </c>
      <c r="I36" s="614">
        <v>0</v>
      </c>
      <c r="J36" s="615">
        <v>0</v>
      </c>
      <c r="K36" s="315"/>
    </row>
    <row r="37" spans="1:11" ht="19.5" customHeight="1">
      <c r="A37" s="611" t="s">
        <v>949</v>
      </c>
      <c r="B37" s="616" t="s">
        <v>906</v>
      </c>
      <c r="C37" s="616" t="s">
        <v>906</v>
      </c>
      <c r="D37" s="613" t="s">
        <v>950</v>
      </c>
      <c r="E37" s="614">
        <v>263137</v>
      </c>
      <c r="F37" s="614">
        <v>696440</v>
      </c>
      <c r="G37" s="614">
        <v>263137</v>
      </c>
      <c r="H37" s="614">
        <v>696440</v>
      </c>
      <c r="I37" s="614">
        <v>0</v>
      </c>
      <c r="J37" s="615">
        <v>0</v>
      </c>
      <c r="K37" s="315"/>
    </row>
    <row r="38" spans="1:11" ht="19.5" customHeight="1">
      <c r="A38" s="611" t="s">
        <v>949</v>
      </c>
      <c r="B38" s="616" t="s">
        <v>909</v>
      </c>
      <c r="C38" s="616" t="s">
        <v>906</v>
      </c>
      <c r="D38" s="613" t="s">
        <v>951</v>
      </c>
      <c r="E38" s="614">
        <v>263137</v>
      </c>
      <c r="F38" s="614">
        <v>696440</v>
      </c>
      <c r="G38" s="614">
        <v>263137</v>
      </c>
      <c r="H38" s="614">
        <v>696440</v>
      </c>
      <c r="I38" s="614">
        <v>0</v>
      </c>
      <c r="J38" s="615">
        <v>0</v>
      </c>
      <c r="K38" s="315"/>
    </row>
    <row r="39" spans="1:11" ht="19.5" customHeight="1">
      <c r="A39" s="611" t="s">
        <v>949</v>
      </c>
      <c r="B39" s="616" t="s">
        <v>909</v>
      </c>
      <c r="C39" s="616" t="s">
        <v>909</v>
      </c>
      <c r="D39" s="613" t="s">
        <v>952</v>
      </c>
      <c r="E39" s="614">
        <v>93137</v>
      </c>
      <c r="F39" s="614">
        <v>343293</v>
      </c>
      <c r="G39" s="614">
        <v>93137</v>
      </c>
      <c r="H39" s="614">
        <v>343293</v>
      </c>
      <c r="I39" s="614">
        <v>0</v>
      </c>
      <c r="J39" s="615">
        <v>0</v>
      </c>
      <c r="K39" s="315"/>
    </row>
    <row r="40" spans="1:11" ht="19.5" customHeight="1">
      <c r="A40" s="611" t="s">
        <v>949</v>
      </c>
      <c r="B40" s="616" t="s">
        <v>909</v>
      </c>
      <c r="C40" s="616" t="s">
        <v>935</v>
      </c>
      <c r="D40" s="613" t="s">
        <v>953</v>
      </c>
      <c r="E40" s="614">
        <v>170000</v>
      </c>
      <c r="F40" s="614">
        <v>353147</v>
      </c>
      <c r="G40" s="614">
        <v>170000</v>
      </c>
      <c r="H40" s="614">
        <v>353147</v>
      </c>
      <c r="I40" s="614">
        <v>0</v>
      </c>
      <c r="J40" s="615">
        <v>0</v>
      </c>
      <c r="K40" s="315"/>
    </row>
    <row r="41" spans="1:11" ht="19.5" customHeight="1">
      <c r="A41" s="611" t="s">
        <v>947</v>
      </c>
      <c r="B41" s="616" t="s">
        <v>906</v>
      </c>
      <c r="C41" s="616" t="s">
        <v>906</v>
      </c>
      <c r="D41" s="613" t="s">
        <v>954</v>
      </c>
      <c r="E41" s="614">
        <v>0</v>
      </c>
      <c r="F41" s="614">
        <v>2000000</v>
      </c>
      <c r="G41" s="614">
        <v>0</v>
      </c>
      <c r="H41" s="614">
        <v>2000000</v>
      </c>
      <c r="I41" s="614">
        <v>0</v>
      </c>
      <c r="J41" s="615">
        <v>0</v>
      </c>
      <c r="K41" s="315"/>
    </row>
    <row r="42" spans="1:11" ht="19.5" customHeight="1">
      <c r="A42" s="611" t="s">
        <v>947</v>
      </c>
      <c r="B42" s="616" t="s">
        <v>911</v>
      </c>
      <c r="C42" s="616" t="s">
        <v>906</v>
      </c>
      <c r="D42" s="613" t="s">
        <v>955</v>
      </c>
      <c r="E42" s="614">
        <v>0</v>
      </c>
      <c r="F42" s="614">
        <v>2000000</v>
      </c>
      <c r="G42" s="614">
        <v>0</v>
      </c>
      <c r="H42" s="614">
        <v>2000000</v>
      </c>
      <c r="I42" s="614">
        <v>0</v>
      </c>
      <c r="J42" s="615">
        <v>0</v>
      </c>
      <c r="K42" s="315"/>
    </row>
    <row r="43" spans="1:11" ht="19.5" customHeight="1">
      <c r="A43" s="611" t="s">
        <v>947</v>
      </c>
      <c r="B43" s="616" t="s">
        <v>911</v>
      </c>
      <c r="C43" s="616" t="s">
        <v>909</v>
      </c>
      <c r="D43" s="613" t="s">
        <v>956</v>
      </c>
      <c r="E43" s="614">
        <v>0</v>
      </c>
      <c r="F43" s="614">
        <v>2000000</v>
      </c>
      <c r="G43" s="614">
        <v>0</v>
      </c>
      <c r="H43" s="614">
        <v>2000000</v>
      </c>
      <c r="I43" s="614">
        <v>0</v>
      </c>
      <c r="J43" s="615">
        <v>0</v>
      </c>
      <c r="K43" s="315"/>
    </row>
    <row r="44" spans="1:11" ht="19.5" customHeight="1">
      <c r="A44" s="611" t="s">
        <v>957</v>
      </c>
      <c r="B44" s="616" t="s">
        <v>906</v>
      </c>
      <c r="C44" s="616" t="s">
        <v>906</v>
      </c>
      <c r="D44" s="613" t="s">
        <v>958</v>
      </c>
      <c r="E44" s="614">
        <v>25324590</v>
      </c>
      <c r="F44" s="614">
        <v>138519617</v>
      </c>
      <c r="G44" s="614">
        <v>7287972</v>
      </c>
      <c r="H44" s="614">
        <v>56474712</v>
      </c>
      <c r="I44" s="614">
        <v>18036618</v>
      </c>
      <c r="J44" s="615">
        <v>82044905</v>
      </c>
      <c r="K44" s="315"/>
    </row>
    <row r="45" spans="1:11" ht="19.5" customHeight="1">
      <c r="A45" s="611" t="s">
        <v>957</v>
      </c>
      <c r="B45" s="616" t="s">
        <v>909</v>
      </c>
      <c r="C45" s="616" t="s">
        <v>906</v>
      </c>
      <c r="D45" s="613" t="s">
        <v>959</v>
      </c>
      <c r="E45" s="614">
        <v>25324590</v>
      </c>
      <c r="F45" s="614">
        <v>138519617</v>
      </c>
      <c r="G45" s="614">
        <v>7287972</v>
      </c>
      <c r="H45" s="614">
        <v>56474712</v>
      </c>
      <c r="I45" s="614">
        <v>18036618</v>
      </c>
      <c r="J45" s="615">
        <v>82044905</v>
      </c>
      <c r="K45" s="315"/>
    </row>
    <row r="46" spans="1:11" ht="19.5" customHeight="1">
      <c r="A46" s="611" t="s">
        <v>957</v>
      </c>
      <c r="B46" s="616" t="s">
        <v>909</v>
      </c>
      <c r="C46" s="616" t="s">
        <v>909</v>
      </c>
      <c r="D46" s="613" t="s">
        <v>960</v>
      </c>
      <c r="E46" s="614">
        <v>0</v>
      </c>
      <c r="F46" s="614">
        <v>4652598</v>
      </c>
      <c r="G46" s="614">
        <v>0</v>
      </c>
      <c r="H46" s="614">
        <v>4652598</v>
      </c>
      <c r="I46" s="614">
        <v>0</v>
      </c>
      <c r="J46" s="615">
        <v>0</v>
      </c>
      <c r="K46" s="315"/>
    </row>
    <row r="47" spans="1:11" ht="19.5" customHeight="1">
      <c r="A47" s="611" t="s">
        <v>957</v>
      </c>
      <c r="B47" s="616" t="s">
        <v>909</v>
      </c>
      <c r="C47" s="616" t="s">
        <v>911</v>
      </c>
      <c r="D47" s="613" t="s">
        <v>961</v>
      </c>
      <c r="E47" s="614">
        <v>25324590</v>
      </c>
      <c r="F47" s="614">
        <v>133867019</v>
      </c>
      <c r="G47" s="614">
        <v>7287972</v>
      </c>
      <c r="H47" s="614">
        <v>51822114</v>
      </c>
      <c r="I47" s="614">
        <v>18036618</v>
      </c>
      <c r="J47" s="615">
        <v>82044905</v>
      </c>
      <c r="K47" s="315"/>
    </row>
    <row r="48" spans="1:11" ht="19.5" customHeight="1">
      <c r="A48" s="611" t="s">
        <v>962</v>
      </c>
      <c r="B48" s="616" t="s">
        <v>906</v>
      </c>
      <c r="C48" s="616" t="s">
        <v>906</v>
      </c>
      <c r="D48" s="613" t="s">
        <v>963</v>
      </c>
      <c r="E48" s="614">
        <v>1500</v>
      </c>
      <c r="F48" s="614">
        <v>711500</v>
      </c>
      <c r="G48" s="614">
        <v>1500</v>
      </c>
      <c r="H48" s="614">
        <v>711500</v>
      </c>
      <c r="I48" s="614">
        <v>0</v>
      </c>
      <c r="J48" s="615">
        <v>0</v>
      </c>
      <c r="K48" s="315"/>
    </row>
    <row r="49" spans="1:11" ht="19.5" customHeight="1">
      <c r="A49" s="611" t="s">
        <v>962</v>
      </c>
      <c r="B49" s="616" t="s">
        <v>909</v>
      </c>
      <c r="C49" s="616" t="s">
        <v>906</v>
      </c>
      <c r="D49" s="613" t="s">
        <v>964</v>
      </c>
      <c r="E49" s="614">
        <v>1500</v>
      </c>
      <c r="F49" s="614">
        <v>711500</v>
      </c>
      <c r="G49" s="614">
        <v>1500</v>
      </c>
      <c r="H49" s="614">
        <v>711500</v>
      </c>
      <c r="I49" s="614">
        <v>0</v>
      </c>
      <c r="J49" s="615">
        <v>0</v>
      </c>
      <c r="K49" s="315"/>
    </row>
    <row r="50" spans="1:11" ht="19.5" customHeight="1">
      <c r="A50" s="611" t="s">
        <v>962</v>
      </c>
      <c r="B50" s="616" t="s">
        <v>909</v>
      </c>
      <c r="C50" s="616" t="s">
        <v>909</v>
      </c>
      <c r="D50" s="613" t="s">
        <v>965</v>
      </c>
      <c r="E50" s="614">
        <v>1500</v>
      </c>
      <c r="F50" s="614">
        <v>711500</v>
      </c>
      <c r="G50" s="614">
        <v>1500</v>
      </c>
      <c r="H50" s="614">
        <v>711500</v>
      </c>
      <c r="I50" s="614">
        <v>0</v>
      </c>
      <c r="J50" s="615">
        <v>0</v>
      </c>
      <c r="K50" s="315"/>
    </row>
    <row r="51" spans="1:11" ht="19.5" customHeight="1">
      <c r="A51" s="611" t="s">
        <v>966</v>
      </c>
      <c r="B51" s="616" t="s">
        <v>906</v>
      </c>
      <c r="C51" s="616" t="s">
        <v>906</v>
      </c>
      <c r="D51" s="613" t="s">
        <v>967</v>
      </c>
      <c r="E51" s="614">
        <v>625337</v>
      </c>
      <c r="F51" s="614">
        <v>3027275</v>
      </c>
      <c r="G51" s="614">
        <v>625337</v>
      </c>
      <c r="H51" s="614">
        <v>3026147</v>
      </c>
      <c r="I51" s="614">
        <v>0</v>
      </c>
      <c r="J51" s="615">
        <v>1128</v>
      </c>
      <c r="K51" s="315"/>
    </row>
    <row r="52" spans="1:11" ht="19.5" customHeight="1">
      <c r="A52" s="611" t="s">
        <v>966</v>
      </c>
      <c r="B52" s="616" t="s">
        <v>909</v>
      </c>
      <c r="C52" s="616" t="s">
        <v>906</v>
      </c>
      <c r="D52" s="613" t="s">
        <v>968</v>
      </c>
      <c r="E52" s="614">
        <v>147735</v>
      </c>
      <c r="F52" s="614">
        <v>324575</v>
      </c>
      <c r="G52" s="614">
        <v>147735</v>
      </c>
      <c r="H52" s="614">
        <v>324575</v>
      </c>
      <c r="I52" s="614">
        <v>0</v>
      </c>
      <c r="J52" s="615">
        <v>0</v>
      </c>
      <c r="K52" s="315"/>
    </row>
    <row r="53" spans="1:11" ht="19.5" customHeight="1">
      <c r="A53" s="611" t="s">
        <v>966</v>
      </c>
      <c r="B53" s="616" t="s">
        <v>909</v>
      </c>
      <c r="C53" s="616" t="s">
        <v>909</v>
      </c>
      <c r="D53" s="613" t="s">
        <v>969</v>
      </c>
      <c r="E53" s="614">
        <v>147735</v>
      </c>
      <c r="F53" s="614">
        <v>324575</v>
      </c>
      <c r="G53" s="614">
        <v>147735</v>
      </c>
      <c r="H53" s="614">
        <v>324575</v>
      </c>
      <c r="I53" s="614">
        <v>0</v>
      </c>
      <c r="J53" s="615">
        <v>0</v>
      </c>
      <c r="K53" s="315"/>
    </row>
    <row r="54" spans="1:11" ht="23.25" customHeight="1">
      <c r="A54" s="611" t="s">
        <v>966</v>
      </c>
      <c r="B54" s="616" t="s">
        <v>911</v>
      </c>
      <c r="C54" s="616" t="s">
        <v>906</v>
      </c>
      <c r="D54" s="613" t="s">
        <v>970</v>
      </c>
      <c r="E54" s="614">
        <v>477602</v>
      </c>
      <c r="F54" s="614">
        <v>2702700</v>
      </c>
      <c r="G54" s="614">
        <v>477602</v>
      </c>
      <c r="H54" s="614">
        <v>2701572</v>
      </c>
      <c r="I54" s="614">
        <v>0</v>
      </c>
      <c r="J54" s="615">
        <v>1128</v>
      </c>
      <c r="K54" s="315"/>
    </row>
    <row r="55" spans="1:11" ht="23.25" customHeight="1">
      <c r="A55" s="611" t="s">
        <v>966</v>
      </c>
      <c r="B55" s="616" t="s">
        <v>911</v>
      </c>
      <c r="C55" s="616" t="s">
        <v>909</v>
      </c>
      <c r="D55" s="613" t="s">
        <v>971</v>
      </c>
      <c r="E55" s="614">
        <v>37740</v>
      </c>
      <c r="F55" s="614">
        <v>50497</v>
      </c>
      <c r="G55" s="614">
        <v>37740</v>
      </c>
      <c r="H55" s="614">
        <v>50497</v>
      </c>
      <c r="I55" s="614">
        <v>0</v>
      </c>
      <c r="J55" s="615">
        <v>0</v>
      </c>
      <c r="K55" s="315"/>
    </row>
    <row r="56" spans="1:11" ht="19.5" customHeight="1">
      <c r="A56" s="611" t="s">
        <v>966</v>
      </c>
      <c r="B56" s="616" t="s">
        <v>911</v>
      </c>
      <c r="C56" s="616" t="s">
        <v>930</v>
      </c>
      <c r="D56" s="613" t="s">
        <v>972</v>
      </c>
      <c r="E56" s="614">
        <v>426074</v>
      </c>
      <c r="F56" s="614">
        <v>1530500</v>
      </c>
      <c r="G56" s="614">
        <v>426074</v>
      </c>
      <c r="H56" s="614">
        <v>1529372</v>
      </c>
      <c r="I56" s="614">
        <v>0</v>
      </c>
      <c r="J56" s="615">
        <v>1128</v>
      </c>
      <c r="K56" s="617"/>
    </row>
    <row r="57" spans="1:11" ht="19.5" customHeight="1">
      <c r="A57" s="611" t="s">
        <v>966</v>
      </c>
      <c r="B57" s="616" t="s">
        <v>911</v>
      </c>
      <c r="C57" s="616" t="s">
        <v>962</v>
      </c>
      <c r="D57" s="613" t="s">
        <v>973</v>
      </c>
      <c r="E57" s="614">
        <v>13788</v>
      </c>
      <c r="F57" s="614">
        <v>1121703</v>
      </c>
      <c r="G57" s="614">
        <v>13788</v>
      </c>
      <c r="H57" s="614">
        <v>1121703</v>
      </c>
      <c r="I57" s="614">
        <v>0</v>
      </c>
      <c r="J57" s="615">
        <v>0</v>
      </c>
      <c r="K57" s="315"/>
    </row>
    <row r="58" spans="1:11" ht="19.5" customHeight="1">
      <c r="A58" s="611" t="s">
        <v>906</v>
      </c>
      <c r="B58" s="616" t="s">
        <v>906</v>
      </c>
      <c r="C58" s="616" t="s">
        <v>906</v>
      </c>
      <c r="D58" s="613" t="s">
        <v>974</v>
      </c>
      <c r="E58" s="614">
        <v>0</v>
      </c>
      <c r="F58" s="614">
        <v>0</v>
      </c>
      <c r="G58" s="614">
        <v>0</v>
      </c>
      <c r="H58" s="614">
        <v>0</v>
      </c>
      <c r="I58" s="614">
        <v>0</v>
      </c>
      <c r="J58" s="615">
        <v>0</v>
      </c>
      <c r="K58" s="315"/>
    </row>
    <row r="59" spans="1:11" ht="19.5" customHeight="1">
      <c r="A59" s="611" t="s">
        <v>906</v>
      </c>
      <c r="B59" s="616" t="s">
        <v>906</v>
      </c>
      <c r="C59" s="616" t="s">
        <v>906</v>
      </c>
      <c r="D59" s="613" t="s">
        <v>975</v>
      </c>
      <c r="E59" s="614">
        <v>0</v>
      </c>
      <c r="F59" s="614">
        <v>0</v>
      </c>
      <c r="G59" s="614">
        <v>0</v>
      </c>
      <c r="H59" s="614">
        <v>0</v>
      </c>
      <c r="I59" s="614">
        <v>0</v>
      </c>
      <c r="J59" s="615">
        <v>0</v>
      </c>
      <c r="K59" s="315"/>
    </row>
    <row r="60" spans="1:11" ht="19.5" customHeight="1">
      <c r="A60" s="611" t="s">
        <v>906</v>
      </c>
      <c r="B60" s="616" t="s">
        <v>906</v>
      </c>
      <c r="C60" s="616" t="s">
        <v>906</v>
      </c>
      <c r="D60" s="613" t="s">
        <v>976</v>
      </c>
      <c r="E60" s="614">
        <v>39987792</v>
      </c>
      <c r="F60" s="614">
        <v>310705778</v>
      </c>
      <c r="G60" s="614" t="s">
        <v>906</v>
      </c>
      <c r="H60" s="614" t="s">
        <v>906</v>
      </c>
      <c r="I60" s="614" t="s">
        <v>906</v>
      </c>
      <c r="J60" s="615" t="s">
        <v>906</v>
      </c>
      <c r="K60" s="315"/>
    </row>
    <row r="61" spans="1:11" ht="19.5" customHeight="1">
      <c r="A61" s="315"/>
      <c r="F61" s="312"/>
      <c r="G61" s="312"/>
      <c r="H61" s="312"/>
      <c r="I61" s="312"/>
      <c r="J61" s="312"/>
      <c r="K61" s="315"/>
    </row>
    <row r="62" spans="1:11" ht="19.5" customHeight="1">
      <c r="A62" s="315"/>
      <c r="F62" s="312"/>
      <c r="G62" s="312"/>
      <c r="H62" s="312"/>
      <c r="I62" s="312"/>
      <c r="J62" s="312"/>
      <c r="K62" s="315"/>
    </row>
    <row r="63" spans="1:11" ht="19.5" customHeight="1">
      <c r="A63" s="315"/>
      <c r="F63" s="312"/>
      <c r="G63" s="312"/>
      <c r="H63" s="312"/>
      <c r="I63" s="312"/>
      <c r="J63" s="312"/>
      <c r="K63" s="315"/>
    </row>
    <row r="64" spans="1:11" ht="23.25" customHeight="1">
      <c r="A64" s="775" t="s">
        <v>897</v>
      </c>
      <c r="B64" s="776"/>
      <c r="C64" s="776"/>
      <c r="D64" s="777"/>
      <c r="E64" s="778" t="s">
        <v>1061</v>
      </c>
      <c r="F64" s="779"/>
      <c r="G64" s="778" t="s">
        <v>977</v>
      </c>
      <c r="H64" s="779"/>
      <c r="I64" s="778" t="s">
        <v>978</v>
      </c>
      <c r="J64" s="779"/>
      <c r="K64" s="315"/>
    </row>
    <row r="65" spans="1:11" ht="23.25" customHeight="1">
      <c r="A65" s="329" t="s">
        <v>900</v>
      </c>
      <c r="B65" s="330" t="s">
        <v>901</v>
      </c>
      <c r="C65" s="330" t="s">
        <v>902</v>
      </c>
      <c r="D65" s="331" t="s">
        <v>903</v>
      </c>
      <c r="E65" s="332" t="s">
        <v>904</v>
      </c>
      <c r="F65" s="332" t="s">
        <v>905</v>
      </c>
      <c r="G65" s="332" t="s">
        <v>904</v>
      </c>
      <c r="H65" s="332" t="s">
        <v>905</v>
      </c>
      <c r="I65" s="332" t="s">
        <v>904</v>
      </c>
      <c r="J65" s="332" t="s">
        <v>905</v>
      </c>
      <c r="K65" s="315"/>
    </row>
    <row r="66" spans="1:11" ht="23.25" customHeight="1">
      <c r="A66" s="611" t="s">
        <v>906</v>
      </c>
      <c r="B66" s="612" t="s">
        <v>906</v>
      </c>
      <c r="C66" s="612" t="s">
        <v>906</v>
      </c>
      <c r="D66" s="613" t="s">
        <v>907</v>
      </c>
      <c r="E66" s="614">
        <v>104902602</v>
      </c>
      <c r="F66" s="614">
        <v>325205373</v>
      </c>
      <c r="G66" s="614">
        <v>97793219</v>
      </c>
      <c r="H66" s="614">
        <v>217664376</v>
      </c>
      <c r="I66" s="614">
        <v>7109383</v>
      </c>
      <c r="J66" s="615">
        <v>107540997</v>
      </c>
      <c r="K66" s="315"/>
    </row>
    <row r="67" spans="1:11" ht="23.25" customHeight="1">
      <c r="A67" s="611" t="s">
        <v>906</v>
      </c>
      <c r="B67" s="616" t="s">
        <v>906</v>
      </c>
      <c r="C67" s="616" t="s">
        <v>906</v>
      </c>
      <c r="D67" s="613" t="s">
        <v>908</v>
      </c>
      <c r="E67" s="614">
        <v>44501824</v>
      </c>
      <c r="F67" s="614">
        <v>166455931</v>
      </c>
      <c r="G67" s="614">
        <v>44313961</v>
      </c>
      <c r="H67" s="614">
        <v>159269771</v>
      </c>
      <c r="I67" s="614">
        <v>187863</v>
      </c>
      <c r="J67" s="615">
        <v>7186160</v>
      </c>
      <c r="K67" s="315"/>
    </row>
    <row r="68" spans="1:11" ht="16.5" customHeight="1">
      <c r="A68" s="611" t="s">
        <v>909</v>
      </c>
      <c r="B68" s="616" t="s">
        <v>906</v>
      </c>
      <c r="C68" s="616" t="s">
        <v>906</v>
      </c>
      <c r="D68" s="613" t="s">
        <v>979</v>
      </c>
      <c r="E68" s="614">
        <v>9859852</v>
      </c>
      <c r="F68" s="614">
        <v>59965429</v>
      </c>
      <c r="G68" s="614">
        <v>9859852</v>
      </c>
      <c r="H68" s="614">
        <v>59003346</v>
      </c>
      <c r="I68" s="614">
        <v>0</v>
      </c>
      <c r="J68" s="615">
        <v>962083</v>
      </c>
      <c r="K68" s="315"/>
    </row>
    <row r="69" spans="1:11" ht="16.5" customHeight="1">
      <c r="A69" s="611" t="s">
        <v>909</v>
      </c>
      <c r="B69" s="616" t="s">
        <v>980</v>
      </c>
      <c r="C69" s="616" t="s">
        <v>906</v>
      </c>
      <c r="D69" s="613" t="s">
        <v>981</v>
      </c>
      <c r="E69" s="614">
        <v>1403372</v>
      </c>
      <c r="F69" s="614">
        <v>16399275</v>
      </c>
      <c r="G69" s="614">
        <v>1403372</v>
      </c>
      <c r="H69" s="614">
        <v>15637192</v>
      </c>
      <c r="I69" s="614">
        <v>0</v>
      </c>
      <c r="J69" s="615">
        <v>762083</v>
      </c>
      <c r="K69" s="315"/>
    </row>
    <row r="70" spans="1:11" ht="18.75" customHeight="1">
      <c r="A70" s="611" t="s">
        <v>909</v>
      </c>
      <c r="B70" s="616" t="s">
        <v>980</v>
      </c>
      <c r="C70" s="616" t="s">
        <v>909</v>
      </c>
      <c r="D70" s="613" t="s">
        <v>982</v>
      </c>
      <c r="E70" s="614">
        <v>944915</v>
      </c>
      <c r="F70" s="614">
        <v>13335058</v>
      </c>
      <c r="G70" s="614">
        <v>944915</v>
      </c>
      <c r="H70" s="614">
        <v>13335058</v>
      </c>
      <c r="I70" s="614">
        <v>0</v>
      </c>
      <c r="J70" s="615">
        <v>0</v>
      </c>
      <c r="K70" s="315"/>
    </row>
    <row r="71" spans="1:11">
      <c r="A71" s="611" t="s">
        <v>909</v>
      </c>
      <c r="B71" s="616" t="s">
        <v>980</v>
      </c>
      <c r="C71" s="616" t="s">
        <v>911</v>
      </c>
      <c r="D71" s="613" t="s">
        <v>983</v>
      </c>
      <c r="E71" s="614">
        <v>121251</v>
      </c>
      <c r="F71" s="614">
        <v>625463</v>
      </c>
      <c r="G71" s="614">
        <v>121251</v>
      </c>
      <c r="H71" s="614">
        <v>625463</v>
      </c>
      <c r="I71" s="614">
        <v>0</v>
      </c>
      <c r="J71" s="615">
        <v>0</v>
      </c>
    </row>
    <row r="72" spans="1:11">
      <c r="A72" s="611" t="s">
        <v>909</v>
      </c>
      <c r="B72" s="616" t="s">
        <v>980</v>
      </c>
      <c r="C72" s="616" t="s">
        <v>935</v>
      </c>
      <c r="D72" s="613" t="s">
        <v>984</v>
      </c>
      <c r="E72" s="614">
        <v>303609</v>
      </c>
      <c r="F72" s="614">
        <v>1139483</v>
      </c>
      <c r="G72" s="614">
        <v>303609</v>
      </c>
      <c r="H72" s="614">
        <v>1139483</v>
      </c>
      <c r="I72" s="614">
        <v>0</v>
      </c>
      <c r="J72" s="615">
        <v>0</v>
      </c>
    </row>
    <row r="73" spans="1:11">
      <c r="A73" s="611" t="s">
        <v>909</v>
      </c>
      <c r="B73" s="616" t="s">
        <v>980</v>
      </c>
      <c r="C73" s="616" t="s">
        <v>930</v>
      </c>
      <c r="D73" s="613" t="s">
        <v>985</v>
      </c>
      <c r="E73" s="614">
        <v>2000</v>
      </c>
      <c r="F73" s="614">
        <v>5000</v>
      </c>
      <c r="G73" s="614">
        <v>2000</v>
      </c>
      <c r="H73" s="614">
        <v>5000</v>
      </c>
      <c r="I73" s="614">
        <v>0</v>
      </c>
      <c r="J73" s="615">
        <v>0</v>
      </c>
    </row>
    <row r="74" spans="1:11">
      <c r="A74" s="611" t="s">
        <v>909</v>
      </c>
      <c r="B74" s="616" t="s">
        <v>980</v>
      </c>
      <c r="C74" s="616" t="s">
        <v>938</v>
      </c>
      <c r="D74" s="613" t="s">
        <v>986</v>
      </c>
      <c r="E74" s="614">
        <v>31597</v>
      </c>
      <c r="F74" s="614">
        <v>1294271</v>
      </c>
      <c r="G74" s="614">
        <v>31597</v>
      </c>
      <c r="H74" s="614">
        <v>532188</v>
      </c>
      <c r="I74" s="614">
        <v>0</v>
      </c>
      <c r="J74" s="615">
        <v>762083</v>
      </c>
    </row>
    <row r="75" spans="1:11">
      <c r="A75" s="611" t="s">
        <v>909</v>
      </c>
      <c r="B75" s="616" t="s">
        <v>987</v>
      </c>
      <c r="C75" s="616" t="s">
        <v>906</v>
      </c>
      <c r="D75" s="613" t="s">
        <v>988</v>
      </c>
      <c r="E75" s="614">
        <v>794985</v>
      </c>
      <c r="F75" s="614">
        <v>16614985</v>
      </c>
      <c r="G75" s="614">
        <v>794985</v>
      </c>
      <c r="H75" s="614">
        <v>16614985</v>
      </c>
      <c r="I75" s="614">
        <v>0</v>
      </c>
      <c r="J75" s="615">
        <v>0</v>
      </c>
    </row>
    <row r="76" spans="1:11">
      <c r="A76" s="611" t="s">
        <v>909</v>
      </c>
      <c r="B76" s="616" t="s">
        <v>987</v>
      </c>
      <c r="C76" s="616" t="s">
        <v>909</v>
      </c>
      <c r="D76" s="613" t="s">
        <v>982</v>
      </c>
      <c r="E76" s="614">
        <v>360471</v>
      </c>
      <c r="F76" s="614">
        <v>7525471</v>
      </c>
      <c r="G76" s="614">
        <v>360471</v>
      </c>
      <c r="H76" s="614">
        <v>7525471</v>
      </c>
      <c r="I76" s="614">
        <v>0</v>
      </c>
      <c r="J76" s="615">
        <v>0</v>
      </c>
    </row>
    <row r="77" spans="1:11">
      <c r="A77" s="611" t="s">
        <v>909</v>
      </c>
      <c r="B77" s="616" t="s">
        <v>987</v>
      </c>
      <c r="C77" s="616" t="s">
        <v>911</v>
      </c>
      <c r="D77" s="613" t="s">
        <v>989</v>
      </c>
      <c r="E77" s="614">
        <v>434514</v>
      </c>
      <c r="F77" s="614">
        <v>9089514</v>
      </c>
      <c r="G77" s="614">
        <v>434514</v>
      </c>
      <c r="H77" s="614">
        <v>9089514</v>
      </c>
      <c r="I77" s="614">
        <v>0</v>
      </c>
      <c r="J77" s="615">
        <v>0</v>
      </c>
    </row>
    <row r="78" spans="1:11">
      <c r="A78" s="611" t="s">
        <v>909</v>
      </c>
      <c r="B78" s="616" t="s">
        <v>990</v>
      </c>
      <c r="C78" s="616" t="s">
        <v>906</v>
      </c>
      <c r="D78" s="613" t="s">
        <v>991</v>
      </c>
      <c r="E78" s="614">
        <v>7653501</v>
      </c>
      <c r="F78" s="614">
        <v>26728197</v>
      </c>
      <c r="G78" s="614">
        <v>7653501</v>
      </c>
      <c r="H78" s="614">
        <v>26528197</v>
      </c>
      <c r="I78" s="614">
        <v>0</v>
      </c>
      <c r="J78" s="615">
        <v>200000</v>
      </c>
    </row>
    <row r="79" spans="1:11">
      <c r="A79" s="611" t="s">
        <v>909</v>
      </c>
      <c r="B79" s="616" t="s">
        <v>990</v>
      </c>
      <c r="C79" s="616" t="s">
        <v>911</v>
      </c>
      <c r="D79" s="613" t="s">
        <v>992</v>
      </c>
      <c r="E79" s="614">
        <v>2618210</v>
      </c>
      <c r="F79" s="614">
        <v>16602134</v>
      </c>
      <c r="G79" s="614">
        <v>2618210</v>
      </c>
      <c r="H79" s="614">
        <v>16602134</v>
      </c>
      <c r="I79" s="614">
        <v>0</v>
      </c>
      <c r="J79" s="615">
        <v>0</v>
      </c>
    </row>
    <row r="80" spans="1:11">
      <c r="A80" s="611" t="s">
        <v>909</v>
      </c>
      <c r="B80" s="616" t="s">
        <v>990</v>
      </c>
      <c r="C80" s="616" t="s">
        <v>935</v>
      </c>
      <c r="D80" s="613" t="s">
        <v>993</v>
      </c>
      <c r="E80" s="614">
        <v>11879</v>
      </c>
      <c r="F80" s="614">
        <v>93423</v>
      </c>
      <c r="G80" s="614">
        <v>11879</v>
      </c>
      <c r="H80" s="614">
        <v>93423</v>
      </c>
      <c r="I80" s="614">
        <v>0</v>
      </c>
      <c r="J80" s="615">
        <v>0</v>
      </c>
    </row>
    <row r="81" spans="1:10">
      <c r="A81" s="611" t="s">
        <v>909</v>
      </c>
      <c r="B81" s="616" t="s">
        <v>990</v>
      </c>
      <c r="C81" s="616" t="s">
        <v>930</v>
      </c>
      <c r="D81" s="613" t="s">
        <v>994</v>
      </c>
      <c r="E81" s="614">
        <v>9000</v>
      </c>
      <c r="F81" s="614">
        <v>12669</v>
      </c>
      <c r="G81" s="614">
        <v>9000</v>
      </c>
      <c r="H81" s="614">
        <v>12669</v>
      </c>
      <c r="I81" s="614">
        <v>0</v>
      </c>
      <c r="J81" s="615">
        <v>0</v>
      </c>
    </row>
    <row r="82" spans="1:10">
      <c r="A82" s="611" t="s">
        <v>909</v>
      </c>
      <c r="B82" s="616" t="s">
        <v>990</v>
      </c>
      <c r="C82" s="616" t="s">
        <v>938</v>
      </c>
      <c r="D82" s="613" t="s">
        <v>995</v>
      </c>
      <c r="E82" s="614">
        <v>3940515</v>
      </c>
      <c r="F82" s="614">
        <v>6663048</v>
      </c>
      <c r="G82" s="614">
        <v>3940515</v>
      </c>
      <c r="H82" s="614">
        <v>6463048</v>
      </c>
      <c r="I82" s="614">
        <v>0</v>
      </c>
      <c r="J82" s="615">
        <v>200000</v>
      </c>
    </row>
    <row r="83" spans="1:10">
      <c r="A83" s="611" t="s">
        <v>909</v>
      </c>
      <c r="B83" s="616" t="s">
        <v>990</v>
      </c>
      <c r="C83" s="616" t="s">
        <v>945</v>
      </c>
      <c r="D83" s="613" t="s">
        <v>996</v>
      </c>
      <c r="E83" s="614">
        <v>81957</v>
      </c>
      <c r="F83" s="614">
        <v>540331</v>
      </c>
      <c r="G83" s="614">
        <v>81957</v>
      </c>
      <c r="H83" s="614">
        <v>540331</v>
      </c>
      <c r="I83" s="614">
        <v>0</v>
      </c>
      <c r="J83" s="615">
        <v>0</v>
      </c>
    </row>
    <row r="84" spans="1:10">
      <c r="A84" s="611" t="s">
        <v>909</v>
      </c>
      <c r="B84" s="616" t="s">
        <v>990</v>
      </c>
      <c r="C84" s="616" t="s">
        <v>947</v>
      </c>
      <c r="D84" s="613" t="s">
        <v>997</v>
      </c>
      <c r="E84" s="614">
        <v>991940</v>
      </c>
      <c r="F84" s="614">
        <v>2816592</v>
      </c>
      <c r="G84" s="614">
        <v>991940</v>
      </c>
      <c r="H84" s="614">
        <v>2816592</v>
      </c>
      <c r="I84" s="614">
        <v>0</v>
      </c>
      <c r="J84" s="615">
        <v>0</v>
      </c>
    </row>
    <row r="85" spans="1:10">
      <c r="A85" s="611" t="s">
        <v>909</v>
      </c>
      <c r="B85" s="616" t="s">
        <v>998</v>
      </c>
      <c r="C85" s="616" t="s">
        <v>906</v>
      </c>
      <c r="D85" s="613" t="s">
        <v>999</v>
      </c>
      <c r="E85" s="614">
        <v>7994</v>
      </c>
      <c r="F85" s="614">
        <v>222972</v>
      </c>
      <c r="G85" s="614">
        <v>7994</v>
      </c>
      <c r="H85" s="614">
        <v>222972</v>
      </c>
      <c r="I85" s="614">
        <v>0</v>
      </c>
      <c r="J85" s="615">
        <v>0</v>
      </c>
    </row>
    <row r="86" spans="1:10">
      <c r="A86" s="611" t="s">
        <v>909</v>
      </c>
      <c r="B86" s="616" t="s">
        <v>998</v>
      </c>
      <c r="C86" s="616" t="s">
        <v>911</v>
      </c>
      <c r="D86" s="613" t="s">
        <v>1000</v>
      </c>
      <c r="E86" s="614">
        <v>7994</v>
      </c>
      <c r="F86" s="614">
        <v>222972</v>
      </c>
      <c r="G86" s="614">
        <v>7994</v>
      </c>
      <c r="H86" s="614">
        <v>222972</v>
      </c>
      <c r="I86" s="614">
        <v>0</v>
      </c>
      <c r="J86" s="615">
        <v>0</v>
      </c>
    </row>
    <row r="87" spans="1:10">
      <c r="A87" s="611" t="s">
        <v>911</v>
      </c>
      <c r="B87" s="616" t="s">
        <v>906</v>
      </c>
      <c r="C87" s="616" t="s">
        <v>906</v>
      </c>
      <c r="D87" s="613" t="s">
        <v>1001</v>
      </c>
      <c r="E87" s="614">
        <v>1252475</v>
      </c>
      <c r="F87" s="614">
        <v>6049747</v>
      </c>
      <c r="G87" s="614">
        <v>1252475</v>
      </c>
      <c r="H87" s="614">
        <v>6049747</v>
      </c>
      <c r="I87" s="614">
        <v>0</v>
      </c>
      <c r="J87" s="615">
        <v>0</v>
      </c>
    </row>
    <row r="88" spans="1:10">
      <c r="A88" s="611" t="s">
        <v>911</v>
      </c>
      <c r="B88" s="616" t="s">
        <v>1002</v>
      </c>
      <c r="C88" s="616" t="s">
        <v>906</v>
      </c>
      <c r="D88" s="613" t="s">
        <v>1003</v>
      </c>
      <c r="E88" s="614">
        <v>167833</v>
      </c>
      <c r="F88" s="614">
        <v>2249227</v>
      </c>
      <c r="G88" s="614">
        <v>167833</v>
      </c>
      <c r="H88" s="614">
        <v>2249227</v>
      </c>
      <c r="I88" s="614">
        <v>0</v>
      </c>
      <c r="J88" s="615">
        <v>0</v>
      </c>
    </row>
    <row r="89" spans="1:10">
      <c r="A89" s="611" t="s">
        <v>911</v>
      </c>
      <c r="B89" s="616" t="s">
        <v>1002</v>
      </c>
      <c r="C89" s="616" t="s">
        <v>911</v>
      </c>
      <c r="D89" s="613" t="s">
        <v>1004</v>
      </c>
      <c r="E89" s="614">
        <v>44154</v>
      </c>
      <c r="F89" s="614">
        <v>364258</v>
      </c>
      <c r="G89" s="614">
        <v>44154</v>
      </c>
      <c r="H89" s="614">
        <v>364258</v>
      </c>
      <c r="I89" s="614">
        <v>0</v>
      </c>
      <c r="J89" s="615">
        <v>0</v>
      </c>
    </row>
    <row r="90" spans="1:10">
      <c r="A90" s="611" t="s">
        <v>911</v>
      </c>
      <c r="B90" s="616" t="s">
        <v>1002</v>
      </c>
      <c r="C90" s="616" t="s">
        <v>935</v>
      </c>
      <c r="D90" s="613" t="s">
        <v>1005</v>
      </c>
      <c r="E90" s="614">
        <v>123679</v>
      </c>
      <c r="F90" s="614">
        <v>1884969</v>
      </c>
      <c r="G90" s="614">
        <v>123679</v>
      </c>
      <c r="H90" s="614">
        <v>1884969</v>
      </c>
      <c r="I90" s="614">
        <v>0</v>
      </c>
      <c r="J90" s="615">
        <v>0</v>
      </c>
    </row>
    <row r="91" spans="1:10">
      <c r="A91" s="611" t="s">
        <v>911</v>
      </c>
      <c r="B91" s="616" t="s">
        <v>1006</v>
      </c>
      <c r="C91" s="616" t="s">
        <v>906</v>
      </c>
      <c r="D91" s="613" t="s">
        <v>1007</v>
      </c>
      <c r="E91" s="614">
        <v>1084642</v>
      </c>
      <c r="F91" s="614">
        <v>3800520</v>
      </c>
      <c r="G91" s="614">
        <v>1084642</v>
      </c>
      <c r="H91" s="614">
        <v>3800520</v>
      </c>
      <c r="I91" s="614">
        <v>0</v>
      </c>
      <c r="J91" s="615">
        <v>0</v>
      </c>
    </row>
    <row r="92" spans="1:10">
      <c r="A92" s="611" t="s">
        <v>911</v>
      </c>
      <c r="B92" s="616" t="s">
        <v>1006</v>
      </c>
      <c r="C92" s="616" t="s">
        <v>911</v>
      </c>
      <c r="D92" s="613" t="s">
        <v>1008</v>
      </c>
      <c r="E92" s="614">
        <v>871251</v>
      </c>
      <c r="F92" s="614">
        <v>2635644</v>
      </c>
      <c r="G92" s="614">
        <v>871251</v>
      </c>
      <c r="H92" s="614">
        <v>2635644</v>
      </c>
      <c r="I92" s="614">
        <v>0</v>
      </c>
      <c r="J92" s="615">
        <v>0</v>
      </c>
    </row>
    <row r="93" spans="1:10">
      <c r="A93" s="611" t="s">
        <v>911</v>
      </c>
      <c r="B93" s="616" t="s">
        <v>1006</v>
      </c>
      <c r="C93" s="616" t="s">
        <v>935</v>
      </c>
      <c r="D93" s="613" t="s">
        <v>997</v>
      </c>
      <c r="E93" s="614">
        <v>213391</v>
      </c>
      <c r="F93" s="614">
        <v>1164876</v>
      </c>
      <c r="G93" s="614">
        <v>213391</v>
      </c>
      <c r="H93" s="614">
        <v>1164876</v>
      </c>
      <c r="I93" s="614">
        <v>0</v>
      </c>
      <c r="J93" s="615">
        <v>0</v>
      </c>
    </row>
    <row r="94" spans="1:10">
      <c r="A94" s="611" t="s">
        <v>935</v>
      </c>
      <c r="B94" s="616" t="s">
        <v>906</v>
      </c>
      <c r="C94" s="616" t="s">
        <v>906</v>
      </c>
      <c r="D94" s="613" t="s">
        <v>1009</v>
      </c>
      <c r="E94" s="614">
        <v>29291702</v>
      </c>
      <c r="F94" s="614">
        <v>64348063</v>
      </c>
      <c r="G94" s="614">
        <v>29103839</v>
      </c>
      <c r="H94" s="614">
        <v>58123986</v>
      </c>
      <c r="I94" s="614">
        <v>187863</v>
      </c>
      <c r="J94" s="615">
        <v>6224077</v>
      </c>
    </row>
    <row r="95" spans="1:10">
      <c r="A95" s="611" t="s">
        <v>935</v>
      </c>
      <c r="B95" s="616" t="s">
        <v>1010</v>
      </c>
      <c r="C95" s="616" t="s">
        <v>906</v>
      </c>
      <c r="D95" s="613" t="s">
        <v>1011</v>
      </c>
      <c r="E95" s="614">
        <v>8800367</v>
      </c>
      <c r="F95" s="614">
        <v>23363683</v>
      </c>
      <c r="G95" s="614">
        <v>8786804</v>
      </c>
      <c r="H95" s="614">
        <v>19230840</v>
      </c>
      <c r="I95" s="614">
        <v>13563</v>
      </c>
      <c r="J95" s="615">
        <v>4132843</v>
      </c>
    </row>
    <row r="96" spans="1:10">
      <c r="A96" s="611" t="s">
        <v>935</v>
      </c>
      <c r="B96" s="616" t="s">
        <v>1010</v>
      </c>
      <c r="C96" s="616" t="s">
        <v>911</v>
      </c>
      <c r="D96" s="613" t="s">
        <v>1012</v>
      </c>
      <c r="E96" s="614">
        <v>8800367</v>
      </c>
      <c r="F96" s="614">
        <v>23363683</v>
      </c>
      <c r="G96" s="614">
        <v>8786804</v>
      </c>
      <c r="H96" s="614">
        <v>19230840</v>
      </c>
      <c r="I96" s="614">
        <v>13563</v>
      </c>
      <c r="J96" s="615">
        <v>4132843</v>
      </c>
    </row>
    <row r="97" spans="1:10">
      <c r="A97" s="611" t="s">
        <v>935</v>
      </c>
      <c r="B97" s="616" t="s">
        <v>1013</v>
      </c>
      <c r="C97" s="616" t="s">
        <v>906</v>
      </c>
      <c r="D97" s="613" t="s">
        <v>1014</v>
      </c>
      <c r="E97" s="614">
        <v>6599</v>
      </c>
      <c r="F97" s="614">
        <v>98222</v>
      </c>
      <c r="G97" s="614">
        <v>6599</v>
      </c>
      <c r="H97" s="614">
        <v>98222</v>
      </c>
      <c r="I97" s="614">
        <v>0</v>
      </c>
      <c r="J97" s="615">
        <v>0</v>
      </c>
    </row>
    <row r="98" spans="1:10">
      <c r="A98" s="611" t="s">
        <v>935</v>
      </c>
      <c r="B98" s="616" t="s">
        <v>1013</v>
      </c>
      <c r="C98" s="616" t="s">
        <v>935</v>
      </c>
      <c r="D98" s="613" t="s">
        <v>1015</v>
      </c>
      <c r="E98" s="614">
        <v>6599</v>
      </c>
      <c r="F98" s="614">
        <v>98222</v>
      </c>
      <c r="G98" s="614">
        <v>6599</v>
      </c>
      <c r="H98" s="614">
        <v>98222</v>
      </c>
      <c r="I98" s="614">
        <v>0</v>
      </c>
      <c r="J98" s="615">
        <v>0</v>
      </c>
    </row>
    <row r="99" spans="1:10">
      <c r="A99" s="611" t="s">
        <v>935</v>
      </c>
      <c r="B99" s="616" t="s">
        <v>1016</v>
      </c>
      <c r="C99" s="616" t="s">
        <v>906</v>
      </c>
      <c r="D99" s="613" t="s">
        <v>1017</v>
      </c>
      <c r="E99" s="614">
        <v>20484736</v>
      </c>
      <c r="F99" s="614">
        <v>40886158</v>
      </c>
      <c r="G99" s="614">
        <v>20310436</v>
      </c>
      <c r="H99" s="614">
        <v>38794924</v>
      </c>
      <c r="I99" s="614">
        <v>174300</v>
      </c>
      <c r="J99" s="615">
        <v>2091234</v>
      </c>
    </row>
    <row r="100" spans="1:10">
      <c r="A100" s="611" t="s">
        <v>935</v>
      </c>
      <c r="B100" s="616" t="s">
        <v>1016</v>
      </c>
      <c r="C100" s="616" t="s">
        <v>911</v>
      </c>
      <c r="D100" s="613" t="s">
        <v>1018</v>
      </c>
      <c r="E100" s="614">
        <v>3413616</v>
      </c>
      <c r="F100" s="614">
        <v>9735730</v>
      </c>
      <c r="G100" s="614">
        <v>3239316</v>
      </c>
      <c r="H100" s="614">
        <v>8744496</v>
      </c>
      <c r="I100" s="614">
        <v>174300</v>
      </c>
      <c r="J100" s="615">
        <v>991234</v>
      </c>
    </row>
    <row r="101" spans="1:10">
      <c r="A101" s="611" t="s">
        <v>935</v>
      </c>
      <c r="B101" s="616" t="s">
        <v>1016</v>
      </c>
      <c r="C101" s="616" t="s">
        <v>935</v>
      </c>
      <c r="D101" s="613" t="s">
        <v>1019</v>
      </c>
      <c r="E101" s="614">
        <v>0</v>
      </c>
      <c r="F101" s="614">
        <v>820000</v>
      </c>
      <c r="G101" s="614">
        <v>0</v>
      </c>
      <c r="H101" s="614">
        <v>820000</v>
      </c>
      <c r="I101" s="614">
        <v>0</v>
      </c>
      <c r="J101" s="615">
        <v>0</v>
      </c>
    </row>
    <row r="102" spans="1:10">
      <c r="A102" s="611" t="s">
        <v>935</v>
      </c>
      <c r="B102" s="616" t="s">
        <v>1016</v>
      </c>
      <c r="C102" s="616" t="s">
        <v>938</v>
      </c>
      <c r="D102" s="613" t="s">
        <v>1020</v>
      </c>
      <c r="E102" s="614">
        <v>16740618</v>
      </c>
      <c r="F102" s="614">
        <v>27383783</v>
      </c>
      <c r="G102" s="614">
        <v>16740618</v>
      </c>
      <c r="H102" s="614">
        <v>26283783</v>
      </c>
      <c r="I102" s="614">
        <v>0</v>
      </c>
      <c r="J102" s="615">
        <v>1100000</v>
      </c>
    </row>
    <row r="103" spans="1:10">
      <c r="A103" s="611" t="s">
        <v>935</v>
      </c>
      <c r="B103" s="616" t="s">
        <v>1016</v>
      </c>
      <c r="C103" s="616" t="s">
        <v>945</v>
      </c>
      <c r="D103" s="613" t="s">
        <v>1021</v>
      </c>
      <c r="E103" s="614">
        <v>330502</v>
      </c>
      <c r="F103" s="614">
        <v>2946645</v>
      </c>
      <c r="G103" s="614">
        <v>330502</v>
      </c>
      <c r="H103" s="614">
        <v>2946645</v>
      </c>
      <c r="I103" s="614">
        <v>0</v>
      </c>
      <c r="J103" s="615">
        <v>0</v>
      </c>
    </row>
    <row r="104" spans="1:10">
      <c r="A104" s="611" t="s">
        <v>930</v>
      </c>
      <c r="B104" s="616" t="s">
        <v>906</v>
      </c>
      <c r="C104" s="616" t="s">
        <v>906</v>
      </c>
      <c r="D104" s="613" t="s">
        <v>1022</v>
      </c>
      <c r="E104" s="614">
        <v>238151</v>
      </c>
      <c r="F104" s="614">
        <v>7030136</v>
      </c>
      <c r="G104" s="614">
        <v>238151</v>
      </c>
      <c r="H104" s="614">
        <v>7030136</v>
      </c>
      <c r="I104" s="614">
        <v>0</v>
      </c>
      <c r="J104" s="615">
        <v>0</v>
      </c>
    </row>
    <row r="105" spans="1:10">
      <c r="A105" s="611" t="s">
        <v>930</v>
      </c>
      <c r="B105" s="616" t="s">
        <v>1023</v>
      </c>
      <c r="C105" s="616" t="s">
        <v>906</v>
      </c>
      <c r="D105" s="613" t="s">
        <v>1024</v>
      </c>
      <c r="E105" s="614">
        <v>67526</v>
      </c>
      <c r="F105" s="614">
        <v>447620</v>
      </c>
      <c r="G105" s="614">
        <v>67526</v>
      </c>
      <c r="H105" s="614">
        <v>447620</v>
      </c>
      <c r="I105" s="614">
        <v>0</v>
      </c>
      <c r="J105" s="615">
        <v>0</v>
      </c>
    </row>
    <row r="106" spans="1:10">
      <c r="A106" s="611" t="s">
        <v>930</v>
      </c>
      <c r="B106" s="616" t="s">
        <v>1023</v>
      </c>
      <c r="C106" s="616" t="s">
        <v>911</v>
      </c>
      <c r="D106" s="613" t="s">
        <v>1025</v>
      </c>
      <c r="E106" s="614">
        <v>67526</v>
      </c>
      <c r="F106" s="614">
        <v>447620</v>
      </c>
      <c r="G106" s="614">
        <v>67526</v>
      </c>
      <c r="H106" s="614">
        <v>447620</v>
      </c>
      <c r="I106" s="614">
        <v>0</v>
      </c>
      <c r="J106" s="615">
        <v>0</v>
      </c>
    </row>
    <row r="107" spans="1:10">
      <c r="A107" s="611" t="s">
        <v>930</v>
      </c>
      <c r="B107" s="616" t="s">
        <v>1026</v>
      </c>
      <c r="C107" s="616" t="s">
        <v>906</v>
      </c>
      <c r="D107" s="613" t="s">
        <v>1027</v>
      </c>
      <c r="E107" s="614">
        <v>41516</v>
      </c>
      <c r="F107" s="614">
        <v>106055</v>
      </c>
      <c r="G107" s="614">
        <v>41516</v>
      </c>
      <c r="H107" s="614">
        <v>106055</v>
      </c>
      <c r="I107" s="614">
        <v>0</v>
      </c>
      <c r="J107" s="615">
        <v>0</v>
      </c>
    </row>
    <row r="108" spans="1:10">
      <c r="A108" s="611" t="s">
        <v>930</v>
      </c>
      <c r="B108" s="616" t="s">
        <v>1026</v>
      </c>
      <c r="C108" s="616" t="s">
        <v>911</v>
      </c>
      <c r="D108" s="613" t="s">
        <v>1028</v>
      </c>
      <c r="E108" s="614">
        <v>41516</v>
      </c>
      <c r="F108" s="614">
        <v>106055</v>
      </c>
      <c r="G108" s="614">
        <v>41516</v>
      </c>
      <c r="H108" s="614">
        <v>106055</v>
      </c>
      <c r="I108" s="614">
        <v>0</v>
      </c>
      <c r="J108" s="615">
        <v>0</v>
      </c>
    </row>
    <row r="109" spans="1:10">
      <c r="A109" s="611" t="s">
        <v>930</v>
      </c>
      <c r="B109" s="616" t="s">
        <v>1029</v>
      </c>
      <c r="C109" s="616" t="s">
        <v>906</v>
      </c>
      <c r="D109" s="613" t="s">
        <v>1030</v>
      </c>
      <c r="E109" s="614">
        <v>129109</v>
      </c>
      <c r="F109" s="614">
        <v>6476461</v>
      </c>
      <c r="G109" s="614">
        <v>129109</v>
      </c>
      <c r="H109" s="614">
        <v>6476461</v>
      </c>
      <c r="I109" s="614">
        <v>0</v>
      </c>
      <c r="J109" s="615">
        <v>0</v>
      </c>
    </row>
    <row r="110" spans="1:10">
      <c r="A110" s="611" t="s">
        <v>930</v>
      </c>
      <c r="B110" s="616" t="s">
        <v>1029</v>
      </c>
      <c r="C110" s="616" t="s">
        <v>911</v>
      </c>
      <c r="D110" s="613" t="s">
        <v>1031</v>
      </c>
      <c r="E110" s="614">
        <v>129109</v>
      </c>
      <c r="F110" s="614">
        <v>6476461</v>
      </c>
      <c r="G110" s="614">
        <v>129109</v>
      </c>
      <c r="H110" s="614">
        <v>6476461</v>
      </c>
      <c r="I110" s="614">
        <v>0</v>
      </c>
      <c r="J110" s="615">
        <v>0</v>
      </c>
    </row>
    <row r="111" spans="1:10">
      <c r="A111" s="611" t="s">
        <v>938</v>
      </c>
      <c r="B111" s="616" t="s">
        <v>906</v>
      </c>
      <c r="C111" s="616" t="s">
        <v>906</v>
      </c>
      <c r="D111" s="613" t="s">
        <v>1032</v>
      </c>
      <c r="E111" s="614">
        <v>3842701</v>
      </c>
      <c r="F111" s="614">
        <v>18791990</v>
      </c>
      <c r="G111" s="614">
        <v>3842701</v>
      </c>
      <c r="H111" s="614">
        <v>18791990</v>
      </c>
      <c r="I111" s="614">
        <v>0</v>
      </c>
      <c r="J111" s="615">
        <v>0</v>
      </c>
    </row>
    <row r="112" spans="1:10">
      <c r="A112" s="611" t="s">
        <v>938</v>
      </c>
      <c r="B112" s="616" t="s">
        <v>1033</v>
      </c>
      <c r="C112" s="616" t="s">
        <v>906</v>
      </c>
      <c r="D112" s="613" t="s">
        <v>1034</v>
      </c>
      <c r="E112" s="614">
        <v>2744461</v>
      </c>
      <c r="F112" s="614">
        <v>15663036</v>
      </c>
      <c r="G112" s="614">
        <v>2744461</v>
      </c>
      <c r="H112" s="614">
        <v>15663036</v>
      </c>
      <c r="I112" s="614">
        <v>0</v>
      </c>
      <c r="J112" s="615">
        <v>0</v>
      </c>
    </row>
    <row r="113" spans="1:10">
      <c r="A113" s="611" t="s">
        <v>938</v>
      </c>
      <c r="B113" s="616" t="s">
        <v>1033</v>
      </c>
      <c r="C113" s="616" t="s">
        <v>935</v>
      </c>
      <c r="D113" s="613" t="s">
        <v>1035</v>
      </c>
      <c r="E113" s="614">
        <v>2744461</v>
      </c>
      <c r="F113" s="614">
        <v>15663036</v>
      </c>
      <c r="G113" s="614">
        <v>2744461</v>
      </c>
      <c r="H113" s="614">
        <v>15663036</v>
      </c>
      <c r="I113" s="614">
        <v>0</v>
      </c>
      <c r="J113" s="615">
        <v>0</v>
      </c>
    </row>
    <row r="114" spans="1:10">
      <c r="A114" s="611" t="s">
        <v>938</v>
      </c>
      <c r="B114" s="616" t="s">
        <v>1036</v>
      </c>
      <c r="C114" s="616" t="s">
        <v>906</v>
      </c>
      <c r="D114" s="613" t="s">
        <v>1037</v>
      </c>
      <c r="E114" s="614">
        <v>1098240</v>
      </c>
      <c r="F114" s="614">
        <v>3128954</v>
      </c>
      <c r="G114" s="614">
        <v>1098240</v>
      </c>
      <c r="H114" s="614">
        <v>3128954</v>
      </c>
      <c r="I114" s="614">
        <v>0</v>
      </c>
      <c r="J114" s="615">
        <v>0</v>
      </c>
    </row>
    <row r="115" spans="1:10">
      <c r="A115" s="611" t="s">
        <v>938</v>
      </c>
      <c r="B115" s="616" t="s">
        <v>1036</v>
      </c>
      <c r="C115" s="616" t="s">
        <v>911</v>
      </c>
      <c r="D115" s="613" t="s">
        <v>1038</v>
      </c>
      <c r="E115" s="614">
        <v>1098240</v>
      </c>
      <c r="F115" s="614">
        <v>3128954</v>
      </c>
      <c r="G115" s="614">
        <v>1098240</v>
      </c>
      <c r="H115" s="614">
        <v>3128954</v>
      </c>
      <c r="I115" s="614">
        <v>0</v>
      </c>
      <c r="J115" s="615">
        <v>0</v>
      </c>
    </row>
    <row r="116" spans="1:10">
      <c r="A116" s="611" t="s">
        <v>945</v>
      </c>
      <c r="B116" s="616" t="s">
        <v>906</v>
      </c>
      <c r="C116" s="616" t="s">
        <v>906</v>
      </c>
      <c r="D116" s="613" t="s">
        <v>1039</v>
      </c>
      <c r="E116" s="614">
        <v>16943</v>
      </c>
      <c r="F116" s="614">
        <v>10103366</v>
      </c>
      <c r="G116" s="614">
        <v>16943</v>
      </c>
      <c r="H116" s="614">
        <v>10103366</v>
      </c>
      <c r="I116" s="614">
        <v>0</v>
      </c>
      <c r="J116" s="615">
        <v>0</v>
      </c>
    </row>
    <row r="117" spans="1:10">
      <c r="A117" s="611" t="s">
        <v>945</v>
      </c>
      <c r="B117" s="616" t="s">
        <v>1040</v>
      </c>
      <c r="C117" s="616" t="s">
        <v>906</v>
      </c>
      <c r="D117" s="613" t="s">
        <v>1041</v>
      </c>
      <c r="E117" s="614">
        <v>16943</v>
      </c>
      <c r="F117" s="614">
        <v>10103366</v>
      </c>
      <c r="G117" s="614">
        <v>16943</v>
      </c>
      <c r="H117" s="614">
        <v>10103366</v>
      </c>
      <c r="I117" s="614">
        <v>0</v>
      </c>
      <c r="J117" s="615">
        <v>0</v>
      </c>
    </row>
    <row r="118" spans="1:10">
      <c r="A118" s="611" t="s">
        <v>945</v>
      </c>
      <c r="B118" s="616" t="s">
        <v>1040</v>
      </c>
      <c r="C118" s="616" t="s">
        <v>909</v>
      </c>
      <c r="D118" s="613" t="s">
        <v>1042</v>
      </c>
      <c r="E118" s="614">
        <v>16943</v>
      </c>
      <c r="F118" s="614">
        <v>10103366</v>
      </c>
      <c r="G118" s="614">
        <v>16943</v>
      </c>
      <c r="H118" s="614">
        <v>10103366</v>
      </c>
      <c r="I118" s="614">
        <v>0</v>
      </c>
      <c r="J118" s="615">
        <v>0</v>
      </c>
    </row>
    <row r="119" spans="1:10">
      <c r="A119" s="611" t="s">
        <v>947</v>
      </c>
      <c r="B119" s="616" t="s">
        <v>906</v>
      </c>
      <c r="C119" s="616" t="s">
        <v>906</v>
      </c>
      <c r="D119" s="613" t="s">
        <v>1043</v>
      </c>
      <c r="E119" s="614">
        <v>0</v>
      </c>
      <c r="F119" s="614">
        <v>167200</v>
      </c>
      <c r="G119" s="614">
        <v>0</v>
      </c>
      <c r="H119" s="614">
        <v>167200</v>
      </c>
      <c r="I119" s="614">
        <v>0</v>
      </c>
      <c r="J119" s="615">
        <v>0</v>
      </c>
    </row>
    <row r="120" spans="1:10">
      <c r="A120" s="611" t="s">
        <v>947</v>
      </c>
      <c r="B120" s="616" t="s">
        <v>1044</v>
      </c>
      <c r="C120" s="616" t="s">
        <v>906</v>
      </c>
      <c r="D120" s="613" t="s">
        <v>1045</v>
      </c>
      <c r="E120" s="614">
        <v>0</v>
      </c>
      <c r="F120" s="614">
        <v>167200</v>
      </c>
      <c r="G120" s="614">
        <v>0</v>
      </c>
      <c r="H120" s="614">
        <v>167200</v>
      </c>
      <c r="I120" s="614">
        <v>0</v>
      </c>
      <c r="J120" s="615">
        <v>0</v>
      </c>
    </row>
    <row r="121" spans="1:10">
      <c r="A121" s="611" t="s">
        <v>947</v>
      </c>
      <c r="B121" s="616" t="s">
        <v>1044</v>
      </c>
      <c r="C121" s="616" t="s">
        <v>911</v>
      </c>
      <c r="D121" s="613" t="s">
        <v>1046</v>
      </c>
      <c r="E121" s="614">
        <v>0</v>
      </c>
      <c r="F121" s="614">
        <v>167200</v>
      </c>
      <c r="G121" s="614">
        <v>0</v>
      </c>
      <c r="H121" s="614">
        <v>167200</v>
      </c>
      <c r="I121" s="614">
        <v>0</v>
      </c>
      <c r="J121" s="615">
        <v>0</v>
      </c>
    </row>
    <row r="122" spans="1:10">
      <c r="A122" s="611" t="s">
        <v>906</v>
      </c>
      <c r="B122" s="616" t="s">
        <v>906</v>
      </c>
      <c r="C122" s="616" t="s">
        <v>906</v>
      </c>
      <c r="D122" s="613" t="s">
        <v>974</v>
      </c>
      <c r="E122" s="614">
        <v>60400778</v>
      </c>
      <c r="F122" s="614">
        <v>158749442</v>
      </c>
      <c r="G122" s="614">
        <v>53479258</v>
      </c>
      <c r="H122" s="614">
        <v>58394605</v>
      </c>
      <c r="I122" s="614">
        <v>6921520</v>
      </c>
      <c r="J122" s="615">
        <v>100354837</v>
      </c>
    </row>
    <row r="123" spans="1:10">
      <c r="A123" s="611" t="s">
        <v>909</v>
      </c>
      <c r="B123" s="616" t="s">
        <v>906</v>
      </c>
      <c r="C123" s="616" t="s">
        <v>906</v>
      </c>
      <c r="D123" s="613" t="s">
        <v>979</v>
      </c>
      <c r="E123" s="614">
        <v>17194011</v>
      </c>
      <c r="F123" s="614">
        <v>17683309</v>
      </c>
      <c r="G123" s="614">
        <v>17194011</v>
      </c>
      <c r="H123" s="614">
        <v>17683309</v>
      </c>
      <c r="I123" s="614">
        <v>0</v>
      </c>
      <c r="J123" s="615">
        <v>0</v>
      </c>
    </row>
    <row r="124" spans="1:10">
      <c r="A124" s="611" t="s">
        <v>909</v>
      </c>
      <c r="B124" s="616" t="s">
        <v>980</v>
      </c>
      <c r="C124" s="616" t="s">
        <v>906</v>
      </c>
      <c r="D124" s="613" t="s">
        <v>981</v>
      </c>
      <c r="E124" s="614">
        <v>78988</v>
      </c>
      <c r="F124" s="614">
        <v>318286</v>
      </c>
      <c r="G124" s="614">
        <v>78988</v>
      </c>
      <c r="H124" s="614">
        <v>318286</v>
      </c>
      <c r="I124" s="614">
        <v>0</v>
      </c>
      <c r="J124" s="615">
        <v>0</v>
      </c>
    </row>
    <row r="125" spans="1:10">
      <c r="A125" s="611" t="s">
        <v>909</v>
      </c>
      <c r="B125" s="616" t="s">
        <v>980</v>
      </c>
      <c r="C125" s="616" t="s">
        <v>1047</v>
      </c>
      <c r="D125" s="613" t="s">
        <v>1048</v>
      </c>
      <c r="E125" s="614">
        <v>78988</v>
      </c>
      <c r="F125" s="614">
        <v>318286</v>
      </c>
      <c r="G125" s="614">
        <v>78988</v>
      </c>
      <c r="H125" s="614">
        <v>318286</v>
      </c>
      <c r="I125" s="614">
        <v>0</v>
      </c>
      <c r="J125" s="615">
        <v>0</v>
      </c>
    </row>
    <row r="126" spans="1:10">
      <c r="A126" s="611" t="s">
        <v>909</v>
      </c>
      <c r="B126" s="616" t="s">
        <v>987</v>
      </c>
      <c r="C126" s="616" t="s">
        <v>906</v>
      </c>
      <c r="D126" s="613" t="s">
        <v>988</v>
      </c>
      <c r="E126" s="614">
        <v>-7451</v>
      </c>
      <c r="F126" s="614">
        <v>242549</v>
      </c>
      <c r="G126" s="614">
        <v>-7451</v>
      </c>
      <c r="H126" s="614">
        <v>242549</v>
      </c>
      <c r="I126" s="614">
        <v>0</v>
      </c>
      <c r="J126" s="615">
        <v>0</v>
      </c>
    </row>
    <row r="127" spans="1:10">
      <c r="A127" s="611" t="s">
        <v>909</v>
      </c>
      <c r="B127" s="616" t="s">
        <v>987</v>
      </c>
      <c r="C127" s="616" t="s">
        <v>1047</v>
      </c>
      <c r="D127" s="613" t="s">
        <v>1048</v>
      </c>
      <c r="E127" s="614">
        <v>-7451</v>
      </c>
      <c r="F127" s="614">
        <v>242549</v>
      </c>
      <c r="G127" s="614">
        <v>-7451</v>
      </c>
      <c r="H127" s="614">
        <v>242549</v>
      </c>
      <c r="I127" s="614">
        <v>0</v>
      </c>
      <c r="J127" s="615">
        <v>0</v>
      </c>
    </row>
    <row r="128" spans="1:10">
      <c r="A128" s="611" t="s">
        <v>909</v>
      </c>
      <c r="B128" s="616" t="s">
        <v>990</v>
      </c>
      <c r="C128" s="616" t="s">
        <v>906</v>
      </c>
      <c r="D128" s="613" t="s">
        <v>991</v>
      </c>
      <c r="E128" s="614">
        <v>478000</v>
      </c>
      <c r="F128" s="614">
        <v>478000</v>
      </c>
      <c r="G128" s="614">
        <v>478000</v>
      </c>
      <c r="H128" s="614">
        <v>478000</v>
      </c>
      <c r="I128" s="614">
        <v>0</v>
      </c>
      <c r="J128" s="615">
        <v>0</v>
      </c>
    </row>
    <row r="129" spans="1:10">
      <c r="A129" s="611" t="s">
        <v>909</v>
      </c>
      <c r="B129" s="616" t="s">
        <v>990</v>
      </c>
      <c r="C129" s="616" t="s">
        <v>1047</v>
      </c>
      <c r="D129" s="613" t="s">
        <v>1048</v>
      </c>
      <c r="E129" s="614">
        <v>478000</v>
      </c>
      <c r="F129" s="614">
        <v>478000</v>
      </c>
      <c r="G129" s="614">
        <v>478000</v>
      </c>
      <c r="H129" s="614">
        <v>478000</v>
      </c>
      <c r="I129" s="614">
        <v>0</v>
      </c>
      <c r="J129" s="615">
        <v>0</v>
      </c>
    </row>
    <row r="130" spans="1:10">
      <c r="A130" s="611" t="s">
        <v>909</v>
      </c>
      <c r="B130" s="616" t="s">
        <v>998</v>
      </c>
      <c r="C130" s="616" t="s">
        <v>906</v>
      </c>
      <c r="D130" s="613" t="s">
        <v>999</v>
      </c>
      <c r="E130" s="614">
        <v>16644474</v>
      </c>
      <c r="F130" s="614">
        <v>16644474</v>
      </c>
      <c r="G130" s="614">
        <v>16644474</v>
      </c>
      <c r="H130" s="614">
        <v>16644474</v>
      </c>
      <c r="I130" s="614">
        <v>0</v>
      </c>
      <c r="J130" s="615">
        <v>0</v>
      </c>
    </row>
    <row r="131" spans="1:10">
      <c r="A131" s="611" t="s">
        <v>909</v>
      </c>
      <c r="B131" s="616" t="s">
        <v>998</v>
      </c>
      <c r="C131" s="616" t="s">
        <v>1047</v>
      </c>
      <c r="D131" s="613" t="s">
        <v>1048</v>
      </c>
      <c r="E131" s="614">
        <v>16644474</v>
      </c>
      <c r="F131" s="614">
        <v>16644474</v>
      </c>
      <c r="G131" s="614">
        <v>16644474</v>
      </c>
      <c r="H131" s="614">
        <v>16644474</v>
      </c>
      <c r="I131" s="614">
        <v>0</v>
      </c>
      <c r="J131" s="615">
        <v>0</v>
      </c>
    </row>
    <row r="132" spans="1:10">
      <c r="A132" s="611" t="s">
        <v>911</v>
      </c>
      <c r="B132" s="616" t="s">
        <v>906</v>
      </c>
      <c r="C132" s="616" t="s">
        <v>906</v>
      </c>
      <c r="D132" s="613" t="s">
        <v>1001</v>
      </c>
      <c r="E132" s="614">
        <v>1676756</v>
      </c>
      <c r="F132" s="614">
        <v>14924887</v>
      </c>
      <c r="G132" s="614">
        <v>630683</v>
      </c>
      <c r="H132" s="614">
        <v>825694</v>
      </c>
      <c r="I132" s="614">
        <v>1046073</v>
      </c>
      <c r="J132" s="615">
        <v>14099193</v>
      </c>
    </row>
    <row r="133" spans="1:10">
      <c r="A133" s="611" t="s">
        <v>911</v>
      </c>
      <c r="B133" s="616" t="s">
        <v>1002</v>
      </c>
      <c r="C133" s="616" t="s">
        <v>906</v>
      </c>
      <c r="D133" s="613" t="s">
        <v>1003</v>
      </c>
      <c r="E133" s="614">
        <v>0</v>
      </c>
      <c r="F133" s="614">
        <v>66984</v>
      </c>
      <c r="G133" s="614">
        <v>0</v>
      </c>
      <c r="H133" s="614">
        <v>66984</v>
      </c>
      <c r="I133" s="614">
        <v>0</v>
      </c>
      <c r="J133" s="615">
        <v>0</v>
      </c>
    </row>
    <row r="134" spans="1:10">
      <c r="A134" s="611" t="s">
        <v>911</v>
      </c>
      <c r="B134" s="616" t="s">
        <v>1002</v>
      </c>
      <c r="C134" s="616" t="s">
        <v>1047</v>
      </c>
      <c r="D134" s="613" t="s">
        <v>1048</v>
      </c>
      <c r="E134" s="614">
        <v>0</v>
      </c>
      <c r="F134" s="614">
        <v>66984</v>
      </c>
      <c r="G134" s="614">
        <v>0</v>
      </c>
      <c r="H134" s="614">
        <v>66984</v>
      </c>
      <c r="I134" s="614">
        <v>0</v>
      </c>
      <c r="J134" s="615">
        <v>0</v>
      </c>
    </row>
    <row r="135" spans="1:10">
      <c r="A135" s="611" t="s">
        <v>911</v>
      </c>
      <c r="B135" s="616" t="s">
        <v>1006</v>
      </c>
      <c r="C135" s="616" t="s">
        <v>906</v>
      </c>
      <c r="D135" s="613" t="s">
        <v>1007</v>
      </c>
      <c r="E135" s="614">
        <v>1676756</v>
      </c>
      <c r="F135" s="614">
        <v>14857903</v>
      </c>
      <c r="G135" s="614">
        <v>630683</v>
      </c>
      <c r="H135" s="614">
        <v>758710</v>
      </c>
      <c r="I135" s="614">
        <v>1046073</v>
      </c>
      <c r="J135" s="615">
        <v>14099193</v>
      </c>
    </row>
    <row r="136" spans="1:10">
      <c r="A136" s="611" t="s">
        <v>911</v>
      </c>
      <c r="B136" s="616" t="s">
        <v>1006</v>
      </c>
      <c r="C136" s="616" t="s">
        <v>1047</v>
      </c>
      <c r="D136" s="613" t="s">
        <v>1048</v>
      </c>
      <c r="E136" s="614">
        <v>1676756</v>
      </c>
      <c r="F136" s="614">
        <v>14857903</v>
      </c>
      <c r="G136" s="614">
        <v>630683</v>
      </c>
      <c r="H136" s="614">
        <v>758710</v>
      </c>
      <c r="I136" s="614">
        <v>1046073</v>
      </c>
      <c r="J136" s="615">
        <v>14099193</v>
      </c>
    </row>
    <row r="137" spans="1:10">
      <c r="A137" s="611" t="s">
        <v>935</v>
      </c>
      <c r="B137" s="616" t="s">
        <v>906</v>
      </c>
      <c r="C137" s="616" t="s">
        <v>906</v>
      </c>
      <c r="D137" s="613" t="s">
        <v>1009</v>
      </c>
      <c r="E137" s="614">
        <v>37805058</v>
      </c>
      <c r="F137" s="614">
        <v>119688413</v>
      </c>
      <c r="G137" s="614">
        <v>31929611</v>
      </c>
      <c r="H137" s="614">
        <v>35648484</v>
      </c>
      <c r="I137" s="614">
        <v>5875447</v>
      </c>
      <c r="J137" s="615">
        <v>84039929</v>
      </c>
    </row>
    <row r="138" spans="1:10">
      <c r="A138" s="611" t="s">
        <v>935</v>
      </c>
      <c r="B138" s="616" t="s">
        <v>1010</v>
      </c>
      <c r="C138" s="616" t="s">
        <v>906</v>
      </c>
      <c r="D138" s="613" t="s">
        <v>1011</v>
      </c>
      <c r="E138" s="614">
        <v>1555513</v>
      </c>
      <c r="F138" s="614">
        <v>1880558</v>
      </c>
      <c r="G138" s="614">
        <v>1555513</v>
      </c>
      <c r="H138" s="614">
        <v>1580558</v>
      </c>
      <c r="I138" s="614">
        <v>0</v>
      </c>
      <c r="J138" s="615">
        <v>300000</v>
      </c>
    </row>
    <row r="139" spans="1:10">
      <c r="A139" s="611" t="s">
        <v>935</v>
      </c>
      <c r="B139" s="616" t="s">
        <v>1010</v>
      </c>
      <c r="C139" s="616" t="s">
        <v>1047</v>
      </c>
      <c r="D139" s="613" t="s">
        <v>1048</v>
      </c>
      <c r="E139" s="614">
        <v>1555513</v>
      </c>
      <c r="F139" s="614">
        <v>1880558</v>
      </c>
      <c r="G139" s="614">
        <v>1555513</v>
      </c>
      <c r="H139" s="614">
        <v>1580558</v>
      </c>
      <c r="I139" s="614">
        <v>0</v>
      </c>
      <c r="J139" s="615">
        <v>300000</v>
      </c>
    </row>
    <row r="140" spans="1:10">
      <c r="A140" s="611" t="s">
        <v>935</v>
      </c>
      <c r="B140" s="616" t="s">
        <v>1016</v>
      </c>
      <c r="C140" s="616" t="s">
        <v>906</v>
      </c>
      <c r="D140" s="613" t="s">
        <v>1017</v>
      </c>
      <c r="E140" s="614">
        <v>36249545</v>
      </c>
      <c r="F140" s="614">
        <v>117807855</v>
      </c>
      <c r="G140" s="614">
        <v>30374098</v>
      </c>
      <c r="H140" s="614">
        <v>34067926</v>
      </c>
      <c r="I140" s="614">
        <v>5875447</v>
      </c>
      <c r="J140" s="615">
        <v>83739929</v>
      </c>
    </row>
    <row r="141" spans="1:10">
      <c r="A141" s="611" t="s">
        <v>935</v>
      </c>
      <c r="B141" s="616" t="s">
        <v>1016</v>
      </c>
      <c r="C141" s="616" t="s">
        <v>949</v>
      </c>
      <c r="D141" s="613" t="s">
        <v>1049</v>
      </c>
      <c r="E141" s="614">
        <v>29234217</v>
      </c>
      <c r="F141" s="614">
        <v>109870106</v>
      </c>
      <c r="G141" s="614">
        <v>23358770</v>
      </c>
      <c r="H141" s="614">
        <v>26130177</v>
      </c>
      <c r="I141" s="614">
        <v>5875447</v>
      </c>
      <c r="J141" s="615">
        <v>83739929</v>
      </c>
    </row>
    <row r="142" spans="1:10">
      <c r="A142" s="611" t="s">
        <v>935</v>
      </c>
      <c r="B142" s="616" t="s">
        <v>1016</v>
      </c>
      <c r="C142" s="616" t="s">
        <v>1047</v>
      </c>
      <c r="D142" s="613" t="s">
        <v>1048</v>
      </c>
      <c r="E142" s="614">
        <v>7015328</v>
      </c>
      <c r="F142" s="614">
        <v>7937749</v>
      </c>
      <c r="G142" s="614">
        <v>7015328</v>
      </c>
      <c r="H142" s="614">
        <v>7937749</v>
      </c>
      <c r="I142" s="614">
        <v>0</v>
      </c>
      <c r="J142" s="615">
        <v>0</v>
      </c>
    </row>
    <row r="143" spans="1:10">
      <c r="A143" s="611" t="s">
        <v>930</v>
      </c>
      <c r="B143" s="616" t="s">
        <v>906</v>
      </c>
      <c r="C143" s="616" t="s">
        <v>906</v>
      </c>
      <c r="D143" s="613" t="s">
        <v>1022</v>
      </c>
      <c r="E143" s="614">
        <v>148994</v>
      </c>
      <c r="F143" s="614">
        <v>148994</v>
      </c>
      <c r="G143" s="614">
        <v>148994</v>
      </c>
      <c r="H143" s="614">
        <v>148994</v>
      </c>
      <c r="I143" s="614">
        <v>0</v>
      </c>
      <c r="J143" s="615">
        <v>0</v>
      </c>
    </row>
    <row r="144" spans="1:10">
      <c r="A144" s="611" t="s">
        <v>930</v>
      </c>
      <c r="B144" s="616" t="s">
        <v>1029</v>
      </c>
      <c r="C144" s="616" t="s">
        <v>906</v>
      </c>
      <c r="D144" s="613" t="s">
        <v>1030</v>
      </c>
      <c r="E144" s="614">
        <v>148994</v>
      </c>
      <c r="F144" s="614">
        <v>148994</v>
      </c>
      <c r="G144" s="614">
        <v>148994</v>
      </c>
      <c r="H144" s="614">
        <v>148994</v>
      </c>
      <c r="I144" s="614">
        <v>0</v>
      </c>
      <c r="J144" s="615">
        <v>0</v>
      </c>
    </row>
    <row r="145" spans="1:10">
      <c r="A145" s="611" t="s">
        <v>930</v>
      </c>
      <c r="B145" s="616" t="s">
        <v>1029</v>
      </c>
      <c r="C145" s="616" t="s">
        <v>1047</v>
      </c>
      <c r="D145" s="613" t="s">
        <v>1048</v>
      </c>
      <c r="E145" s="614">
        <v>148994</v>
      </c>
      <c r="F145" s="614">
        <v>148994</v>
      </c>
      <c r="G145" s="614">
        <v>148994</v>
      </c>
      <c r="H145" s="614">
        <v>148994</v>
      </c>
      <c r="I145" s="614">
        <v>0</v>
      </c>
      <c r="J145" s="615">
        <v>0</v>
      </c>
    </row>
    <row r="146" spans="1:10">
      <c r="A146" s="611" t="s">
        <v>938</v>
      </c>
      <c r="B146" s="616" t="s">
        <v>906</v>
      </c>
      <c r="C146" s="616" t="s">
        <v>906</v>
      </c>
      <c r="D146" s="613" t="s">
        <v>1032</v>
      </c>
      <c r="E146" s="614">
        <v>1844017</v>
      </c>
      <c r="F146" s="614">
        <v>4241897</v>
      </c>
      <c r="G146" s="614">
        <v>1844017</v>
      </c>
      <c r="H146" s="614">
        <v>2356182</v>
      </c>
      <c r="I146" s="614">
        <v>0</v>
      </c>
      <c r="J146" s="615">
        <v>1885715</v>
      </c>
    </row>
    <row r="147" spans="1:10">
      <c r="A147" s="611" t="s">
        <v>938</v>
      </c>
      <c r="B147" s="616" t="s">
        <v>1033</v>
      </c>
      <c r="C147" s="616" t="s">
        <v>906</v>
      </c>
      <c r="D147" s="613" t="s">
        <v>1034</v>
      </c>
      <c r="E147" s="614">
        <v>1027919</v>
      </c>
      <c r="F147" s="614">
        <v>2913634</v>
      </c>
      <c r="G147" s="614">
        <v>1027919</v>
      </c>
      <c r="H147" s="614">
        <v>1027919</v>
      </c>
      <c r="I147" s="614">
        <v>0</v>
      </c>
      <c r="J147" s="615">
        <v>1885715</v>
      </c>
    </row>
    <row r="148" spans="1:10">
      <c r="A148" s="611" t="s">
        <v>938</v>
      </c>
      <c r="B148" s="616" t="s">
        <v>1033</v>
      </c>
      <c r="C148" s="616" t="s">
        <v>1047</v>
      </c>
      <c r="D148" s="613" t="s">
        <v>1048</v>
      </c>
      <c r="E148" s="614">
        <v>1027919</v>
      </c>
      <c r="F148" s="614">
        <v>2913634</v>
      </c>
      <c r="G148" s="614">
        <v>1027919</v>
      </c>
      <c r="H148" s="614">
        <v>1027919</v>
      </c>
      <c r="I148" s="614">
        <v>0</v>
      </c>
      <c r="J148" s="615">
        <v>1885715</v>
      </c>
    </row>
    <row r="149" spans="1:10">
      <c r="A149" s="611" t="s">
        <v>938</v>
      </c>
      <c r="B149" s="616" t="s">
        <v>1036</v>
      </c>
      <c r="C149" s="616" t="s">
        <v>906</v>
      </c>
      <c r="D149" s="613" t="s">
        <v>1037</v>
      </c>
      <c r="E149" s="614">
        <v>816098</v>
      </c>
      <c r="F149" s="614">
        <v>1328263</v>
      </c>
      <c r="G149" s="614">
        <v>816098</v>
      </c>
      <c r="H149" s="614">
        <v>1328263</v>
      </c>
      <c r="I149" s="614">
        <v>0</v>
      </c>
      <c r="J149" s="615">
        <v>0</v>
      </c>
    </row>
    <row r="150" spans="1:10">
      <c r="A150" s="611" t="s">
        <v>938</v>
      </c>
      <c r="B150" s="616" t="s">
        <v>1036</v>
      </c>
      <c r="C150" s="616" t="s">
        <v>1047</v>
      </c>
      <c r="D150" s="613" t="s">
        <v>1048</v>
      </c>
      <c r="E150" s="614">
        <v>816098</v>
      </c>
      <c r="F150" s="614">
        <v>1328263</v>
      </c>
      <c r="G150" s="614">
        <v>816098</v>
      </c>
      <c r="H150" s="614">
        <v>1328263</v>
      </c>
      <c r="I150" s="614">
        <v>0</v>
      </c>
      <c r="J150" s="615">
        <v>0</v>
      </c>
    </row>
    <row r="151" spans="1:10">
      <c r="A151" s="611" t="s">
        <v>947</v>
      </c>
      <c r="B151" s="616" t="s">
        <v>906</v>
      </c>
      <c r="C151" s="616" t="s">
        <v>906</v>
      </c>
      <c r="D151" s="613" t="s">
        <v>1043</v>
      </c>
      <c r="E151" s="614">
        <v>1731942</v>
      </c>
      <c r="F151" s="614">
        <v>2061942</v>
      </c>
      <c r="G151" s="614">
        <v>1731942</v>
      </c>
      <c r="H151" s="614">
        <v>1731942</v>
      </c>
      <c r="I151" s="614">
        <v>0</v>
      </c>
      <c r="J151" s="615">
        <v>330000</v>
      </c>
    </row>
    <row r="152" spans="1:10">
      <c r="A152" s="611" t="s">
        <v>947</v>
      </c>
      <c r="B152" s="616" t="s">
        <v>1044</v>
      </c>
      <c r="C152" s="616" t="s">
        <v>906</v>
      </c>
      <c r="D152" s="613" t="s">
        <v>1045</v>
      </c>
      <c r="E152" s="614">
        <v>1731942</v>
      </c>
      <c r="F152" s="614">
        <v>2061942</v>
      </c>
      <c r="G152" s="614">
        <v>1731942</v>
      </c>
      <c r="H152" s="614">
        <v>1731942</v>
      </c>
      <c r="I152" s="614">
        <v>0</v>
      </c>
      <c r="J152" s="615">
        <v>330000</v>
      </c>
    </row>
    <row r="153" spans="1:10">
      <c r="A153" s="611" t="s">
        <v>947</v>
      </c>
      <c r="B153" s="616" t="s">
        <v>1044</v>
      </c>
      <c r="C153" s="616" t="s">
        <v>935</v>
      </c>
      <c r="D153" s="613" t="s">
        <v>1050</v>
      </c>
      <c r="E153" s="614">
        <v>1731942</v>
      </c>
      <c r="F153" s="614">
        <v>2061942</v>
      </c>
      <c r="G153" s="614">
        <v>1731942</v>
      </c>
      <c r="H153" s="614">
        <v>1731942</v>
      </c>
      <c r="I153" s="614">
        <v>0</v>
      </c>
      <c r="J153" s="615">
        <v>330000</v>
      </c>
    </row>
    <row r="154" spans="1:10">
      <c r="A154" s="611" t="s">
        <v>906</v>
      </c>
      <c r="B154" s="616" t="s">
        <v>906</v>
      </c>
      <c r="C154" s="616" t="s">
        <v>906</v>
      </c>
      <c r="D154" s="613" t="s">
        <v>1051</v>
      </c>
      <c r="E154" s="614">
        <v>-44318008</v>
      </c>
      <c r="F154" s="614">
        <v>-210468</v>
      </c>
      <c r="G154" s="614">
        <v>-44318008</v>
      </c>
      <c r="H154" s="614">
        <v>-210468</v>
      </c>
      <c r="I154" s="614">
        <v>0</v>
      </c>
      <c r="J154" s="615">
        <v>0</v>
      </c>
    </row>
    <row r="155" spans="1:10">
      <c r="A155" s="611" t="s">
        <v>906</v>
      </c>
      <c r="B155" s="616" t="s">
        <v>906</v>
      </c>
      <c r="C155" s="616" t="s">
        <v>906</v>
      </c>
      <c r="D155" s="613" t="s">
        <v>1052</v>
      </c>
      <c r="E155" s="614">
        <v>-44318008</v>
      </c>
      <c r="F155" s="614">
        <v>-428994</v>
      </c>
      <c r="G155" s="614">
        <v>-44318008</v>
      </c>
      <c r="H155" s="614">
        <v>-428994</v>
      </c>
      <c r="I155" s="614">
        <v>0</v>
      </c>
      <c r="J155" s="615">
        <v>0</v>
      </c>
    </row>
    <row r="156" spans="1:10" ht="16.5" customHeight="1">
      <c r="A156" s="611" t="s">
        <v>906</v>
      </c>
      <c r="B156" s="616" t="s">
        <v>906</v>
      </c>
      <c r="C156" s="616" t="s">
        <v>906</v>
      </c>
      <c r="D156" s="613" t="s">
        <v>1053</v>
      </c>
      <c r="E156" s="614">
        <v>0</v>
      </c>
      <c r="F156" s="614">
        <v>218526</v>
      </c>
      <c r="G156" s="614">
        <v>0</v>
      </c>
      <c r="H156" s="614">
        <v>218526</v>
      </c>
      <c r="I156" s="614">
        <v>0</v>
      </c>
      <c r="J156" s="615">
        <v>0</v>
      </c>
    </row>
    <row r="157" spans="1:10">
      <c r="A157" s="611" t="s">
        <v>906</v>
      </c>
      <c r="B157" s="616" t="s">
        <v>906</v>
      </c>
      <c r="C157" s="616" t="s">
        <v>906</v>
      </c>
      <c r="D157" s="613" t="s">
        <v>1054</v>
      </c>
      <c r="E157" s="614">
        <v>60584594</v>
      </c>
      <c r="F157" s="614">
        <v>324994905</v>
      </c>
      <c r="G157" s="614" t="s">
        <v>906</v>
      </c>
      <c r="H157" s="614" t="s">
        <v>906</v>
      </c>
      <c r="I157" s="614" t="s">
        <v>906</v>
      </c>
      <c r="J157" s="615" t="s">
        <v>906</v>
      </c>
    </row>
    <row r="158" spans="1:10" ht="21.75" customHeight="1">
      <c r="A158" s="611" t="s">
        <v>906</v>
      </c>
      <c r="B158" s="616" t="s">
        <v>906</v>
      </c>
      <c r="C158" s="616" t="s">
        <v>906</v>
      </c>
      <c r="D158" s="613" t="s">
        <v>1055</v>
      </c>
      <c r="E158" s="614">
        <v>190729790</v>
      </c>
      <c r="F158" s="614" t="s">
        <v>906</v>
      </c>
      <c r="G158" s="614" t="s">
        <v>906</v>
      </c>
      <c r="H158" s="614" t="s">
        <v>906</v>
      </c>
      <c r="I158" s="614" t="s">
        <v>906</v>
      </c>
      <c r="J158" s="615" t="s">
        <v>906</v>
      </c>
    </row>
    <row r="159" spans="1:10" ht="21.75" customHeight="1">
      <c r="A159" s="611" t="s">
        <v>906</v>
      </c>
      <c r="B159" s="616" t="s">
        <v>906</v>
      </c>
      <c r="C159" s="616" t="s">
        <v>906</v>
      </c>
      <c r="D159" s="613" t="s">
        <v>1056</v>
      </c>
      <c r="E159" s="614">
        <v>170132988</v>
      </c>
      <c r="F159" s="614" t="s">
        <v>906</v>
      </c>
      <c r="G159" s="614" t="s">
        <v>906</v>
      </c>
      <c r="H159" s="614" t="s">
        <v>906</v>
      </c>
      <c r="I159" s="614" t="s">
        <v>906</v>
      </c>
      <c r="J159" s="615" t="s">
        <v>906</v>
      </c>
    </row>
    <row r="160" spans="1:10" ht="21" customHeight="1">
      <c r="A160" s="611" t="s">
        <v>906</v>
      </c>
      <c r="B160" s="616" t="s">
        <v>906</v>
      </c>
      <c r="C160" s="616" t="s">
        <v>906</v>
      </c>
      <c r="D160" s="613" t="s">
        <v>1057</v>
      </c>
      <c r="E160" s="614">
        <v>310892</v>
      </c>
      <c r="F160" s="614" t="s">
        <v>906</v>
      </c>
      <c r="G160" s="614" t="s">
        <v>906</v>
      </c>
      <c r="H160" s="614" t="s">
        <v>906</v>
      </c>
      <c r="I160" s="614" t="s">
        <v>906</v>
      </c>
      <c r="J160" s="615" t="s">
        <v>906</v>
      </c>
    </row>
    <row r="161" spans="1:10" ht="25.5" customHeight="1">
      <c r="A161" s="611" t="s">
        <v>906</v>
      </c>
      <c r="B161" s="616" t="s">
        <v>906</v>
      </c>
      <c r="C161" s="616" t="s">
        <v>906</v>
      </c>
      <c r="D161" s="613" t="s">
        <v>1058</v>
      </c>
      <c r="E161" s="614">
        <v>170443880</v>
      </c>
      <c r="F161" s="614" t="s">
        <v>906</v>
      </c>
      <c r="G161" s="614" t="s">
        <v>906</v>
      </c>
      <c r="H161" s="614" t="s">
        <v>906</v>
      </c>
      <c r="I161" s="614" t="s">
        <v>906</v>
      </c>
      <c r="J161" s="615" t="s">
        <v>906</v>
      </c>
    </row>
    <row r="162" spans="1:10" ht="107.25" customHeight="1">
      <c r="A162" s="786" t="s">
        <v>1311</v>
      </c>
      <c r="B162" s="786" t="s">
        <v>906</v>
      </c>
      <c r="C162" s="786" t="s">
        <v>906</v>
      </c>
      <c r="D162" s="786" t="s">
        <v>906</v>
      </c>
      <c r="E162" s="786" t="s">
        <v>906</v>
      </c>
      <c r="F162" s="786" t="s">
        <v>906</v>
      </c>
      <c r="G162" s="786" t="s">
        <v>906</v>
      </c>
      <c r="H162" s="786" t="s">
        <v>906</v>
      </c>
      <c r="I162" s="786" t="s">
        <v>906</v>
      </c>
      <c r="J162" s="786" t="s">
        <v>906</v>
      </c>
    </row>
  </sheetData>
  <mergeCells count="13">
    <mergeCell ref="K1:L1"/>
    <mergeCell ref="A1:D1"/>
    <mergeCell ref="A2:D2"/>
    <mergeCell ref="A3:J3"/>
    <mergeCell ref="A5:D5"/>
    <mergeCell ref="E5:F5"/>
    <mergeCell ref="G5:H5"/>
    <mergeCell ref="I5:J5"/>
    <mergeCell ref="A162:J162"/>
    <mergeCell ref="A64:D64"/>
    <mergeCell ref="E64:F64"/>
    <mergeCell ref="G64:H64"/>
    <mergeCell ref="I64:J64"/>
  </mergeCells>
  <phoneticPr fontId="16" type="noConversion"/>
  <hyperlinks>
    <hyperlink ref="K1" location="預告統計資料發布時間表!A1" display="回發布時間表" xr:uid="{DF5740F7-FBB3-462E-9281-8155791B231B}"/>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4B1D-3BAB-4A54-B127-1F4B4A7FF671}">
  <dimension ref="A1:L123"/>
  <sheetViews>
    <sheetView topLeftCell="A19" workbookViewId="0">
      <selection activeCell="K19" sqref="K19:L19"/>
    </sheetView>
  </sheetViews>
  <sheetFormatPr defaultColWidth="9" defaultRowHeight="16.2"/>
  <cols>
    <col min="1" max="1" width="4.88671875" style="312" customWidth="1"/>
    <col min="2" max="2" width="3.88671875" style="312" customWidth="1"/>
    <col min="3" max="3" width="3.6640625" style="312" customWidth="1"/>
    <col min="4" max="4" width="26.77734375" style="312" customWidth="1"/>
    <col min="5" max="5" width="19.6640625" style="312" customWidth="1"/>
    <col min="6" max="6" width="18.21875" style="334" customWidth="1"/>
    <col min="7" max="7" width="22.109375" style="334" customWidth="1"/>
    <col min="8" max="8" width="18" style="334" customWidth="1"/>
    <col min="9" max="9" width="22.109375" style="334" customWidth="1"/>
    <col min="10" max="10" width="19.21875" style="334" customWidth="1"/>
    <col min="11" max="256" width="9" style="312"/>
    <col min="257" max="257" width="4.88671875" style="312" customWidth="1"/>
    <col min="258" max="258" width="3.88671875" style="312" customWidth="1"/>
    <col min="259" max="259" width="3.6640625" style="312" customWidth="1"/>
    <col min="260" max="260" width="26.77734375" style="312" customWidth="1"/>
    <col min="261" max="261" width="19.6640625" style="312" customWidth="1"/>
    <col min="262" max="262" width="18.21875" style="312" customWidth="1"/>
    <col min="263" max="263" width="22.109375" style="312" customWidth="1"/>
    <col min="264" max="264" width="18" style="312" customWidth="1"/>
    <col min="265" max="265" width="22.109375" style="312" customWidth="1"/>
    <col min="266" max="266" width="19.21875" style="312" customWidth="1"/>
    <col min="267" max="512" width="9" style="312"/>
    <col min="513" max="513" width="4.88671875" style="312" customWidth="1"/>
    <col min="514" max="514" width="3.88671875" style="312" customWidth="1"/>
    <col min="515" max="515" width="3.6640625" style="312" customWidth="1"/>
    <col min="516" max="516" width="26.77734375" style="312" customWidth="1"/>
    <col min="517" max="517" width="19.6640625" style="312" customWidth="1"/>
    <col min="518" max="518" width="18.21875" style="312" customWidth="1"/>
    <col min="519" max="519" width="22.109375" style="312" customWidth="1"/>
    <col min="520" max="520" width="18" style="312" customWidth="1"/>
    <col min="521" max="521" width="22.109375" style="312" customWidth="1"/>
    <col min="522" max="522" width="19.21875" style="312" customWidth="1"/>
    <col min="523" max="768" width="9" style="312"/>
    <col min="769" max="769" width="4.88671875" style="312" customWidth="1"/>
    <col min="770" max="770" width="3.88671875" style="312" customWidth="1"/>
    <col min="771" max="771" width="3.6640625" style="312" customWidth="1"/>
    <col min="772" max="772" width="26.77734375" style="312" customWidth="1"/>
    <col min="773" max="773" width="19.6640625" style="312" customWidth="1"/>
    <col min="774" max="774" width="18.21875" style="312" customWidth="1"/>
    <col min="775" max="775" width="22.109375" style="312" customWidth="1"/>
    <col min="776" max="776" width="18" style="312" customWidth="1"/>
    <col min="777" max="777" width="22.109375" style="312" customWidth="1"/>
    <col min="778" max="778" width="19.21875" style="312" customWidth="1"/>
    <col min="779" max="1024" width="9" style="312"/>
    <col min="1025" max="1025" width="4.88671875" style="312" customWidth="1"/>
    <col min="1026" max="1026" width="3.88671875" style="312" customWidth="1"/>
    <col min="1027" max="1027" width="3.6640625" style="312" customWidth="1"/>
    <col min="1028" max="1028" width="26.77734375" style="312" customWidth="1"/>
    <col min="1029" max="1029" width="19.6640625" style="312" customWidth="1"/>
    <col min="1030" max="1030" width="18.21875" style="312" customWidth="1"/>
    <col min="1031" max="1031" width="22.109375" style="312" customWidth="1"/>
    <col min="1032" max="1032" width="18" style="312" customWidth="1"/>
    <col min="1033" max="1033" width="22.109375" style="312" customWidth="1"/>
    <col min="1034" max="1034" width="19.21875" style="312" customWidth="1"/>
    <col min="1035" max="1280" width="9" style="312"/>
    <col min="1281" max="1281" width="4.88671875" style="312" customWidth="1"/>
    <col min="1282" max="1282" width="3.88671875" style="312" customWidth="1"/>
    <col min="1283" max="1283" width="3.6640625" style="312" customWidth="1"/>
    <col min="1284" max="1284" width="26.77734375" style="312" customWidth="1"/>
    <col min="1285" max="1285" width="19.6640625" style="312" customWidth="1"/>
    <col min="1286" max="1286" width="18.21875" style="312" customWidth="1"/>
    <col min="1287" max="1287" width="22.109375" style="312" customWidth="1"/>
    <col min="1288" max="1288" width="18" style="312" customWidth="1"/>
    <col min="1289" max="1289" width="22.109375" style="312" customWidth="1"/>
    <col min="1290" max="1290" width="19.21875" style="312" customWidth="1"/>
    <col min="1291" max="1536" width="9" style="312"/>
    <col min="1537" max="1537" width="4.88671875" style="312" customWidth="1"/>
    <col min="1538" max="1538" width="3.88671875" style="312" customWidth="1"/>
    <col min="1539" max="1539" width="3.6640625" style="312" customWidth="1"/>
    <col min="1540" max="1540" width="26.77734375" style="312" customWidth="1"/>
    <col min="1541" max="1541" width="19.6640625" style="312" customWidth="1"/>
    <col min="1542" max="1542" width="18.21875" style="312" customWidth="1"/>
    <col min="1543" max="1543" width="22.109375" style="312" customWidth="1"/>
    <col min="1544" max="1544" width="18" style="312" customWidth="1"/>
    <col min="1545" max="1545" width="22.109375" style="312" customWidth="1"/>
    <col min="1546" max="1546" width="19.21875" style="312" customWidth="1"/>
    <col min="1547" max="1792" width="9" style="312"/>
    <col min="1793" max="1793" width="4.88671875" style="312" customWidth="1"/>
    <col min="1794" max="1794" width="3.88671875" style="312" customWidth="1"/>
    <col min="1795" max="1795" width="3.6640625" style="312" customWidth="1"/>
    <col min="1796" max="1796" width="26.77734375" style="312" customWidth="1"/>
    <col min="1797" max="1797" width="19.6640625" style="312" customWidth="1"/>
    <col min="1798" max="1798" width="18.21875" style="312" customWidth="1"/>
    <col min="1799" max="1799" width="22.109375" style="312" customWidth="1"/>
    <col min="1800" max="1800" width="18" style="312" customWidth="1"/>
    <col min="1801" max="1801" width="22.109375" style="312" customWidth="1"/>
    <col min="1802" max="1802" width="19.21875" style="312" customWidth="1"/>
    <col min="1803" max="2048" width="9" style="312"/>
    <col min="2049" max="2049" width="4.88671875" style="312" customWidth="1"/>
    <col min="2050" max="2050" width="3.88671875" style="312" customWidth="1"/>
    <col min="2051" max="2051" width="3.6640625" style="312" customWidth="1"/>
    <col min="2052" max="2052" width="26.77734375" style="312" customWidth="1"/>
    <col min="2053" max="2053" width="19.6640625" style="312" customWidth="1"/>
    <col min="2054" max="2054" width="18.21875" style="312" customWidth="1"/>
    <col min="2055" max="2055" width="22.109375" style="312" customWidth="1"/>
    <col min="2056" max="2056" width="18" style="312" customWidth="1"/>
    <col min="2057" max="2057" width="22.109375" style="312" customWidth="1"/>
    <col min="2058" max="2058" width="19.21875" style="312" customWidth="1"/>
    <col min="2059" max="2304" width="9" style="312"/>
    <col min="2305" max="2305" width="4.88671875" style="312" customWidth="1"/>
    <col min="2306" max="2306" width="3.88671875" style="312" customWidth="1"/>
    <col min="2307" max="2307" width="3.6640625" style="312" customWidth="1"/>
    <col min="2308" max="2308" width="26.77734375" style="312" customWidth="1"/>
    <col min="2309" max="2309" width="19.6640625" style="312" customWidth="1"/>
    <col min="2310" max="2310" width="18.21875" style="312" customWidth="1"/>
    <col min="2311" max="2311" width="22.109375" style="312" customWidth="1"/>
    <col min="2312" max="2312" width="18" style="312" customWidth="1"/>
    <col min="2313" max="2313" width="22.109375" style="312" customWidth="1"/>
    <col min="2314" max="2314" width="19.21875" style="312" customWidth="1"/>
    <col min="2315" max="2560" width="9" style="312"/>
    <col min="2561" max="2561" width="4.88671875" style="312" customWidth="1"/>
    <col min="2562" max="2562" width="3.88671875" style="312" customWidth="1"/>
    <col min="2563" max="2563" width="3.6640625" style="312" customWidth="1"/>
    <col min="2564" max="2564" width="26.77734375" style="312" customWidth="1"/>
    <col min="2565" max="2565" width="19.6640625" style="312" customWidth="1"/>
    <col min="2566" max="2566" width="18.21875" style="312" customWidth="1"/>
    <col min="2567" max="2567" width="22.109375" style="312" customWidth="1"/>
    <col min="2568" max="2568" width="18" style="312" customWidth="1"/>
    <col min="2569" max="2569" width="22.109375" style="312" customWidth="1"/>
    <col min="2570" max="2570" width="19.21875" style="312" customWidth="1"/>
    <col min="2571" max="2816" width="9" style="312"/>
    <col min="2817" max="2817" width="4.88671875" style="312" customWidth="1"/>
    <col min="2818" max="2818" width="3.88671875" style="312" customWidth="1"/>
    <col min="2819" max="2819" width="3.6640625" style="312" customWidth="1"/>
    <col min="2820" max="2820" width="26.77734375" style="312" customWidth="1"/>
    <col min="2821" max="2821" width="19.6640625" style="312" customWidth="1"/>
    <col min="2822" max="2822" width="18.21875" style="312" customWidth="1"/>
    <col min="2823" max="2823" width="22.109375" style="312" customWidth="1"/>
    <col min="2824" max="2824" width="18" style="312" customWidth="1"/>
    <col min="2825" max="2825" width="22.109375" style="312" customWidth="1"/>
    <col min="2826" max="2826" width="19.21875" style="312" customWidth="1"/>
    <col min="2827" max="3072" width="9" style="312"/>
    <col min="3073" max="3073" width="4.88671875" style="312" customWidth="1"/>
    <col min="3074" max="3074" width="3.88671875" style="312" customWidth="1"/>
    <col min="3075" max="3075" width="3.6640625" style="312" customWidth="1"/>
    <col min="3076" max="3076" width="26.77734375" style="312" customWidth="1"/>
    <col min="3077" max="3077" width="19.6640625" style="312" customWidth="1"/>
    <col min="3078" max="3078" width="18.21875" style="312" customWidth="1"/>
    <col min="3079" max="3079" width="22.109375" style="312" customWidth="1"/>
    <col min="3080" max="3080" width="18" style="312" customWidth="1"/>
    <col min="3081" max="3081" width="22.109375" style="312" customWidth="1"/>
    <col min="3082" max="3082" width="19.21875" style="312" customWidth="1"/>
    <col min="3083" max="3328" width="9" style="312"/>
    <col min="3329" max="3329" width="4.88671875" style="312" customWidth="1"/>
    <col min="3330" max="3330" width="3.88671875" style="312" customWidth="1"/>
    <col min="3331" max="3331" width="3.6640625" style="312" customWidth="1"/>
    <col min="3332" max="3332" width="26.77734375" style="312" customWidth="1"/>
    <col min="3333" max="3333" width="19.6640625" style="312" customWidth="1"/>
    <col min="3334" max="3334" width="18.21875" style="312" customWidth="1"/>
    <col min="3335" max="3335" width="22.109375" style="312" customWidth="1"/>
    <col min="3336" max="3336" width="18" style="312" customWidth="1"/>
    <col min="3337" max="3337" width="22.109375" style="312" customWidth="1"/>
    <col min="3338" max="3338" width="19.21875" style="312" customWidth="1"/>
    <col min="3339" max="3584" width="9" style="312"/>
    <col min="3585" max="3585" width="4.88671875" style="312" customWidth="1"/>
    <col min="3586" max="3586" width="3.88671875" style="312" customWidth="1"/>
    <col min="3587" max="3587" width="3.6640625" style="312" customWidth="1"/>
    <col min="3588" max="3588" width="26.77734375" style="312" customWidth="1"/>
    <col min="3589" max="3589" width="19.6640625" style="312" customWidth="1"/>
    <col min="3590" max="3590" width="18.21875" style="312" customWidth="1"/>
    <col min="3591" max="3591" width="22.109375" style="312" customWidth="1"/>
    <col min="3592" max="3592" width="18" style="312" customWidth="1"/>
    <col min="3593" max="3593" width="22.109375" style="312" customWidth="1"/>
    <col min="3594" max="3594" width="19.21875" style="312" customWidth="1"/>
    <col min="3595" max="3840" width="9" style="312"/>
    <col min="3841" max="3841" width="4.88671875" style="312" customWidth="1"/>
    <col min="3842" max="3842" width="3.88671875" style="312" customWidth="1"/>
    <col min="3843" max="3843" width="3.6640625" style="312" customWidth="1"/>
    <col min="3844" max="3844" width="26.77734375" style="312" customWidth="1"/>
    <col min="3845" max="3845" width="19.6640625" style="312" customWidth="1"/>
    <col min="3846" max="3846" width="18.21875" style="312" customWidth="1"/>
    <col min="3847" max="3847" width="22.109375" style="312" customWidth="1"/>
    <col min="3848" max="3848" width="18" style="312" customWidth="1"/>
    <col min="3849" max="3849" width="22.109375" style="312" customWidth="1"/>
    <col min="3850" max="3850" width="19.21875" style="312" customWidth="1"/>
    <col min="3851" max="4096" width="9" style="312"/>
    <col min="4097" max="4097" width="4.88671875" style="312" customWidth="1"/>
    <col min="4098" max="4098" width="3.88671875" style="312" customWidth="1"/>
    <col min="4099" max="4099" width="3.6640625" style="312" customWidth="1"/>
    <col min="4100" max="4100" width="26.77734375" style="312" customWidth="1"/>
    <col min="4101" max="4101" width="19.6640625" style="312" customWidth="1"/>
    <col min="4102" max="4102" width="18.21875" style="312" customWidth="1"/>
    <col min="4103" max="4103" width="22.109375" style="312" customWidth="1"/>
    <col min="4104" max="4104" width="18" style="312" customWidth="1"/>
    <col min="4105" max="4105" width="22.109375" style="312" customWidth="1"/>
    <col min="4106" max="4106" width="19.21875" style="312" customWidth="1"/>
    <col min="4107" max="4352" width="9" style="312"/>
    <col min="4353" max="4353" width="4.88671875" style="312" customWidth="1"/>
    <col min="4354" max="4354" width="3.88671875" style="312" customWidth="1"/>
    <col min="4355" max="4355" width="3.6640625" style="312" customWidth="1"/>
    <col min="4356" max="4356" width="26.77734375" style="312" customWidth="1"/>
    <col min="4357" max="4357" width="19.6640625" style="312" customWidth="1"/>
    <col min="4358" max="4358" width="18.21875" style="312" customWidth="1"/>
    <col min="4359" max="4359" width="22.109375" style="312" customWidth="1"/>
    <col min="4360" max="4360" width="18" style="312" customWidth="1"/>
    <col min="4361" max="4361" width="22.109375" style="312" customWidth="1"/>
    <col min="4362" max="4362" width="19.21875" style="312" customWidth="1"/>
    <col min="4363" max="4608" width="9" style="312"/>
    <col min="4609" max="4609" width="4.88671875" style="312" customWidth="1"/>
    <col min="4610" max="4610" width="3.88671875" style="312" customWidth="1"/>
    <col min="4611" max="4611" width="3.6640625" style="312" customWidth="1"/>
    <col min="4612" max="4612" width="26.77734375" style="312" customWidth="1"/>
    <col min="4613" max="4613" width="19.6640625" style="312" customWidth="1"/>
    <col min="4614" max="4614" width="18.21875" style="312" customWidth="1"/>
    <col min="4615" max="4615" width="22.109375" style="312" customWidth="1"/>
    <col min="4616" max="4616" width="18" style="312" customWidth="1"/>
    <col min="4617" max="4617" width="22.109375" style="312" customWidth="1"/>
    <col min="4618" max="4618" width="19.21875" style="312" customWidth="1"/>
    <col min="4619" max="4864" width="9" style="312"/>
    <col min="4865" max="4865" width="4.88671875" style="312" customWidth="1"/>
    <col min="4866" max="4866" width="3.88671875" style="312" customWidth="1"/>
    <col min="4867" max="4867" width="3.6640625" style="312" customWidth="1"/>
    <col min="4868" max="4868" width="26.77734375" style="312" customWidth="1"/>
    <col min="4869" max="4869" width="19.6640625" style="312" customWidth="1"/>
    <col min="4870" max="4870" width="18.21875" style="312" customWidth="1"/>
    <col min="4871" max="4871" width="22.109375" style="312" customWidth="1"/>
    <col min="4872" max="4872" width="18" style="312" customWidth="1"/>
    <col min="4873" max="4873" width="22.109375" style="312" customWidth="1"/>
    <col min="4874" max="4874" width="19.21875" style="312" customWidth="1"/>
    <col min="4875" max="5120" width="9" style="312"/>
    <col min="5121" max="5121" width="4.88671875" style="312" customWidth="1"/>
    <col min="5122" max="5122" width="3.88671875" style="312" customWidth="1"/>
    <col min="5123" max="5123" width="3.6640625" style="312" customWidth="1"/>
    <col min="5124" max="5124" width="26.77734375" style="312" customWidth="1"/>
    <col min="5125" max="5125" width="19.6640625" style="312" customWidth="1"/>
    <col min="5126" max="5126" width="18.21875" style="312" customWidth="1"/>
    <col min="5127" max="5127" width="22.109375" style="312" customWidth="1"/>
    <col min="5128" max="5128" width="18" style="312" customWidth="1"/>
    <col min="5129" max="5129" width="22.109375" style="312" customWidth="1"/>
    <col min="5130" max="5130" width="19.21875" style="312" customWidth="1"/>
    <col min="5131" max="5376" width="9" style="312"/>
    <col min="5377" max="5377" width="4.88671875" style="312" customWidth="1"/>
    <col min="5378" max="5378" width="3.88671875" style="312" customWidth="1"/>
    <col min="5379" max="5379" width="3.6640625" style="312" customWidth="1"/>
    <col min="5380" max="5380" width="26.77734375" style="312" customWidth="1"/>
    <col min="5381" max="5381" width="19.6640625" style="312" customWidth="1"/>
    <col min="5382" max="5382" width="18.21875" style="312" customWidth="1"/>
    <col min="5383" max="5383" width="22.109375" style="312" customWidth="1"/>
    <col min="5384" max="5384" width="18" style="312" customWidth="1"/>
    <col min="5385" max="5385" width="22.109375" style="312" customWidth="1"/>
    <col min="5386" max="5386" width="19.21875" style="312" customWidth="1"/>
    <col min="5387" max="5632" width="9" style="312"/>
    <col min="5633" max="5633" width="4.88671875" style="312" customWidth="1"/>
    <col min="5634" max="5634" width="3.88671875" style="312" customWidth="1"/>
    <col min="5635" max="5635" width="3.6640625" style="312" customWidth="1"/>
    <col min="5636" max="5636" width="26.77734375" style="312" customWidth="1"/>
    <col min="5637" max="5637" width="19.6640625" style="312" customWidth="1"/>
    <col min="5638" max="5638" width="18.21875" style="312" customWidth="1"/>
    <col min="5639" max="5639" width="22.109375" style="312" customWidth="1"/>
    <col min="5640" max="5640" width="18" style="312" customWidth="1"/>
    <col min="5641" max="5641" width="22.109375" style="312" customWidth="1"/>
    <col min="5642" max="5642" width="19.21875" style="312" customWidth="1"/>
    <col min="5643" max="5888" width="9" style="312"/>
    <col min="5889" max="5889" width="4.88671875" style="312" customWidth="1"/>
    <col min="5890" max="5890" width="3.88671875" style="312" customWidth="1"/>
    <col min="5891" max="5891" width="3.6640625" style="312" customWidth="1"/>
    <col min="5892" max="5892" width="26.77734375" style="312" customWidth="1"/>
    <col min="5893" max="5893" width="19.6640625" style="312" customWidth="1"/>
    <col min="5894" max="5894" width="18.21875" style="312" customWidth="1"/>
    <col min="5895" max="5895" width="22.109375" style="312" customWidth="1"/>
    <col min="5896" max="5896" width="18" style="312" customWidth="1"/>
    <col min="5897" max="5897" width="22.109375" style="312" customWidth="1"/>
    <col min="5898" max="5898" width="19.21875" style="312" customWidth="1"/>
    <col min="5899" max="6144" width="9" style="312"/>
    <col min="6145" max="6145" width="4.88671875" style="312" customWidth="1"/>
    <col min="6146" max="6146" width="3.88671875" style="312" customWidth="1"/>
    <col min="6147" max="6147" width="3.6640625" style="312" customWidth="1"/>
    <col min="6148" max="6148" width="26.77734375" style="312" customWidth="1"/>
    <col min="6149" max="6149" width="19.6640625" style="312" customWidth="1"/>
    <col min="6150" max="6150" width="18.21875" style="312" customWidth="1"/>
    <col min="6151" max="6151" width="22.109375" style="312" customWidth="1"/>
    <col min="6152" max="6152" width="18" style="312" customWidth="1"/>
    <col min="6153" max="6153" width="22.109375" style="312" customWidth="1"/>
    <col min="6154" max="6154" width="19.21875" style="312" customWidth="1"/>
    <col min="6155" max="6400" width="9" style="312"/>
    <col min="6401" max="6401" width="4.88671875" style="312" customWidth="1"/>
    <col min="6402" max="6402" width="3.88671875" style="312" customWidth="1"/>
    <col min="6403" max="6403" width="3.6640625" style="312" customWidth="1"/>
    <col min="6404" max="6404" width="26.77734375" style="312" customWidth="1"/>
    <col min="6405" max="6405" width="19.6640625" style="312" customWidth="1"/>
    <col min="6406" max="6406" width="18.21875" style="312" customWidth="1"/>
    <col min="6407" max="6407" width="22.109375" style="312" customWidth="1"/>
    <col min="6408" max="6408" width="18" style="312" customWidth="1"/>
    <col min="6409" max="6409" width="22.109375" style="312" customWidth="1"/>
    <col min="6410" max="6410" width="19.21875" style="312" customWidth="1"/>
    <col min="6411" max="6656" width="9" style="312"/>
    <col min="6657" max="6657" width="4.88671875" style="312" customWidth="1"/>
    <col min="6658" max="6658" width="3.88671875" style="312" customWidth="1"/>
    <col min="6659" max="6659" width="3.6640625" style="312" customWidth="1"/>
    <col min="6660" max="6660" width="26.77734375" style="312" customWidth="1"/>
    <col min="6661" max="6661" width="19.6640625" style="312" customWidth="1"/>
    <col min="6662" max="6662" width="18.21875" style="312" customWidth="1"/>
    <col min="6663" max="6663" width="22.109375" style="312" customWidth="1"/>
    <col min="6664" max="6664" width="18" style="312" customWidth="1"/>
    <col min="6665" max="6665" width="22.109375" style="312" customWidth="1"/>
    <col min="6666" max="6666" width="19.21875" style="312" customWidth="1"/>
    <col min="6667" max="6912" width="9" style="312"/>
    <col min="6913" max="6913" width="4.88671875" style="312" customWidth="1"/>
    <col min="6914" max="6914" width="3.88671875" style="312" customWidth="1"/>
    <col min="6915" max="6915" width="3.6640625" style="312" customWidth="1"/>
    <col min="6916" max="6916" width="26.77734375" style="312" customWidth="1"/>
    <col min="6917" max="6917" width="19.6640625" style="312" customWidth="1"/>
    <col min="6918" max="6918" width="18.21875" style="312" customWidth="1"/>
    <col min="6919" max="6919" width="22.109375" style="312" customWidth="1"/>
    <col min="6920" max="6920" width="18" style="312" customWidth="1"/>
    <col min="6921" max="6921" width="22.109375" style="312" customWidth="1"/>
    <col min="6922" max="6922" width="19.21875" style="312" customWidth="1"/>
    <col min="6923" max="7168" width="9" style="312"/>
    <col min="7169" max="7169" width="4.88671875" style="312" customWidth="1"/>
    <col min="7170" max="7170" width="3.88671875" style="312" customWidth="1"/>
    <col min="7171" max="7171" width="3.6640625" style="312" customWidth="1"/>
    <col min="7172" max="7172" width="26.77734375" style="312" customWidth="1"/>
    <col min="7173" max="7173" width="19.6640625" style="312" customWidth="1"/>
    <col min="7174" max="7174" width="18.21875" style="312" customWidth="1"/>
    <col min="7175" max="7175" width="22.109375" style="312" customWidth="1"/>
    <col min="7176" max="7176" width="18" style="312" customWidth="1"/>
    <col min="7177" max="7177" width="22.109375" style="312" customWidth="1"/>
    <col min="7178" max="7178" width="19.21875" style="312" customWidth="1"/>
    <col min="7179" max="7424" width="9" style="312"/>
    <col min="7425" max="7425" width="4.88671875" style="312" customWidth="1"/>
    <col min="7426" max="7426" width="3.88671875" style="312" customWidth="1"/>
    <col min="7427" max="7427" width="3.6640625" style="312" customWidth="1"/>
    <col min="7428" max="7428" width="26.77734375" style="312" customWidth="1"/>
    <col min="7429" max="7429" width="19.6640625" style="312" customWidth="1"/>
    <col min="7430" max="7430" width="18.21875" style="312" customWidth="1"/>
    <col min="7431" max="7431" width="22.109375" style="312" customWidth="1"/>
    <col min="7432" max="7432" width="18" style="312" customWidth="1"/>
    <col min="7433" max="7433" width="22.109375" style="312" customWidth="1"/>
    <col min="7434" max="7434" width="19.21875" style="312" customWidth="1"/>
    <col min="7435" max="7680" width="9" style="312"/>
    <col min="7681" max="7681" width="4.88671875" style="312" customWidth="1"/>
    <col min="7682" max="7682" width="3.88671875" style="312" customWidth="1"/>
    <col min="7683" max="7683" width="3.6640625" style="312" customWidth="1"/>
    <col min="7684" max="7684" width="26.77734375" style="312" customWidth="1"/>
    <col min="7685" max="7685" width="19.6640625" style="312" customWidth="1"/>
    <col min="7686" max="7686" width="18.21875" style="312" customWidth="1"/>
    <col min="7687" max="7687" width="22.109375" style="312" customWidth="1"/>
    <col min="7688" max="7688" width="18" style="312" customWidth="1"/>
    <col min="7689" max="7689" width="22.109375" style="312" customWidth="1"/>
    <col min="7690" max="7690" width="19.21875" style="312" customWidth="1"/>
    <col min="7691" max="7936" width="9" style="312"/>
    <col min="7937" max="7937" width="4.88671875" style="312" customWidth="1"/>
    <col min="7938" max="7938" width="3.88671875" style="312" customWidth="1"/>
    <col min="7939" max="7939" width="3.6640625" style="312" customWidth="1"/>
    <col min="7940" max="7940" width="26.77734375" style="312" customWidth="1"/>
    <col min="7941" max="7941" width="19.6640625" style="312" customWidth="1"/>
    <col min="7942" max="7942" width="18.21875" style="312" customWidth="1"/>
    <col min="7943" max="7943" width="22.109375" style="312" customWidth="1"/>
    <col min="7944" max="7944" width="18" style="312" customWidth="1"/>
    <col min="7945" max="7945" width="22.109375" style="312" customWidth="1"/>
    <col min="7946" max="7946" width="19.21875" style="312" customWidth="1"/>
    <col min="7947" max="8192" width="9" style="312"/>
    <col min="8193" max="8193" width="4.88671875" style="312" customWidth="1"/>
    <col min="8194" max="8194" width="3.88671875" style="312" customWidth="1"/>
    <col min="8195" max="8195" width="3.6640625" style="312" customWidth="1"/>
    <col min="8196" max="8196" width="26.77734375" style="312" customWidth="1"/>
    <col min="8197" max="8197" width="19.6640625" style="312" customWidth="1"/>
    <col min="8198" max="8198" width="18.21875" style="312" customWidth="1"/>
    <col min="8199" max="8199" width="22.109375" style="312" customWidth="1"/>
    <col min="8200" max="8200" width="18" style="312" customWidth="1"/>
    <col min="8201" max="8201" width="22.109375" style="312" customWidth="1"/>
    <col min="8202" max="8202" width="19.21875" style="312" customWidth="1"/>
    <col min="8203" max="8448" width="9" style="312"/>
    <col min="8449" max="8449" width="4.88671875" style="312" customWidth="1"/>
    <col min="8450" max="8450" width="3.88671875" style="312" customWidth="1"/>
    <col min="8451" max="8451" width="3.6640625" style="312" customWidth="1"/>
    <col min="8452" max="8452" width="26.77734375" style="312" customWidth="1"/>
    <col min="8453" max="8453" width="19.6640625" style="312" customWidth="1"/>
    <col min="8454" max="8454" width="18.21875" style="312" customWidth="1"/>
    <col min="8455" max="8455" width="22.109375" style="312" customWidth="1"/>
    <col min="8456" max="8456" width="18" style="312" customWidth="1"/>
    <col min="8457" max="8457" width="22.109375" style="312" customWidth="1"/>
    <col min="8458" max="8458" width="19.21875" style="312" customWidth="1"/>
    <col min="8459" max="8704" width="9" style="312"/>
    <col min="8705" max="8705" width="4.88671875" style="312" customWidth="1"/>
    <col min="8706" max="8706" width="3.88671875" style="312" customWidth="1"/>
    <col min="8707" max="8707" width="3.6640625" style="312" customWidth="1"/>
    <col min="8708" max="8708" width="26.77734375" style="312" customWidth="1"/>
    <col min="8709" max="8709" width="19.6640625" style="312" customWidth="1"/>
    <col min="8710" max="8710" width="18.21875" style="312" customWidth="1"/>
    <col min="8711" max="8711" width="22.109375" style="312" customWidth="1"/>
    <col min="8712" max="8712" width="18" style="312" customWidth="1"/>
    <col min="8713" max="8713" width="22.109375" style="312" customWidth="1"/>
    <col min="8714" max="8714" width="19.21875" style="312" customWidth="1"/>
    <col min="8715" max="8960" width="9" style="312"/>
    <col min="8961" max="8961" width="4.88671875" style="312" customWidth="1"/>
    <col min="8962" max="8962" width="3.88671875" style="312" customWidth="1"/>
    <col min="8963" max="8963" width="3.6640625" style="312" customWidth="1"/>
    <col min="8964" max="8964" width="26.77734375" style="312" customWidth="1"/>
    <col min="8965" max="8965" width="19.6640625" style="312" customWidth="1"/>
    <col min="8966" max="8966" width="18.21875" style="312" customWidth="1"/>
    <col min="8967" max="8967" width="22.109375" style="312" customWidth="1"/>
    <col min="8968" max="8968" width="18" style="312" customWidth="1"/>
    <col min="8969" max="8969" width="22.109375" style="312" customWidth="1"/>
    <col min="8970" max="8970" width="19.21875" style="312" customWidth="1"/>
    <col min="8971" max="9216" width="9" style="312"/>
    <col min="9217" max="9217" width="4.88671875" style="312" customWidth="1"/>
    <col min="9218" max="9218" width="3.88671875" style="312" customWidth="1"/>
    <col min="9219" max="9219" width="3.6640625" style="312" customWidth="1"/>
    <col min="9220" max="9220" width="26.77734375" style="312" customWidth="1"/>
    <col min="9221" max="9221" width="19.6640625" style="312" customWidth="1"/>
    <col min="9222" max="9222" width="18.21875" style="312" customWidth="1"/>
    <col min="9223" max="9223" width="22.109375" style="312" customWidth="1"/>
    <col min="9224" max="9224" width="18" style="312" customWidth="1"/>
    <col min="9225" max="9225" width="22.109375" style="312" customWidth="1"/>
    <col min="9226" max="9226" width="19.21875" style="312" customWidth="1"/>
    <col min="9227" max="9472" width="9" style="312"/>
    <col min="9473" max="9473" width="4.88671875" style="312" customWidth="1"/>
    <col min="9474" max="9474" width="3.88671875" style="312" customWidth="1"/>
    <col min="9475" max="9475" width="3.6640625" style="312" customWidth="1"/>
    <col min="9476" max="9476" width="26.77734375" style="312" customWidth="1"/>
    <col min="9477" max="9477" width="19.6640625" style="312" customWidth="1"/>
    <col min="9478" max="9478" width="18.21875" style="312" customWidth="1"/>
    <col min="9479" max="9479" width="22.109375" style="312" customWidth="1"/>
    <col min="9480" max="9480" width="18" style="312" customWidth="1"/>
    <col min="9481" max="9481" width="22.109375" style="312" customWidth="1"/>
    <col min="9482" max="9482" width="19.21875" style="312" customWidth="1"/>
    <col min="9483" max="9728" width="9" style="312"/>
    <col min="9729" max="9729" width="4.88671875" style="312" customWidth="1"/>
    <col min="9730" max="9730" width="3.88671875" style="312" customWidth="1"/>
    <col min="9731" max="9731" width="3.6640625" style="312" customWidth="1"/>
    <col min="9732" max="9732" width="26.77734375" style="312" customWidth="1"/>
    <col min="9733" max="9733" width="19.6640625" style="312" customWidth="1"/>
    <col min="9734" max="9734" width="18.21875" style="312" customWidth="1"/>
    <col min="9735" max="9735" width="22.109375" style="312" customWidth="1"/>
    <col min="9736" max="9736" width="18" style="312" customWidth="1"/>
    <col min="9737" max="9737" width="22.109375" style="312" customWidth="1"/>
    <col min="9738" max="9738" width="19.21875" style="312" customWidth="1"/>
    <col min="9739" max="9984" width="9" style="312"/>
    <col min="9985" max="9985" width="4.88671875" style="312" customWidth="1"/>
    <col min="9986" max="9986" width="3.88671875" style="312" customWidth="1"/>
    <col min="9987" max="9987" width="3.6640625" style="312" customWidth="1"/>
    <col min="9988" max="9988" width="26.77734375" style="312" customWidth="1"/>
    <col min="9989" max="9989" width="19.6640625" style="312" customWidth="1"/>
    <col min="9990" max="9990" width="18.21875" style="312" customWidth="1"/>
    <col min="9991" max="9991" width="22.109375" style="312" customWidth="1"/>
    <col min="9992" max="9992" width="18" style="312" customWidth="1"/>
    <col min="9993" max="9993" width="22.109375" style="312" customWidth="1"/>
    <col min="9994" max="9994" width="19.21875" style="312" customWidth="1"/>
    <col min="9995" max="10240" width="9" style="312"/>
    <col min="10241" max="10241" width="4.88671875" style="312" customWidth="1"/>
    <col min="10242" max="10242" width="3.88671875" style="312" customWidth="1"/>
    <col min="10243" max="10243" width="3.6640625" style="312" customWidth="1"/>
    <col min="10244" max="10244" width="26.77734375" style="312" customWidth="1"/>
    <col min="10245" max="10245" width="19.6640625" style="312" customWidth="1"/>
    <col min="10246" max="10246" width="18.21875" style="312" customWidth="1"/>
    <col min="10247" max="10247" width="22.109375" style="312" customWidth="1"/>
    <col min="10248" max="10248" width="18" style="312" customWidth="1"/>
    <col min="10249" max="10249" width="22.109375" style="312" customWidth="1"/>
    <col min="10250" max="10250" width="19.21875" style="312" customWidth="1"/>
    <col min="10251" max="10496" width="9" style="312"/>
    <col min="10497" max="10497" width="4.88671875" style="312" customWidth="1"/>
    <col min="10498" max="10498" width="3.88671875" style="312" customWidth="1"/>
    <col min="10499" max="10499" width="3.6640625" style="312" customWidth="1"/>
    <col min="10500" max="10500" width="26.77734375" style="312" customWidth="1"/>
    <col min="10501" max="10501" width="19.6640625" style="312" customWidth="1"/>
    <col min="10502" max="10502" width="18.21875" style="312" customWidth="1"/>
    <col min="10503" max="10503" width="22.109375" style="312" customWidth="1"/>
    <col min="10504" max="10504" width="18" style="312" customWidth="1"/>
    <col min="10505" max="10505" width="22.109375" style="312" customWidth="1"/>
    <col min="10506" max="10506" width="19.21875" style="312" customWidth="1"/>
    <col min="10507" max="10752" width="9" style="312"/>
    <col min="10753" max="10753" width="4.88671875" style="312" customWidth="1"/>
    <col min="10754" max="10754" width="3.88671875" style="312" customWidth="1"/>
    <col min="10755" max="10755" width="3.6640625" style="312" customWidth="1"/>
    <col min="10756" max="10756" width="26.77734375" style="312" customWidth="1"/>
    <col min="10757" max="10757" width="19.6640625" style="312" customWidth="1"/>
    <col min="10758" max="10758" width="18.21875" style="312" customWidth="1"/>
    <col min="10759" max="10759" width="22.109375" style="312" customWidth="1"/>
    <col min="10760" max="10760" width="18" style="312" customWidth="1"/>
    <col min="10761" max="10761" width="22.109375" style="312" customWidth="1"/>
    <col min="10762" max="10762" width="19.21875" style="312" customWidth="1"/>
    <col min="10763" max="11008" width="9" style="312"/>
    <col min="11009" max="11009" width="4.88671875" style="312" customWidth="1"/>
    <col min="11010" max="11010" width="3.88671875" style="312" customWidth="1"/>
    <col min="11011" max="11011" width="3.6640625" style="312" customWidth="1"/>
    <col min="11012" max="11012" width="26.77734375" style="312" customWidth="1"/>
    <col min="11013" max="11013" width="19.6640625" style="312" customWidth="1"/>
    <col min="11014" max="11014" width="18.21875" style="312" customWidth="1"/>
    <col min="11015" max="11015" width="22.109375" style="312" customWidth="1"/>
    <col min="11016" max="11016" width="18" style="312" customWidth="1"/>
    <col min="11017" max="11017" width="22.109375" style="312" customWidth="1"/>
    <col min="11018" max="11018" width="19.21875" style="312" customWidth="1"/>
    <col min="11019" max="11264" width="9" style="312"/>
    <col min="11265" max="11265" width="4.88671875" style="312" customWidth="1"/>
    <col min="11266" max="11266" width="3.88671875" style="312" customWidth="1"/>
    <col min="11267" max="11267" width="3.6640625" style="312" customWidth="1"/>
    <col min="11268" max="11268" width="26.77734375" style="312" customWidth="1"/>
    <col min="11269" max="11269" width="19.6640625" style="312" customWidth="1"/>
    <col min="11270" max="11270" width="18.21875" style="312" customWidth="1"/>
    <col min="11271" max="11271" width="22.109375" style="312" customWidth="1"/>
    <col min="11272" max="11272" width="18" style="312" customWidth="1"/>
    <col min="11273" max="11273" width="22.109375" style="312" customWidth="1"/>
    <col min="11274" max="11274" width="19.21875" style="312" customWidth="1"/>
    <col min="11275" max="11520" width="9" style="312"/>
    <col min="11521" max="11521" width="4.88671875" style="312" customWidth="1"/>
    <col min="11522" max="11522" width="3.88671875" style="312" customWidth="1"/>
    <col min="11523" max="11523" width="3.6640625" style="312" customWidth="1"/>
    <col min="11524" max="11524" width="26.77734375" style="312" customWidth="1"/>
    <col min="11525" max="11525" width="19.6640625" style="312" customWidth="1"/>
    <col min="11526" max="11526" width="18.21875" style="312" customWidth="1"/>
    <col min="11527" max="11527" width="22.109375" style="312" customWidth="1"/>
    <col min="11528" max="11528" width="18" style="312" customWidth="1"/>
    <col min="11529" max="11529" width="22.109375" style="312" customWidth="1"/>
    <col min="11530" max="11530" width="19.21875" style="312" customWidth="1"/>
    <col min="11531" max="11776" width="9" style="312"/>
    <col min="11777" max="11777" width="4.88671875" style="312" customWidth="1"/>
    <col min="11778" max="11778" width="3.88671875" style="312" customWidth="1"/>
    <col min="11779" max="11779" width="3.6640625" style="312" customWidth="1"/>
    <col min="11780" max="11780" width="26.77734375" style="312" customWidth="1"/>
    <col min="11781" max="11781" width="19.6640625" style="312" customWidth="1"/>
    <col min="11782" max="11782" width="18.21875" style="312" customWidth="1"/>
    <col min="11783" max="11783" width="22.109375" style="312" customWidth="1"/>
    <col min="11784" max="11784" width="18" style="312" customWidth="1"/>
    <col min="11785" max="11785" width="22.109375" style="312" customWidth="1"/>
    <col min="11786" max="11786" width="19.21875" style="312" customWidth="1"/>
    <col min="11787" max="12032" width="9" style="312"/>
    <col min="12033" max="12033" width="4.88671875" style="312" customWidth="1"/>
    <col min="12034" max="12034" width="3.88671875" style="312" customWidth="1"/>
    <col min="12035" max="12035" width="3.6640625" style="312" customWidth="1"/>
    <col min="12036" max="12036" width="26.77734375" style="312" customWidth="1"/>
    <col min="12037" max="12037" width="19.6640625" style="312" customWidth="1"/>
    <col min="12038" max="12038" width="18.21875" style="312" customWidth="1"/>
    <col min="12039" max="12039" width="22.109375" style="312" customWidth="1"/>
    <col min="12040" max="12040" width="18" style="312" customWidth="1"/>
    <col min="12041" max="12041" width="22.109375" style="312" customWidth="1"/>
    <col min="12042" max="12042" width="19.21875" style="312" customWidth="1"/>
    <col min="12043" max="12288" width="9" style="312"/>
    <col min="12289" max="12289" width="4.88671875" style="312" customWidth="1"/>
    <col min="12290" max="12290" width="3.88671875" style="312" customWidth="1"/>
    <col min="12291" max="12291" width="3.6640625" style="312" customWidth="1"/>
    <col min="12292" max="12292" width="26.77734375" style="312" customWidth="1"/>
    <col min="12293" max="12293" width="19.6640625" style="312" customWidth="1"/>
    <col min="12294" max="12294" width="18.21875" style="312" customWidth="1"/>
    <col min="12295" max="12295" width="22.109375" style="312" customWidth="1"/>
    <col min="12296" max="12296" width="18" style="312" customWidth="1"/>
    <col min="12297" max="12297" width="22.109375" style="312" customWidth="1"/>
    <col min="12298" max="12298" width="19.21875" style="312" customWidth="1"/>
    <col min="12299" max="12544" width="9" style="312"/>
    <col min="12545" max="12545" width="4.88671875" style="312" customWidth="1"/>
    <col min="12546" max="12546" width="3.88671875" style="312" customWidth="1"/>
    <col min="12547" max="12547" width="3.6640625" style="312" customWidth="1"/>
    <col min="12548" max="12548" width="26.77734375" style="312" customWidth="1"/>
    <col min="12549" max="12549" width="19.6640625" style="312" customWidth="1"/>
    <col min="12550" max="12550" width="18.21875" style="312" customWidth="1"/>
    <col min="12551" max="12551" width="22.109375" style="312" customWidth="1"/>
    <col min="12552" max="12552" width="18" style="312" customWidth="1"/>
    <col min="12553" max="12553" width="22.109375" style="312" customWidth="1"/>
    <col min="12554" max="12554" width="19.21875" style="312" customWidth="1"/>
    <col min="12555" max="12800" width="9" style="312"/>
    <col min="12801" max="12801" width="4.88671875" style="312" customWidth="1"/>
    <col min="12802" max="12802" width="3.88671875" style="312" customWidth="1"/>
    <col min="12803" max="12803" width="3.6640625" style="312" customWidth="1"/>
    <col min="12804" max="12804" width="26.77734375" style="312" customWidth="1"/>
    <col min="12805" max="12805" width="19.6640625" style="312" customWidth="1"/>
    <col min="12806" max="12806" width="18.21875" style="312" customWidth="1"/>
    <col min="12807" max="12807" width="22.109375" style="312" customWidth="1"/>
    <col min="12808" max="12808" width="18" style="312" customWidth="1"/>
    <col min="12809" max="12809" width="22.109375" style="312" customWidth="1"/>
    <col min="12810" max="12810" width="19.21875" style="312" customWidth="1"/>
    <col min="12811" max="13056" width="9" style="312"/>
    <col min="13057" max="13057" width="4.88671875" style="312" customWidth="1"/>
    <col min="13058" max="13058" width="3.88671875" style="312" customWidth="1"/>
    <col min="13059" max="13059" width="3.6640625" style="312" customWidth="1"/>
    <col min="13060" max="13060" width="26.77734375" style="312" customWidth="1"/>
    <col min="13061" max="13061" width="19.6640625" style="312" customWidth="1"/>
    <col min="13062" max="13062" width="18.21875" style="312" customWidth="1"/>
    <col min="13063" max="13063" width="22.109375" style="312" customWidth="1"/>
    <col min="13064" max="13064" width="18" style="312" customWidth="1"/>
    <col min="13065" max="13065" width="22.109375" style="312" customWidth="1"/>
    <col min="13066" max="13066" width="19.21875" style="312" customWidth="1"/>
    <col min="13067" max="13312" width="9" style="312"/>
    <col min="13313" max="13313" width="4.88671875" style="312" customWidth="1"/>
    <col min="13314" max="13314" width="3.88671875" style="312" customWidth="1"/>
    <col min="13315" max="13315" width="3.6640625" style="312" customWidth="1"/>
    <col min="13316" max="13316" width="26.77734375" style="312" customWidth="1"/>
    <col min="13317" max="13317" width="19.6640625" style="312" customWidth="1"/>
    <col min="13318" max="13318" width="18.21875" style="312" customWidth="1"/>
    <col min="13319" max="13319" width="22.109375" style="312" customWidth="1"/>
    <col min="13320" max="13320" width="18" style="312" customWidth="1"/>
    <col min="13321" max="13321" width="22.109375" style="312" customWidth="1"/>
    <col min="13322" max="13322" width="19.21875" style="312" customWidth="1"/>
    <col min="13323" max="13568" width="9" style="312"/>
    <col min="13569" max="13569" width="4.88671875" style="312" customWidth="1"/>
    <col min="13570" max="13570" width="3.88671875" style="312" customWidth="1"/>
    <col min="13571" max="13571" width="3.6640625" style="312" customWidth="1"/>
    <col min="13572" max="13572" width="26.77734375" style="312" customWidth="1"/>
    <col min="13573" max="13573" width="19.6640625" style="312" customWidth="1"/>
    <col min="13574" max="13574" width="18.21875" style="312" customWidth="1"/>
    <col min="13575" max="13575" width="22.109375" style="312" customWidth="1"/>
    <col min="13576" max="13576" width="18" style="312" customWidth="1"/>
    <col min="13577" max="13577" width="22.109375" style="312" customWidth="1"/>
    <col min="13578" max="13578" width="19.21875" style="312" customWidth="1"/>
    <col min="13579" max="13824" width="9" style="312"/>
    <col min="13825" max="13825" width="4.88671875" style="312" customWidth="1"/>
    <col min="13826" max="13826" width="3.88671875" style="312" customWidth="1"/>
    <col min="13827" max="13827" width="3.6640625" style="312" customWidth="1"/>
    <col min="13828" max="13828" width="26.77734375" style="312" customWidth="1"/>
    <col min="13829" max="13829" width="19.6640625" style="312" customWidth="1"/>
    <col min="13830" max="13830" width="18.21875" style="312" customWidth="1"/>
    <col min="13831" max="13831" width="22.109375" style="312" customWidth="1"/>
    <col min="13832" max="13832" width="18" style="312" customWidth="1"/>
    <col min="13833" max="13833" width="22.109375" style="312" customWidth="1"/>
    <col min="13834" max="13834" width="19.21875" style="312" customWidth="1"/>
    <col min="13835" max="14080" width="9" style="312"/>
    <col min="14081" max="14081" width="4.88671875" style="312" customWidth="1"/>
    <col min="14082" max="14082" width="3.88671875" style="312" customWidth="1"/>
    <col min="14083" max="14083" width="3.6640625" style="312" customWidth="1"/>
    <col min="14084" max="14084" width="26.77734375" style="312" customWidth="1"/>
    <col min="14085" max="14085" width="19.6640625" style="312" customWidth="1"/>
    <col min="14086" max="14086" width="18.21875" style="312" customWidth="1"/>
    <col min="14087" max="14087" width="22.109375" style="312" customWidth="1"/>
    <col min="14088" max="14088" width="18" style="312" customWidth="1"/>
    <col min="14089" max="14089" width="22.109375" style="312" customWidth="1"/>
    <col min="14090" max="14090" width="19.21875" style="312" customWidth="1"/>
    <col min="14091" max="14336" width="9" style="312"/>
    <col min="14337" max="14337" width="4.88671875" style="312" customWidth="1"/>
    <col min="14338" max="14338" width="3.88671875" style="312" customWidth="1"/>
    <col min="14339" max="14339" width="3.6640625" style="312" customWidth="1"/>
    <col min="14340" max="14340" width="26.77734375" style="312" customWidth="1"/>
    <col min="14341" max="14341" width="19.6640625" style="312" customWidth="1"/>
    <col min="14342" max="14342" width="18.21875" style="312" customWidth="1"/>
    <col min="14343" max="14343" width="22.109375" style="312" customWidth="1"/>
    <col min="14344" max="14344" width="18" style="312" customWidth="1"/>
    <col min="14345" max="14345" width="22.109375" style="312" customWidth="1"/>
    <col min="14346" max="14346" width="19.21875" style="312" customWidth="1"/>
    <col min="14347" max="14592" width="9" style="312"/>
    <col min="14593" max="14593" width="4.88671875" style="312" customWidth="1"/>
    <col min="14594" max="14594" width="3.88671875" style="312" customWidth="1"/>
    <col min="14595" max="14595" width="3.6640625" style="312" customWidth="1"/>
    <col min="14596" max="14596" width="26.77734375" style="312" customWidth="1"/>
    <col min="14597" max="14597" width="19.6640625" style="312" customWidth="1"/>
    <col min="14598" max="14598" width="18.21875" style="312" customWidth="1"/>
    <col min="14599" max="14599" width="22.109375" style="312" customWidth="1"/>
    <col min="14600" max="14600" width="18" style="312" customWidth="1"/>
    <col min="14601" max="14601" width="22.109375" style="312" customWidth="1"/>
    <col min="14602" max="14602" width="19.21875" style="312" customWidth="1"/>
    <col min="14603" max="14848" width="9" style="312"/>
    <col min="14849" max="14849" width="4.88671875" style="312" customWidth="1"/>
    <col min="14850" max="14850" width="3.88671875" style="312" customWidth="1"/>
    <col min="14851" max="14851" width="3.6640625" style="312" customWidth="1"/>
    <col min="14852" max="14852" width="26.77734375" style="312" customWidth="1"/>
    <col min="14853" max="14853" width="19.6640625" style="312" customWidth="1"/>
    <col min="14854" max="14854" width="18.21875" style="312" customWidth="1"/>
    <col min="14855" max="14855" width="22.109375" style="312" customWidth="1"/>
    <col min="14856" max="14856" width="18" style="312" customWidth="1"/>
    <col min="14857" max="14857" width="22.109375" style="312" customWidth="1"/>
    <col min="14858" max="14858" width="19.21875" style="312" customWidth="1"/>
    <col min="14859" max="15104" width="9" style="312"/>
    <col min="15105" max="15105" width="4.88671875" style="312" customWidth="1"/>
    <col min="15106" max="15106" width="3.88671875" style="312" customWidth="1"/>
    <col min="15107" max="15107" width="3.6640625" style="312" customWidth="1"/>
    <col min="15108" max="15108" width="26.77734375" style="312" customWidth="1"/>
    <col min="15109" max="15109" width="19.6640625" style="312" customWidth="1"/>
    <col min="15110" max="15110" width="18.21875" style="312" customWidth="1"/>
    <col min="15111" max="15111" width="22.109375" style="312" customWidth="1"/>
    <col min="15112" max="15112" width="18" style="312" customWidth="1"/>
    <col min="15113" max="15113" width="22.109375" style="312" customWidth="1"/>
    <col min="15114" max="15114" width="19.21875" style="312" customWidth="1"/>
    <col min="15115" max="15360" width="9" style="312"/>
    <col min="15361" max="15361" width="4.88671875" style="312" customWidth="1"/>
    <col min="15362" max="15362" width="3.88671875" style="312" customWidth="1"/>
    <col min="15363" max="15363" width="3.6640625" style="312" customWidth="1"/>
    <col min="15364" max="15364" width="26.77734375" style="312" customWidth="1"/>
    <col min="15365" max="15365" width="19.6640625" style="312" customWidth="1"/>
    <col min="15366" max="15366" width="18.21875" style="312" customWidth="1"/>
    <col min="15367" max="15367" width="22.109375" style="312" customWidth="1"/>
    <col min="15368" max="15368" width="18" style="312" customWidth="1"/>
    <col min="15369" max="15369" width="22.109375" style="312" customWidth="1"/>
    <col min="15370" max="15370" width="19.21875" style="312" customWidth="1"/>
    <col min="15371" max="15616" width="9" style="312"/>
    <col min="15617" max="15617" width="4.88671875" style="312" customWidth="1"/>
    <col min="15618" max="15618" width="3.88671875" style="312" customWidth="1"/>
    <col min="15619" max="15619" width="3.6640625" style="312" customWidth="1"/>
    <col min="15620" max="15620" width="26.77734375" style="312" customWidth="1"/>
    <col min="15621" max="15621" width="19.6640625" style="312" customWidth="1"/>
    <col min="15622" max="15622" width="18.21875" style="312" customWidth="1"/>
    <col min="15623" max="15623" width="22.109375" style="312" customWidth="1"/>
    <col min="15624" max="15624" width="18" style="312" customWidth="1"/>
    <col min="15625" max="15625" width="22.109375" style="312" customWidth="1"/>
    <col min="15626" max="15626" width="19.21875" style="312" customWidth="1"/>
    <col min="15627" max="15872" width="9" style="312"/>
    <col min="15873" max="15873" width="4.88671875" style="312" customWidth="1"/>
    <col min="15874" max="15874" width="3.88671875" style="312" customWidth="1"/>
    <col min="15875" max="15875" width="3.6640625" style="312" customWidth="1"/>
    <col min="15876" max="15876" width="26.77734375" style="312" customWidth="1"/>
    <col min="15877" max="15877" width="19.6640625" style="312" customWidth="1"/>
    <col min="15878" max="15878" width="18.21875" style="312" customWidth="1"/>
    <col min="15879" max="15879" width="22.109375" style="312" customWidth="1"/>
    <col min="15880" max="15880" width="18" style="312" customWidth="1"/>
    <col min="15881" max="15881" width="22.109375" style="312" customWidth="1"/>
    <col min="15882" max="15882" width="19.21875" style="312" customWidth="1"/>
    <col min="15883" max="16128" width="9" style="312"/>
    <col min="16129" max="16129" width="4.88671875" style="312" customWidth="1"/>
    <col min="16130" max="16130" width="3.88671875" style="312" customWidth="1"/>
    <col min="16131" max="16131" width="3.6640625" style="312" customWidth="1"/>
    <col min="16132" max="16132" width="26.77734375" style="312" customWidth="1"/>
    <col min="16133" max="16133" width="19.6640625" style="312" customWidth="1"/>
    <col min="16134" max="16134" width="18.21875" style="312" customWidth="1"/>
    <col min="16135" max="16135" width="22.109375" style="312" customWidth="1"/>
    <col min="16136" max="16136" width="18" style="312" customWidth="1"/>
    <col min="16137" max="16137" width="22.109375" style="312" customWidth="1"/>
    <col min="16138" max="16138" width="19.21875" style="312" customWidth="1"/>
    <col min="16139" max="16384" width="9" style="312"/>
  </cols>
  <sheetData>
    <row r="1" spans="1:11" ht="21.15" customHeight="1">
      <c r="A1" s="783" t="s">
        <v>890</v>
      </c>
      <c r="B1" s="783"/>
      <c r="C1" s="783"/>
      <c r="D1" s="783"/>
      <c r="E1" s="333"/>
      <c r="F1" s="309"/>
      <c r="G1" s="309"/>
      <c r="H1" s="309"/>
      <c r="I1" s="310" t="s">
        <v>781</v>
      </c>
      <c r="J1" s="311" t="s">
        <v>891</v>
      </c>
      <c r="K1" s="315"/>
    </row>
    <row r="2" spans="1:11" ht="21.15" customHeight="1">
      <c r="A2" s="784" t="s">
        <v>892</v>
      </c>
      <c r="B2" s="784"/>
      <c r="C2" s="784"/>
      <c r="D2" s="784"/>
      <c r="E2" s="335" t="s">
        <v>1059</v>
      </c>
      <c r="F2" s="313"/>
      <c r="G2" s="313"/>
      <c r="H2" s="313"/>
      <c r="I2" s="310" t="s">
        <v>893</v>
      </c>
      <c r="J2" s="314" t="s">
        <v>894</v>
      </c>
      <c r="K2" s="315"/>
    </row>
    <row r="3" spans="1:11" ht="33">
      <c r="A3" s="780" t="s">
        <v>895</v>
      </c>
      <c r="B3" s="780"/>
      <c r="C3" s="780"/>
      <c r="D3" s="780"/>
      <c r="E3" s="780"/>
      <c r="F3" s="780"/>
      <c r="G3" s="780"/>
      <c r="H3" s="780"/>
      <c r="I3" s="780"/>
      <c r="J3" s="780"/>
      <c r="K3" s="315"/>
    </row>
    <row r="4" spans="1:11" ht="27" customHeight="1">
      <c r="A4" s="316"/>
      <c r="B4" s="316"/>
      <c r="C4" s="316"/>
      <c r="D4" s="316"/>
      <c r="E4" s="316" t="s">
        <v>753</v>
      </c>
      <c r="F4" s="317" t="s">
        <v>1397</v>
      </c>
      <c r="G4" s="317"/>
      <c r="H4" s="317"/>
      <c r="I4" s="317"/>
      <c r="J4" s="318" t="s">
        <v>896</v>
      </c>
      <c r="K4" s="315"/>
    </row>
    <row r="5" spans="1:11" ht="23.25" customHeight="1">
      <c r="A5" s="781" t="s">
        <v>897</v>
      </c>
      <c r="B5" s="785"/>
      <c r="C5" s="785"/>
      <c r="D5" s="782"/>
      <c r="E5" s="781" t="s">
        <v>1061</v>
      </c>
      <c r="F5" s="782"/>
      <c r="G5" s="781" t="s">
        <v>898</v>
      </c>
      <c r="H5" s="782"/>
      <c r="I5" s="781" t="s">
        <v>899</v>
      </c>
      <c r="J5" s="782"/>
      <c r="K5" s="315"/>
    </row>
    <row r="6" spans="1:11" ht="23.25" customHeight="1">
      <c r="A6" s="319" t="s">
        <v>900</v>
      </c>
      <c r="B6" s="320" t="s">
        <v>901</v>
      </c>
      <c r="C6" s="320" t="s">
        <v>902</v>
      </c>
      <c r="D6" s="321" t="s">
        <v>903</v>
      </c>
      <c r="E6" s="322" t="s">
        <v>904</v>
      </c>
      <c r="F6" s="322" t="s">
        <v>905</v>
      </c>
      <c r="G6" s="322" t="s">
        <v>904</v>
      </c>
      <c r="H6" s="322" t="s">
        <v>905</v>
      </c>
      <c r="I6" s="322" t="s">
        <v>904</v>
      </c>
      <c r="J6" s="322" t="s">
        <v>905</v>
      </c>
      <c r="K6" s="315"/>
    </row>
    <row r="7" spans="1:11" ht="19.5" customHeight="1">
      <c r="A7" s="611" t="s">
        <v>906</v>
      </c>
      <c r="B7" s="612" t="s">
        <v>906</v>
      </c>
      <c r="C7" s="612" t="s">
        <v>906</v>
      </c>
      <c r="D7" s="613" t="s">
        <v>907</v>
      </c>
      <c r="E7" s="614">
        <v>32846108</v>
      </c>
      <c r="F7" s="614">
        <v>32846108</v>
      </c>
      <c r="G7" s="614">
        <v>28563797</v>
      </c>
      <c r="H7" s="614">
        <v>28563797</v>
      </c>
      <c r="I7" s="614">
        <v>4282311</v>
      </c>
      <c r="J7" s="615">
        <v>4282311</v>
      </c>
      <c r="K7" s="315"/>
    </row>
    <row r="8" spans="1:11" ht="19.5" customHeight="1">
      <c r="A8" s="611" t="s">
        <v>906</v>
      </c>
      <c r="B8" s="616" t="s">
        <v>906</v>
      </c>
      <c r="C8" s="616" t="s">
        <v>906</v>
      </c>
      <c r="D8" s="613" t="s">
        <v>908</v>
      </c>
      <c r="E8" s="614">
        <v>32846108</v>
      </c>
      <c r="F8" s="614">
        <v>32846108</v>
      </c>
      <c r="G8" s="614">
        <v>28563797</v>
      </c>
      <c r="H8" s="614">
        <v>28563797</v>
      </c>
      <c r="I8" s="614">
        <v>4282311</v>
      </c>
      <c r="J8" s="615">
        <v>4282311</v>
      </c>
      <c r="K8" s="315"/>
    </row>
    <row r="9" spans="1:11" ht="19.5" customHeight="1">
      <c r="A9" s="611" t="s">
        <v>909</v>
      </c>
      <c r="B9" s="616" t="s">
        <v>906</v>
      </c>
      <c r="C9" s="616" t="s">
        <v>906</v>
      </c>
      <c r="D9" s="613" t="s">
        <v>910</v>
      </c>
      <c r="E9" s="614">
        <v>28135881</v>
      </c>
      <c r="F9" s="614">
        <v>28135881</v>
      </c>
      <c r="G9" s="614">
        <v>28135881</v>
      </c>
      <c r="H9" s="614">
        <v>28135881</v>
      </c>
      <c r="I9" s="614">
        <v>0</v>
      </c>
      <c r="J9" s="615">
        <v>0</v>
      </c>
      <c r="K9" s="315"/>
    </row>
    <row r="10" spans="1:11" ht="19.5" customHeight="1">
      <c r="A10" s="611" t="s">
        <v>909</v>
      </c>
      <c r="B10" s="616" t="s">
        <v>911</v>
      </c>
      <c r="C10" s="616" t="s">
        <v>906</v>
      </c>
      <c r="D10" s="613" t="s">
        <v>912</v>
      </c>
      <c r="E10" s="614">
        <v>19800</v>
      </c>
      <c r="F10" s="614">
        <v>19800</v>
      </c>
      <c r="G10" s="614">
        <v>19800</v>
      </c>
      <c r="H10" s="614">
        <v>19800</v>
      </c>
      <c r="I10" s="614">
        <v>0</v>
      </c>
      <c r="J10" s="615">
        <v>0</v>
      </c>
      <c r="K10" s="315"/>
    </row>
    <row r="11" spans="1:11" ht="19.5" customHeight="1">
      <c r="A11" s="611" t="s">
        <v>909</v>
      </c>
      <c r="B11" s="616" t="s">
        <v>911</v>
      </c>
      <c r="C11" s="616" t="s">
        <v>911</v>
      </c>
      <c r="D11" s="613" t="s">
        <v>914</v>
      </c>
      <c r="E11" s="614">
        <v>19800</v>
      </c>
      <c r="F11" s="614">
        <v>19800</v>
      </c>
      <c r="G11" s="614">
        <v>19800</v>
      </c>
      <c r="H11" s="614">
        <v>19800</v>
      </c>
      <c r="I11" s="614">
        <v>0</v>
      </c>
      <c r="J11" s="615">
        <v>0</v>
      </c>
      <c r="K11" s="315"/>
    </row>
    <row r="12" spans="1:11" ht="19.5" customHeight="1">
      <c r="A12" s="611" t="s">
        <v>909</v>
      </c>
      <c r="B12" s="616" t="s">
        <v>915</v>
      </c>
      <c r="C12" s="616" t="s">
        <v>906</v>
      </c>
      <c r="D12" s="613" t="s">
        <v>916</v>
      </c>
      <c r="E12" s="614">
        <v>-1688</v>
      </c>
      <c r="F12" s="614">
        <v>-1688</v>
      </c>
      <c r="G12" s="614">
        <v>-1688</v>
      </c>
      <c r="H12" s="614">
        <v>-1688</v>
      </c>
      <c r="I12" s="614">
        <v>0</v>
      </c>
      <c r="J12" s="615">
        <v>0</v>
      </c>
      <c r="K12" s="315"/>
    </row>
    <row r="13" spans="1:11" ht="19.5" customHeight="1">
      <c r="A13" s="611" t="s">
        <v>909</v>
      </c>
      <c r="B13" s="616" t="s">
        <v>915</v>
      </c>
      <c r="C13" s="616" t="s">
        <v>909</v>
      </c>
      <c r="D13" s="613" t="s">
        <v>917</v>
      </c>
      <c r="E13" s="614">
        <v>-1688</v>
      </c>
      <c r="F13" s="614">
        <v>-1688</v>
      </c>
      <c r="G13" s="614">
        <v>-1688</v>
      </c>
      <c r="H13" s="614">
        <v>-1688</v>
      </c>
      <c r="I13" s="614">
        <v>0</v>
      </c>
      <c r="J13" s="615">
        <v>0</v>
      </c>
      <c r="K13" s="315"/>
    </row>
    <row r="14" spans="1:11" ht="19.5" customHeight="1">
      <c r="A14" s="611" t="s">
        <v>909</v>
      </c>
      <c r="B14" s="616" t="s">
        <v>918</v>
      </c>
      <c r="C14" s="616" t="s">
        <v>906</v>
      </c>
      <c r="D14" s="613" t="s">
        <v>919</v>
      </c>
      <c r="E14" s="614">
        <v>394</v>
      </c>
      <c r="F14" s="614">
        <v>394</v>
      </c>
      <c r="G14" s="614">
        <v>394</v>
      </c>
      <c r="H14" s="614">
        <v>394</v>
      </c>
      <c r="I14" s="614">
        <v>0</v>
      </c>
      <c r="J14" s="615">
        <v>0</v>
      </c>
      <c r="K14" s="315"/>
    </row>
    <row r="15" spans="1:11" ht="19.5" customHeight="1">
      <c r="A15" s="611" t="s">
        <v>909</v>
      </c>
      <c r="B15" s="616" t="s">
        <v>918</v>
      </c>
      <c r="C15" s="616" t="s">
        <v>909</v>
      </c>
      <c r="D15" s="613" t="s">
        <v>920</v>
      </c>
      <c r="E15" s="614">
        <v>394</v>
      </c>
      <c r="F15" s="614">
        <v>394</v>
      </c>
      <c r="G15" s="614">
        <v>394</v>
      </c>
      <c r="H15" s="614">
        <v>394</v>
      </c>
      <c r="I15" s="614">
        <v>0</v>
      </c>
      <c r="J15" s="615">
        <v>0</v>
      </c>
      <c r="K15" s="315"/>
    </row>
    <row r="16" spans="1:11" ht="19.5" customHeight="1">
      <c r="A16" s="611" t="s">
        <v>909</v>
      </c>
      <c r="B16" s="616" t="s">
        <v>924</v>
      </c>
      <c r="C16" s="616" t="s">
        <v>906</v>
      </c>
      <c r="D16" s="613" t="s">
        <v>925</v>
      </c>
      <c r="E16" s="614">
        <v>690</v>
      </c>
      <c r="F16" s="614">
        <v>690</v>
      </c>
      <c r="G16" s="614">
        <v>690</v>
      </c>
      <c r="H16" s="614">
        <v>690</v>
      </c>
      <c r="I16" s="614">
        <v>0</v>
      </c>
      <c r="J16" s="615">
        <v>0</v>
      </c>
      <c r="K16" s="315"/>
    </row>
    <row r="17" spans="1:12" ht="19.5" customHeight="1">
      <c r="A17" s="611" t="s">
        <v>909</v>
      </c>
      <c r="B17" s="616" t="s">
        <v>924</v>
      </c>
      <c r="C17" s="616" t="s">
        <v>909</v>
      </c>
      <c r="D17" s="613" t="s">
        <v>926</v>
      </c>
      <c r="E17" s="614">
        <v>690</v>
      </c>
      <c r="F17" s="614">
        <v>690</v>
      </c>
      <c r="G17" s="614">
        <v>690</v>
      </c>
      <c r="H17" s="614">
        <v>690</v>
      </c>
      <c r="I17" s="614">
        <v>0</v>
      </c>
      <c r="J17" s="615">
        <v>0</v>
      </c>
      <c r="K17" s="315"/>
    </row>
    <row r="18" spans="1:12" ht="19.5" customHeight="1">
      <c r="A18" s="611" t="s">
        <v>909</v>
      </c>
      <c r="B18" s="616" t="s">
        <v>927</v>
      </c>
      <c r="C18" s="616" t="s">
        <v>906</v>
      </c>
      <c r="D18" s="613" t="s">
        <v>928</v>
      </c>
      <c r="E18" s="614">
        <v>28116685</v>
      </c>
      <c r="F18" s="614">
        <v>28116685</v>
      </c>
      <c r="G18" s="614">
        <v>28116685</v>
      </c>
      <c r="H18" s="614">
        <v>28116685</v>
      </c>
      <c r="I18" s="614">
        <v>0</v>
      </c>
      <c r="J18" s="615">
        <v>0</v>
      </c>
      <c r="K18" s="315"/>
    </row>
    <row r="19" spans="1:12" ht="19.5" customHeight="1">
      <c r="A19" s="611" t="s">
        <v>909</v>
      </c>
      <c r="B19" s="616" t="s">
        <v>927</v>
      </c>
      <c r="C19" s="616" t="s">
        <v>909</v>
      </c>
      <c r="D19" s="613" t="s">
        <v>929</v>
      </c>
      <c r="E19" s="614">
        <v>28116685</v>
      </c>
      <c r="F19" s="614">
        <v>28116685</v>
      </c>
      <c r="G19" s="614">
        <v>28116685</v>
      </c>
      <c r="H19" s="614">
        <v>28116685</v>
      </c>
      <c r="I19" s="614">
        <v>0</v>
      </c>
      <c r="J19" s="615">
        <v>0</v>
      </c>
      <c r="K19" s="774" t="s">
        <v>51</v>
      </c>
      <c r="L19" s="774"/>
    </row>
    <row r="20" spans="1:12" ht="19.5" customHeight="1">
      <c r="A20" s="611" t="s">
        <v>930</v>
      </c>
      <c r="B20" s="616" t="s">
        <v>906</v>
      </c>
      <c r="C20" s="616" t="s">
        <v>906</v>
      </c>
      <c r="D20" s="613" t="s">
        <v>931</v>
      </c>
      <c r="E20" s="614">
        <v>7796</v>
      </c>
      <c r="F20" s="614">
        <v>7796</v>
      </c>
      <c r="G20" s="614">
        <v>7796</v>
      </c>
      <c r="H20" s="614">
        <v>7796</v>
      </c>
      <c r="I20" s="614">
        <v>0</v>
      </c>
      <c r="J20" s="615">
        <v>0</v>
      </c>
      <c r="K20" s="315"/>
    </row>
    <row r="21" spans="1:12" ht="19.5" customHeight="1">
      <c r="A21" s="611" t="s">
        <v>930</v>
      </c>
      <c r="B21" s="616" t="s">
        <v>909</v>
      </c>
      <c r="C21" s="616" t="s">
        <v>906</v>
      </c>
      <c r="D21" s="613" t="s">
        <v>932</v>
      </c>
      <c r="E21" s="614">
        <v>7796</v>
      </c>
      <c r="F21" s="614">
        <v>7796</v>
      </c>
      <c r="G21" s="614">
        <v>7796</v>
      </c>
      <c r="H21" s="614">
        <v>7796</v>
      </c>
      <c r="I21" s="614">
        <v>0</v>
      </c>
      <c r="J21" s="615">
        <v>0</v>
      </c>
      <c r="K21" s="315"/>
    </row>
    <row r="22" spans="1:12" ht="19.5" customHeight="1">
      <c r="A22" s="611" t="s">
        <v>930</v>
      </c>
      <c r="B22" s="616" t="s">
        <v>909</v>
      </c>
      <c r="C22" s="616" t="s">
        <v>909</v>
      </c>
      <c r="D22" s="613" t="s">
        <v>933</v>
      </c>
      <c r="E22" s="614">
        <v>7796</v>
      </c>
      <c r="F22" s="614">
        <v>7796</v>
      </c>
      <c r="G22" s="614">
        <v>7796</v>
      </c>
      <c r="H22" s="614">
        <v>7796</v>
      </c>
      <c r="I22" s="614">
        <v>0</v>
      </c>
      <c r="J22" s="615">
        <v>0</v>
      </c>
      <c r="K22" s="315"/>
    </row>
    <row r="23" spans="1:12" ht="19.5" customHeight="1">
      <c r="A23" s="611" t="s">
        <v>938</v>
      </c>
      <c r="B23" s="616" t="s">
        <v>906</v>
      </c>
      <c r="C23" s="616" t="s">
        <v>906</v>
      </c>
      <c r="D23" s="613" t="s">
        <v>939</v>
      </c>
      <c r="E23" s="614">
        <v>249872</v>
      </c>
      <c r="F23" s="614">
        <v>249872</v>
      </c>
      <c r="G23" s="614">
        <v>249872</v>
      </c>
      <c r="H23" s="614">
        <v>249872</v>
      </c>
      <c r="I23" s="614">
        <v>0</v>
      </c>
      <c r="J23" s="615">
        <v>0</v>
      </c>
      <c r="K23" s="315"/>
    </row>
    <row r="24" spans="1:12" ht="19.5" customHeight="1">
      <c r="A24" s="611" t="s">
        <v>938</v>
      </c>
      <c r="B24" s="616" t="s">
        <v>909</v>
      </c>
      <c r="C24" s="616" t="s">
        <v>906</v>
      </c>
      <c r="D24" s="613" t="s">
        <v>940</v>
      </c>
      <c r="E24" s="614">
        <v>106750</v>
      </c>
      <c r="F24" s="614">
        <v>106750</v>
      </c>
      <c r="G24" s="614">
        <v>106750</v>
      </c>
      <c r="H24" s="614">
        <v>106750</v>
      </c>
      <c r="I24" s="614">
        <v>0</v>
      </c>
      <c r="J24" s="615">
        <v>0</v>
      </c>
      <c r="K24" s="315"/>
    </row>
    <row r="25" spans="1:12" ht="19.5" customHeight="1">
      <c r="A25" s="611" t="s">
        <v>938</v>
      </c>
      <c r="B25" s="616" t="s">
        <v>909</v>
      </c>
      <c r="C25" s="616" t="s">
        <v>909</v>
      </c>
      <c r="D25" s="613" t="s">
        <v>941</v>
      </c>
      <c r="E25" s="614">
        <v>100000</v>
      </c>
      <c r="F25" s="614">
        <v>100000</v>
      </c>
      <c r="G25" s="614">
        <v>100000</v>
      </c>
      <c r="H25" s="614">
        <v>100000</v>
      </c>
      <c r="I25" s="614">
        <v>0</v>
      </c>
      <c r="J25" s="615">
        <v>0</v>
      </c>
      <c r="K25" s="315"/>
    </row>
    <row r="26" spans="1:12" ht="19.5" customHeight="1">
      <c r="A26" s="611" t="s">
        <v>938</v>
      </c>
      <c r="B26" s="616" t="s">
        <v>909</v>
      </c>
      <c r="C26" s="616" t="s">
        <v>911</v>
      </c>
      <c r="D26" s="613" t="s">
        <v>942</v>
      </c>
      <c r="E26" s="614">
        <v>6750</v>
      </c>
      <c r="F26" s="614">
        <v>6750</v>
      </c>
      <c r="G26" s="614">
        <v>6750</v>
      </c>
      <c r="H26" s="614">
        <v>6750</v>
      </c>
      <c r="I26" s="614">
        <v>0</v>
      </c>
      <c r="J26" s="615">
        <v>0</v>
      </c>
      <c r="K26" s="315"/>
    </row>
    <row r="27" spans="1:12" ht="19.5" customHeight="1">
      <c r="A27" s="611" t="s">
        <v>938</v>
      </c>
      <c r="B27" s="616" t="s">
        <v>935</v>
      </c>
      <c r="C27" s="616" t="s">
        <v>906</v>
      </c>
      <c r="D27" s="613" t="s">
        <v>943</v>
      </c>
      <c r="E27" s="614">
        <v>143122</v>
      </c>
      <c r="F27" s="614">
        <v>143122</v>
      </c>
      <c r="G27" s="614">
        <v>143122</v>
      </c>
      <c r="H27" s="614">
        <v>143122</v>
      </c>
      <c r="I27" s="614">
        <v>0</v>
      </c>
      <c r="J27" s="615">
        <v>0</v>
      </c>
      <c r="K27" s="315"/>
    </row>
    <row r="28" spans="1:12" ht="19.5" customHeight="1">
      <c r="A28" s="611" t="s">
        <v>938</v>
      </c>
      <c r="B28" s="616" t="s">
        <v>935</v>
      </c>
      <c r="C28" s="616" t="s">
        <v>945</v>
      </c>
      <c r="D28" s="613" t="s">
        <v>946</v>
      </c>
      <c r="E28" s="614">
        <v>130932</v>
      </c>
      <c r="F28" s="614">
        <v>130932</v>
      </c>
      <c r="G28" s="614">
        <v>130932</v>
      </c>
      <c r="H28" s="614">
        <v>130932</v>
      </c>
      <c r="I28" s="614">
        <v>0</v>
      </c>
      <c r="J28" s="615">
        <v>0</v>
      </c>
      <c r="K28" s="315"/>
    </row>
    <row r="29" spans="1:12" ht="23.25" customHeight="1">
      <c r="A29" s="611" t="s">
        <v>938</v>
      </c>
      <c r="B29" s="616" t="s">
        <v>935</v>
      </c>
      <c r="C29" s="616" t="s">
        <v>947</v>
      </c>
      <c r="D29" s="613" t="s">
        <v>948</v>
      </c>
      <c r="E29" s="614">
        <v>12190</v>
      </c>
      <c r="F29" s="614">
        <v>12190</v>
      </c>
      <c r="G29" s="614">
        <v>12190</v>
      </c>
      <c r="H29" s="614">
        <v>12190</v>
      </c>
      <c r="I29" s="614">
        <v>0</v>
      </c>
      <c r="J29" s="615">
        <v>0</v>
      </c>
      <c r="K29" s="315"/>
    </row>
    <row r="30" spans="1:12" ht="23.25" customHeight="1">
      <c r="A30" s="611" t="s">
        <v>949</v>
      </c>
      <c r="B30" s="616" t="s">
        <v>906</v>
      </c>
      <c r="C30" s="616" t="s">
        <v>906</v>
      </c>
      <c r="D30" s="613" t="s">
        <v>950</v>
      </c>
      <c r="E30" s="614">
        <v>127585</v>
      </c>
      <c r="F30" s="614">
        <v>127585</v>
      </c>
      <c r="G30" s="614">
        <v>127585</v>
      </c>
      <c r="H30" s="614">
        <v>127585</v>
      </c>
      <c r="I30" s="614">
        <v>0</v>
      </c>
      <c r="J30" s="615">
        <v>0</v>
      </c>
      <c r="K30" s="315"/>
    </row>
    <row r="31" spans="1:12" ht="19.5" customHeight="1">
      <c r="A31" s="611" t="s">
        <v>949</v>
      </c>
      <c r="B31" s="616" t="s">
        <v>909</v>
      </c>
      <c r="C31" s="616" t="s">
        <v>906</v>
      </c>
      <c r="D31" s="613" t="s">
        <v>951</v>
      </c>
      <c r="E31" s="614">
        <v>127585</v>
      </c>
      <c r="F31" s="614">
        <v>127585</v>
      </c>
      <c r="G31" s="614">
        <v>127585</v>
      </c>
      <c r="H31" s="614">
        <v>127585</v>
      </c>
      <c r="I31" s="614">
        <v>0</v>
      </c>
      <c r="J31" s="615">
        <v>0</v>
      </c>
      <c r="K31" s="315"/>
    </row>
    <row r="32" spans="1:12" ht="19.5" customHeight="1">
      <c r="A32" s="611" t="s">
        <v>949</v>
      </c>
      <c r="B32" s="616" t="s">
        <v>909</v>
      </c>
      <c r="C32" s="616" t="s">
        <v>909</v>
      </c>
      <c r="D32" s="613" t="s">
        <v>952</v>
      </c>
      <c r="E32" s="614">
        <v>25292</v>
      </c>
      <c r="F32" s="614">
        <v>25292</v>
      </c>
      <c r="G32" s="614">
        <v>25292</v>
      </c>
      <c r="H32" s="614">
        <v>25292</v>
      </c>
      <c r="I32" s="614">
        <v>0</v>
      </c>
      <c r="J32" s="615">
        <v>0</v>
      </c>
      <c r="K32" s="315"/>
    </row>
    <row r="33" spans="1:11" ht="19.5" customHeight="1">
      <c r="A33" s="611" t="s">
        <v>949</v>
      </c>
      <c r="B33" s="616" t="s">
        <v>909</v>
      </c>
      <c r="C33" s="616" t="s">
        <v>935</v>
      </c>
      <c r="D33" s="613" t="s">
        <v>953</v>
      </c>
      <c r="E33" s="614">
        <v>102293</v>
      </c>
      <c r="F33" s="614">
        <v>102293</v>
      </c>
      <c r="G33" s="614">
        <v>102293</v>
      </c>
      <c r="H33" s="614">
        <v>102293</v>
      </c>
      <c r="I33" s="614">
        <v>0</v>
      </c>
      <c r="J33" s="615">
        <v>0</v>
      </c>
      <c r="K33" s="315"/>
    </row>
    <row r="34" spans="1:11" ht="19.5" customHeight="1">
      <c r="A34" s="611" t="s">
        <v>957</v>
      </c>
      <c r="B34" s="616" t="s">
        <v>906</v>
      </c>
      <c r="C34" s="616" t="s">
        <v>906</v>
      </c>
      <c r="D34" s="613" t="s">
        <v>958</v>
      </c>
      <c r="E34" s="614">
        <v>4282311</v>
      </c>
      <c r="F34" s="614">
        <v>4282311</v>
      </c>
      <c r="G34" s="614">
        <v>0</v>
      </c>
      <c r="H34" s="614">
        <v>0</v>
      </c>
      <c r="I34" s="614">
        <v>4282311</v>
      </c>
      <c r="J34" s="615">
        <v>4282311</v>
      </c>
      <c r="K34" s="315"/>
    </row>
    <row r="35" spans="1:11" ht="19.5" customHeight="1">
      <c r="A35" s="611" t="s">
        <v>957</v>
      </c>
      <c r="B35" s="616" t="s">
        <v>909</v>
      </c>
      <c r="C35" s="616" t="s">
        <v>906</v>
      </c>
      <c r="D35" s="613" t="s">
        <v>959</v>
      </c>
      <c r="E35" s="614">
        <v>4282311</v>
      </c>
      <c r="F35" s="614">
        <v>4282311</v>
      </c>
      <c r="G35" s="614">
        <v>0</v>
      </c>
      <c r="H35" s="614">
        <v>0</v>
      </c>
      <c r="I35" s="614">
        <v>4282311</v>
      </c>
      <c r="J35" s="615">
        <v>4282311</v>
      </c>
      <c r="K35" s="315"/>
    </row>
    <row r="36" spans="1:11" ht="19.5" customHeight="1">
      <c r="A36" s="611" t="s">
        <v>957</v>
      </c>
      <c r="B36" s="616" t="s">
        <v>909</v>
      </c>
      <c r="C36" s="616" t="s">
        <v>911</v>
      </c>
      <c r="D36" s="613" t="s">
        <v>961</v>
      </c>
      <c r="E36" s="614">
        <v>4282311</v>
      </c>
      <c r="F36" s="614">
        <v>4282311</v>
      </c>
      <c r="G36" s="614">
        <v>0</v>
      </c>
      <c r="H36" s="614">
        <v>0</v>
      </c>
      <c r="I36" s="614">
        <v>4282311</v>
      </c>
      <c r="J36" s="615">
        <v>4282311</v>
      </c>
      <c r="K36" s="315"/>
    </row>
    <row r="37" spans="1:11" ht="19.5" customHeight="1">
      <c r="A37" s="611" t="s">
        <v>962</v>
      </c>
      <c r="B37" s="616" t="s">
        <v>906</v>
      </c>
      <c r="C37" s="616" t="s">
        <v>906</v>
      </c>
      <c r="D37" s="613" t="s">
        <v>963</v>
      </c>
      <c r="E37" s="614">
        <v>5000</v>
      </c>
      <c r="F37" s="614">
        <v>5000</v>
      </c>
      <c r="G37" s="614">
        <v>5000</v>
      </c>
      <c r="H37" s="614">
        <v>5000</v>
      </c>
      <c r="I37" s="614">
        <v>0</v>
      </c>
      <c r="J37" s="615">
        <v>0</v>
      </c>
      <c r="K37" s="315"/>
    </row>
    <row r="38" spans="1:11" ht="19.5" customHeight="1">
      <c r="A38" s="611" t="s">
        <v>962</v>
      </c>
      <c r="B38" s="616" t="s">
        <v>909</v>
      </c>
      <c r="C38" s="616" t="s">
        <v>906</v>
      </c>
      <c r="D38" s="613" t="s">
        <v>964</v>
      </c>
      <c r="E38" s="614">
        <v>5000</v>
      </c>
      <c r="F38" s="614">
        <v>5000</v>
      </c>
      <c r="G38" s="614">
        <v>5000</v>
      </c>
      <c r="H38" s="614">
        <v>5000</v>
      </c>
      <c r="I38" s="614">
        <v>0</v>
      </c>
      <c r="J38" s="615">
        <v>0</v>
      </c>
      <c r="K38" s="315"/>
    </row>
    <row r="39" spans="1:11" ht="19.5" customHeight="1">
      <c r="A39" s="611" t="s">
        <v>962</v>
      </c>
      <c r="B39" s="616" t="s">
        <v>909</v>
      </c>
      <c r="C39" s="616" t="s">
        <v>909</v>
      </c>
      <c r="D39" s="613" t="s">
        <v>965</v>
      </c>
      <c r="E39" s="614">
        <v>5000</v>
      </c>
      <c r="F39" s="614">
        <v>5000</v>
      </c>
      <c r="G39" s="614">
        <v>5000</v>
      </c>
      <c r="H39" s="614">
        <v>5000</v>
      </c>
      <c r="I39" s="614">
        <v>0</v>
      </c>
      <c r="J39" s="615">
        <v>0</v>
      </c>
      <c r="K39" s="315"/>
    </row>
    <row r="40" spans="1:11" ht="19.5" customHeight="1">
      <c r="A40" s="611" t="s">
        <v>966</v>
      </c>
      <c r="B40" s="616" t="s">
        <v>906</v>
      </c>
      <c r="C40" s="616" t="s">
        <v>906</v>
      </c>
      <c r="D40" s="613" t="s">
        <v>967</v>
      </c>
      <c r="E40" s="614">
        <v>37663</v>
      </c>
      <c r="F40" s="614">
        <v>37663</v>
      </c>
      <c r="G40" s="614">
        <v>37663</v>
      </c>
      <c r="H40" s="614">
        <v>37663</v>
      </c>
      <c r="I40" s="614">
        <v>0</v>
      </c>
      <c r="J40" s="615">
        <v>0</v>
      </c>
      <c r="K40" s="315"/>
    </row>
    <row r="41" spans="1:11" ht="19.5" customHeight="1">
      <c r="A41" s="611" t="s">
        <v>966</v>
      </c>
      <c r="B41" s="616" t="s">
        <v>911</v>
      </c>
      <c r="C41" s="616" t="s">
        <v>906</v>
      </c>
      <c r="D41" s="613" t="s">
        <v>970</v>
      </c>
      <c r="E41" s="614">
        <v>37663</v>
      </c>
      <c r="F41" s="614">
        <v>37663</v>
      </c>
      <c r="G41" s="614">
        <v>37663</v>
      </c>
      <c r="H41" s="614">
        <v>37663</v>
      </c>
      <c r="I41" s="614">
        <v>0</v>
      </c>
      <c r="J41" s="615">
        <v>0</v>
      </c>
      <c r="K41" s="315"/>
    </row>
    <row r="42" spans="1:11" ht="19.5" customHeight="1">
      <c r="A42" s="611" t="s">
        <v>966</v>
      </c>
      <c r="B42" s="616" t="s">
        <v>911</v>
      </c>
      <c r="C42" s="616" t="s">
        <v>930</v>
      </c>
      <c r="D42" s="613" t="s">
        <v>972</v>
      </c>
      <c r="E42" s="614">
        <v>15504</v>
      </c>
      <c r="F42" s="614">
        <v>15504</v>
      </c>
      <c r="G42" s="614">
        <v>15504</v>
      </c>
      <c r="H42" s="614">
        <v>15504</v>
      </c>
      <c r="I42" s="614">
        <v>0</v>
      </c>
      <c r="J42" s="615">
        <v>0</v>
      </c>
      <c r="K42" s="315"/>
    </row>
    <row r="43" spans="1:11" ht="19.5" customHeight="1">
      <c r="A43" s="611" t="s">
        <v>966</v>
      </c>
      <c r="B43" s="616" t="s">
        <v>911</v>
      </c>
      <c r="C43" s="616" t="s">
        <v>962</v>
      </c>
      <c r="D43" s="613" t="s">
        <v>973</v>
      </c>
      <c r="E43" s="614">
        <v>22159</v>
      </c>
      <c r="F43" s="614">
        <v>22159</v>
      </c>
      <c r="G43" s="614">
        <v>22159</v>
      </c>
      <c r="H43" s="614">
        <v>22159</v>
      </c>
      <c r="I43" s="614">
        <v>0</v>
      </c>
      <c r="J43" s="615">
        <v>0</v>
      </c>
      <c r="K43" s="315"/>
    </row>
    <row r="44" spans="1:11" ht="19.5" customHeight="1">
      <c r="A44" s="611" t="s">
        <v>906</v>
      </c>
      <c r="B44" s="616" t="s">
        <v>906</v>
      </c>
      <c r="C44" s="616" t="s">
        <v>906</v>
      </c>
      <c r="D44" s="613" t="s">
        <v>974</v>
      </c>
      <c r="E44" s="614">
        <v>0</v>
      </c>
      <c r="F44" s="614">
        <v>0</v>
      </c>
      <c r="G44" s="614">
        <v>0</v>
      </c>
      <c r="H44" s="614">
        <v>0</v>
      </c>
      <c r="I44" s="614">
        <v>0</v>
      </c>
      <c r="J44" s="615">
        <v>0</v>
      </c>
      <c r="K44" s="315"/>
    </row>
    <row r="45" spans="1:11" ht="19.5" customHeight="1">
      <c r="A45" s="611" t="s">
        <v>906</v>
      </c>
      <c r="B45" s="616" t="s">
        <v>906</v>
      </c>
      <c r="C45" s="616" t="s">
        <v>906</v>
      </c>
      <c r="D45" s="613" t="s">
        <v>975</v>
      </c>
      <c r="E45" s="614">
        <v>0</v>
      </c>
      <c r="F45" s="614">
        <v>0</v>
      </c>
      <c r="G45" s="614">
        <v>0</v>
      </c>
      <c r="H45" s="614">
        <v>0</v>
      </c>
      <c r="I45" s="614">
        <v>0</v>
      </c>
      <c r="J45" s="615">
        <v>0</v>
      </c>
      <c r="K45" s="315"/>
    </row>
    <row r="46" spans="1:11" ht="19.5" customHeight="1">
      <c r="A46" s="611" t="s">
        <v>906</v>
      </c>
      <c r="B46" s="616" t="s">
        <v>906</v>
      </c>
      <c r="C46" s="616" t="s">
        <v>906</v>
      </c>
      <c r="D46" s="613" t="s">
        <v>976</v>
      </c>
      <c r="E46" s="614">
        <v>32846108</v>
      </c>
      <c r="F46" s="614">
        <v>32846108</v>
      </c>
      <c r="G46" s="614" t="s">
        <v>906</v>
      </c>
      <c r="H46" s="614" t="s">
        <v>906</v>
      </c>
      <c r="I46" s="614" t="s">
        <v>906</v>
      </c>
      <c r="J46" s="615" t="s">
        <v>906</v>
      </c>
      <c r="K46" s="315"/>
    </row>
    <row r="47" spans="1:11" ht="19.5" customHeight="1">
      <c r="A47" s="315"/>
      <c r="F47" s="312"/>
      <c r="G47" s="312"/>
      <c r="H47" s="312"/>
      <c r="I47" s="312"/>
      <c r="J47" s="312"/>
    </row>
    <row r="48" spans="1:11" ht="19.5" customHeight="1">
      <c r="A48" s="315"/>
      <c r="F48" s="312"/>
      <c r="G48" s="312"/>
      <c r="H48" s="312"/>
      <c r="I48" s="312"/>
      <c r="J48" s="312"/>
    </row>
    <row r="49" spans="1:10" ht="19.5" customHeight="1">
      <c r="A49" s="315"/>
      <c r="F49" s="312"/>
      <c r="G49" s="312"/>
      <c r="H49" s="312"/>
      <c r="I49" s="312"/>
      <c r="J49" s="312"/>
    </row>
    <row r="50" spans="1:10" ht="19.5" customHeight="1">
      <c r="A50" s="783" t="s">
        <v>890</v>
      </c>
      <c r="B50" s="783"/>
      <c r="C50" s="783"/>
      <c r="D50" s="783"/>
      <c r="E50" s="333"/>
      <c r="F50" s="309"/>
      <c r="G50" s="309"/>
      <c r="H50" s="309"/>
      <c r="I50" s="310" t="s">
        <v>781</v>
      </c>
      <c r="J50" s="311" t="s">
        <v>891</v>
      </c>
    </row>
    <row r="51" spans="1:10" ht="19.5" customHeight="1">
      <c r="A51" s="784" t="s">
        <v>892</v>
      </c>
      <c r="B51" s="784"/>
      <c r="C51" s="784"/>
      <c r="D51" s="784"/>
      <c r="E51" s="335" t="s">
        <v>1059</v>
      </c>
      <c r="F51" s="313"/>
      <c r="G51" s="313"/>
      <c r="H51" s="313"/>
      <c r="I51" s="310" t="s">
        <v>893</v>
      </c>
      <c r="J51" s="314" t="s">
        <v>894</v>
      </c>
    </row>
    <row r="52" spans="1:10" ht="19.5" customHeight="1">
      <c r="A52" s="780" t="s">
        <v>895</v>
      </c>
      <c r="B52" s="780"/>
      <c r="C52" s="780"/>
      <c r="D52" s="780"/>
      <c r="E52" s="780"/>
      <c r="F52" s="780"/>
      <c r="G52" s="780"/>
      <c r="H52" s="780"/>
      <c r="I52" s="780"/>
      <c r="J52" s="780"/>
    </row>
    <row r="53" spans="1:10" ht="19.5" customHeight="1">
      <c r="A53" s="316"/>
      <c r="B53" s="316"/>
      <c r="C53" s="316"/>
      <c r="D53" s="316"/>
      <c r="E53" s="316" t="s">
        <v>753</v>
      </c>
      <c r="F53" s="317" t="s">
        <v>1398</v>
      </c>
      <c r="G53" s="317"/>
      <c r="H53" s="317"/>
      <c r="I53" s="317"/>
      <c r="J53" s="318" t="s">
        <v>896</v>
      </c>
    </row>
    <row r="54" spans="1:10" ht="23.25" customHeight="1">
      <c r="A54" s="775" t="s">
        <v>897</v>
      </c>
      <c r="B54" s="776"/>
      <c r="C54" s="776"/>
      <c r="D54" s="777"/>
      <c r="E54" s="778" t="s">
        <v>1061</v>
      </c>
      <c r="F54" s="779"/>
      <c r="G54" s="778" t="s">
        <v>977</v>
      </c>
      <c r="H54" s="779"/>
      <c r="I54" s="778" t="s">
        <v>978</v>
      </c>
      <c r="J54" s="779"/>
    </row>
    <row r="55" spans="1:10" ht="23.25" customHeight="1">
      <c r="A55" s="329" t="s">
        <v>900</v>
      </c>
      <c r="B55" s="330" t="s">
        <v>901</v>
      </c>
      <c r="C55" s="330" t="s">
        <v>902</v>
      </c>
      <c r="D55" s="331" t="s">
        <v>903</v>
      </c>
      <c r="E55" s="332" t="s">
        <v>904</v>
      </c>
      <c r="F55" s="332" t="s">
        <v>905</v>
      </c>
      <c r="G55" s="332" t="s">
        <v>904</v>
      </c>
      <c r="H55" s="332" t="s">
        <v>905</v>
      </c>
      <c r="I55" s="332" t="s">
        <v>904</v>
      </c>
      <c r="J55" s="332" t="s">
        <v>905</v>
      </c>
    </row>
    <row r="56" spans="1:10" ht="19.5" customHeight="1">
      <c r="A56" s="611" t="s">
        <v>906</v>
      </c>
      <c r="B56" s="612" t="s">
        <v>906</v>
      </c>
      <c r="C56" s="612" t="s">
        <v>906</v>
      </c>
      <c r="D56" s="613" t="s">
        <v>907</v>
      </c>
      <c r="E56" s="614">
        <v>40720379</v>
      </c>
      <c r="F56" s="614">
        <v>40720379</v>
      </c>
      <c r="G56" s="614">
        <v>24944502</v>
      </c>
      <c r="H56" s="614">
        <v>24944502</v>
      </c>
      <c r="I56" s="614">
        <v>15775877</v>
      </c>
      <c r="J56" s="615">
        <v>15775877</v>
      </c>
    </row>
    <row r="57" spans="1:10" ht="19.5" customHeight="1">
      <c r="A57" s="611" t="s">
        <v>906</v>
      </c>
      <c r="B57" s="616" t="s">
        <v>906</v>
      </c>
      <c r="C57" s="616" t="s">
        <v>906</v>
      </c>
      <c r="D57" s="613" t="s">
        <v>908</v>
      </c>
      <c r="E57" s="614">
        <v>24534502</v>
      </c>
      <c r="F57" s="614">
        <v>24534502</v>
      </c>
      <c r="G57" s="614">
        <v>24534502</v>
      </c>
      <c r="H57" s="614">
        <v>24534502</v>
      </c>
      <c r="I57" s="614">
        <v>0</v>
      </c>
      <c r="J57" s="615">
        <v>0</v>
      </c>
    </row>
    <row r="58" spans="1:10" ht="19.5" customHeight="1">
      <c r="A58" s="611" t="s">
        <v>909</v>
      </c>
      <c r="B58" s="616" t="s">
        <v>906</v>
      </c>
      <c r="C58" s="616" t="s">
        <v>906</v>
      </c>
      <c r="D58" s="613" t="s">
        <v>979</v>
      </c>
      <c r="E58" s="614">
        <v>13647382</v>
      </c>
      <c r="F58" s="614">
        <v>13647382</v>
      </c>
      <c r="G58" s="614">
        <v>13647382</v>
      </c>
      <c r="H58" s="614">
        <v>13647382</v>
      </c>
      <c r="I58" s="614">
        <v>0</v>
      </c>
      <c r="J58" s="615">
        <v>0</v>
      </c>
    </row>
    <row r="59" spans="1:10" ht="19.5" customHeight="1">
      <c r="A59" s="611" t="s">
        <v>909</v>
      </c>
      <c r="B59" s="616" t="s">
        <v>980</v>
      </c>
      <c r="C59" s="616" t="s">
        <v>906</v>
      </c>
      <c r="D59" s="613" t="s">
        <v>981</v>
      </c>
      <c r="E59" s="614">
        <v>4398026</v>
      </c>
      <c r="F59" s="614">
        <v>4398026</v>
      </c>
      <c r="G59" s="614">
        <v>4398026</v>
      </c>
      <c r="H59" s="614">
        <v>4398026</v>
      </c>
      <c r="I59" s="614">
        <v>0</v>
      </c>
      <c r="J59" s="615">
        <v>0</v>
      </c>
    </row>
    <row r="60" spans="1:10" ht="19.5" customHeight="1">
      <c r="A60" s="611" t="s">
        <v>909</v>
      </c>
      <c r="B60" s="616" t="s">
        <v>980</v>
      </c>
      <c r="C60" s="616" t="s">
        <v>909</v>
      </c>
      <c r="D60" s="613" t="s">
        <v>982</v>
      </c>
      <c r="E60" s="614">
        <v>4205600</v>
      </c>
      <c r="F60" s="614">
        <v>4205600</v>
      </c>
      <c r="G60" s="614">
        <v>4205600</v>
      </c>
      <c r="H60" s="614">
        <v>4205600</v>
      </c>
      <c r="I60" s="614">
        <v>0</v>
      </c>
      <c r="J60" s="615">
        <v>0</v>
      </c>
    </row>
    <row r="61" spans="1:10" ht="19.5" customHeight="1">
      <c r="A61" s="611" t="s">
        <v>909</v>
      </c>
      <c r="B61" s="616" t="s">
        <v>980</v>
      </c>
      <c r="C61" s="616" t="s">
        <v>911</v>
      </c>
      <c r="D61" s="613" t="s">
        <v>983</v>
      </c>
      <c r="E61" s="614">
        <v>288</v>
      </c>
      <c r="F61" s="614">
        <v>288</v>
      </c>
      <c r="G61" s="614">
        <v>288</v>
      </c>
      <c r="H61" s="614">
        <v>288</v>
      </c>
      <c r="I61" s="614">
        <v>0</v>
      </c>
      <c r="J61" s="615">
        <v>0</v>
      </c>
    </row>
    <row r="62" spans="1:10" ht="19.5" customHeight="1">
      <c r="A62" s="611" t="s">
        <v>909</v>
      </c>
      <c r="B62" s="616" t="s">
        <v>980</v>
      </c>
      <c r="C62" s="616" t="s">
        <v>935</v>
      </c>
      <c r="D62" s="613" t="s">
        <v>984</v>
      </c>
      <c r="E62" s="614">
        <v>149012</v>
      </c>
      <c r="F62" s="614">
        <v>149012</v>
      </c>
      <c r="G62" s="614">
        <v>149012</v>
      </c>
      <c r="H62" s="614">
        <v>149012</v>
      </c>
      <c r="I62" s="614">
        <v>0</v>
      </c>
      <c r="J62" s="615">
        <v>0</v>
      </c>
    </row>
    <row r="63" spans="1:10" ht="19.5" customHeight="1">
      <c r="A63" s="611" t="s">
        <v>909</v>
      </c>
      <c r="B63" s="616" t="s">
        <v>980</v>
      </c>
      <c r="C63" s="616" t="s">
        <v>930</v>
      </c>
      <c r="D63" s="613" t="s">
        <v>985</v>
      </c>
      <c r="E63" s="614">
        <v>2956</v>
      </c>
      <c r="F63" s="614">
        <v>2956</v>
      </c>
      <c r="G63" s="614">
        <v>2956</v>
      </c>
      <c r="H63" s="614">
        <v>2956</v>
      </c>
      <c r="I63" s="614">
        <v>0</v>
      </c>
      <c r="J63" s="615">
        <v>0</v>
      </c>
    </row>
    <row r="64" spans="1:10" ht="19.5" customHeight="1">
      <c r="A64" s="611" t="s">
        <v>909</v>
      </c>
      <c r="B64" s="616" t="s">
        <v>980</v>
      </c>
      <c r="C64" s="616" t="s">
        <v>938</v>
      </c>
      <c r="D64" s="613" t="s">
        <v>986</v>
      </c>
      <c r="E64" s="614">
        <v>40170</v>
      </c>
      <c r="F64" s="614">
        <v>40170</v>
      </c>
      <c r="G64" s="614">
        <v>40170</v>
      </c>
      <c r="H64" s="614">
        <v>40170</v>
      </c>
      <c r="I64" s="614">
        <v>0</v>
      </c>
      <c r="J64" s="615">
        <v>0</v>
      </c>
    </row>
    <row r="65" spans="1:10" ht="19.5" customHeight="1">
      <c r="A65" s="611" t="s">
        <v>909</v>
      </c>
      <c r="B65" s="616" t="s">
        <v>987</v>
      </c>
      <c r="C65" s="616" t="s">
        <v>906</v>
      </c>
      <c r="D65" s="613" t="s">
        <v>988</v>
      </c>
      <c r="E65" s="614">
        <v>5618000</v>
      </c>
      <c r="F65" s="614">
        <v>5618000</v>
      </c>
      <c r="G65" s="614">
        <v>5618000</v>
      </c>
      <c r="H65" s="614">
        <v>5618000</v>
      </c>
      <c r="I65" s="614">
        <v>0</v>
      </c>
      <c r="J65" s="615">
        <v>0</v>
      </c>
    </row>
    <row r="66" spans="1:10" ht="19.5" customHeight="1">
      <c r="A66" s="611" t="s">
        <v>909</v>
      </c>
      <c r="B66" s="616" t="s">
        <v>987</v>
      </c>
      <c r="C66" s="616" t="s">
        <v>909</v>
      </c>
      <c r="D66" s="613" t="s">
        <v>982</v>
      </c>
      <c r="E66" s="614">
        <v>2454000</v>
      </c>
      <c r="F66" s="614">
        <v>2454000</v>
      </c>
      <c r="G66" s="614">
        <v>2454000</v>
      </c>
      <c r="H66" s="614">
        <v>2454000</v>
      </c>
      <c r="I66" s="614">
        <v>0</v>
      </c>
      <c r="J66" s="615">
        <v>0</v>
      </c>
    </row>
    <row r="67" spans="1:10" ht="19.5" customHeight="1">
      <c r="A67" s="611" t="s">
        <v>909</v>
      </c>
      <c r="B67" s="616" t="s">
        <v>987</v>
      </c>
      <c r="C67" s="616" t="s">
        <v>911</v>
      </c>
      <c r="D67" s="613" t="s">
        <v>989</v>
      </c>
      <c r="E67" s="614">
        <v>3164000</v>
      </c>
      <c r="F67" s="614">
        <v>3164000</v>
      </c>
      <c r="G67" s="614">
        <v>3164000</v>
      </c>
      <c r="H67" s="614">
        <v>3164000</v>
      </c>
      <c r="I67" s="614">
        <v>0</v>
      </c>
      <c r="J67" s="615">
        <v>0</v>
      </c>
    </row>
    <row r="68" spans="1:10" ht="19.5" customHeight="1">
      <c r="A68" s="611" t="s">
        <v>909</v>
      </c>
      <c r="B68" s="616" t="s">
        <v>990</v>
      </c>
      <c r="C68" s="616" t="s">
        <v>906</v>
      </c>
      <c r="D68" s="613" t="s">
        <v>991</v>
      </c>
      <c r="E68" s="614">
        <v>3630678</v>
      </c>
      <c r="F68" s="614">
        <v>3630678</v>
      </c>
      <c r="G68" s="614">
        <v>3630678</v>
      </c>
      <c r="H68" s="614">
        <v>3630678</v>
      </c>
      <c r="I68" s="614">
        <v>0</v>
      </c>
      <c r="J68" s="615">
        <v>0</v>
      </c>
    </row>
    <row r="69" spans="1:10" ht="19.5" customHeight="1">
      <c r="A69" s="611" t="s">
        <v>909</v>
      </c>
      <c r="B69" s="616" t="s">
        <v>990</v>
      </c>
      <c r="C69" s="616" t="s">
        <v>911</v>
      </c>
      <c r="D69" s="613" t="s">
        <v>992</v>
      </c>
      <c r="E69" s="614">
        <v>3240448</v>
      </c>
      <c r="F69" s="614">
        <v>3240448</v>
      </c>
      <c r="G69" s="614">
        <v>3240448</v>
      </c>
      <c r="H69" s="614">
        <v>3240448</v>
      </c>
      <c r="I69" s="614">
        <v>0</v>
      </c>
      <c r="J69" s="615">
        <v>0</v>
      </c>
    </row>
    <row r="70" spans="1:10" ht="19.5" customHeight="1">
      <c r="A70" s="611" t="s">
        <v>909</v>
      </c>
      <c r="B70" s="616" t="s">
        <v>990</v>
      </c>
      <c r="C70" s="616" t="s">
        <v>935</v>
      </c>
      <c r="D70" s="613" t="s">
        <v>993</v>
      </c>
      <c r="E70" s="614">
        <v>9451</v>
      </c>
      <c r="F70" s="614">
        <v>9451</v>
      </c>
      <c r="G70" s="614">
        <v>9451</v>
      </c>
      <c r="H70" s="614">
        <v>9451</v>
      </c>
      <c r="I70" s="614">
        <v>0</v>
      </c>
      <c r="J70" s="615">
        <v>0</v>
      </c>
    </row>
    <row r="71" spans="1:10" ht="19.5" customHeight="1">
      <c r="A71" s="611" t="s">
        <v>909</v>
      </c>
      <c r="B71" s="616" t="s">
        <v>990</v>
      </c>
      <c r="C71" s="616" t="s">
        <v>938</v>
      </c>
      <c r="D71" s="613" t="s">
        <v>995</v>
      </c>
      <c r="E71" s="614">
        <v>111135</v>
      </c>
      <c r="F71" s="614">
        <v>111135</v>
      </c>
      <c r="G71" s="614">
        <v>111135</v>
      </c>
      <c r="H71" s="614">
        <v>111135</v>
      </c>
      <c r="I71" s="614">
        <v>0</v>
      </c>
      <c r="J71" s="615">
        <v>0</v>
      </c>
    </row>
    <row r="72" spans="1:10" ht="19.5" customHeight="1">
      <c r="A72" s="611" t="s">
        <v>909</v>
      </c>
      <c r="B72" s="616" t="s">
        <v>990</v>
      </c>
      <c r="C72" s="616" t="s">
        <v>945</v>
      </c>
      <c r="D72" s="613" t="s">
        <v>996</v>
      </c>
      <c r="E72" s="614">
        <v>1095</v>
      </c>
      <c r="F72" s="614">
        <v>1095</v>
      </c>
      <c r="G72" s="614">
        <v>1095</v>
      </c>
      <c r="H72" s="614">
        <v>1095</v>
      </c>
      <c r="I72" s="614">
        <v>0</v>
      </c>
      <c r="J72" s="615">
        <v>0</v>
      </c>
    </row>
    <row r="73" spans="1:10" ht="19.5" customHeight="1">
      <c r="A73" s="611" t="s">
        <v>909</v>
      </c>
      <c r="B73" s="616" t="s">
        <v>990</v>
      </c>
      <c r="C73" s="616" t="s">
        <v>947</v>
      </c>
      <c r="D73" s="613" t="s">
        <v>997</v>
      </c>
      <c r="E73" s="614">
        <v>268549</v>
      </c>
      <c r="F73" s="614">
        <v>268549</v>
      </c>
      <c r="G73" s="614">
        <v>268549</v>
      </c>
      <c r="H73" s="614">
        <v>268549</v>
      </c>
      <c r="I73" s="614">
        <v>0</v>
      </c>
      <c r="J73" s="615">
        <v>0</v>
      </c>
    </row>
    <row r="74" spans="1:10" ht="19.5" customHeight="1">
      <c r="A74" s="611" t="s">
        <v>909</v>
      </c>
      <c r="B74" s="616" t="s">
        <v>998</v>
      </c>
      <c r="C74" s="616" t="s">
        <v>906</v>
      </c>
      <c r="D74" s="613" t="s">
        <v>999</v>
      </c>
      <c r="E74" s="614">
        <v>678</v>
      </c>
      <c r="F74" s="614">
        <v>678</v>
      </c>
      <c r="G74" s="614">
        <v>678</v>
      </c>
      <c r="H74" s="614">
        <v>678</v>
      </c>
      <c r="I74" s="614">
        <v>0</v>
      </c>
      <c r="J74" s="615">
        <v>0</v>
      </c>
    </row>
    <row r="75" spans="1:10" ht="19.5" customHeight="1">
      <c r="A75" s="611" t="s">
        <v>909</v>
      </c>
      <c r="B75" s="616" t="s">
        <v>998</v>
      </c>
      <c r="C75" s="616" t="s">
        <v>911</v>
      </c>
      <c r="D75" s="613" t="s">
        <v>1000</v>
      </c>
      <c r="E75" s="614">
        <v>678</v>
      </c>
      <c r="F75" s="614">
        <v>678</v>
      </c>
      <c r="G75" s="614">
        <v>678</v>
      </c>
      <c r="H75" s="614">
        <v>678</v>
      </c>
      <c r="I75" s="614">
        <v>0</v>
      </c>
      <c r="J75" s="615">
        <v>0</v>
      </c>
    </row>
    <row r="76" spans="1:10" ht="19.5" customHeight="1">
      <c r="A76" s="611" t="s">
        <v>911</v>
      </c>
      <c r="B76" s="616" t="s">
        <v>906</v>
      </c>
      <c r="C76" s="616" t="s">
        <v>906</v>
      </c>
      <c r="D76" s="613" t="s">
        <v>1001</v>
      </c>
      <c r="E76" s="614">
        <v>1045522</v>
      </c>
      <c r="F76" s="614">
        <v>1045522</v>
      </c>
      <c r="G76" s="614">
        <v>1045522</v>
      </c>
      <c r="H76" s="614">
        <v>1045522</v>
      </c>
      <c r="I76" s="614">
        <v>0</v>
      </c>
      <c r="J76" s="615">
        <v>0</v>
      </c>
    </row>
    <row r="77" spans="1:10" ht="19.5" customHeight="1">
      <c r="A77" s="611" t="s">
        <v>911</v>
      </c>
      <c r="B77" s="616" t="s">
        <v>1002</v>
      </c>
      <c r="C77" s="616" t="s">
        <v>906</v>
      </c>
      <c r="D77" s="613" t="s">
        <v>1003</v>
      </c>
      <c r="E77" s="614">
        <v>344402</v>
      </c>
      <c r="F77" s="614">
        <v>344402</v>
      </c>
      <c r="G77" s="614">
        <v>344402</v>
      </c>
      <c r="H77" s="614">
        <v>344402</v>
      </c>
      <c r="I77" s="614">
        <v>0</v>
      </c>
      <c r="J77" s="615">
        <v>0</v>
      </c>
    </row>
    <row r="78" spans="1:10" ht="19.5" customHeight="1">
      <c r="A78" s="611" t="s">
        <v>911</v>
      </c>
      <c r="B78" s="616" t="s">
        <v>1002</v>
      </c>
      <c r="C78" s="616" t="s">
        <v>935</v>
      </c>
      <c r="D78" s="613" t="s">
        <v>1005</v>
      </c>
      <c r="E78" s="614">
        <v>344402</v>
      </c>
      <c r="F78" s="614">
        <v>344402</v>
      </c>
      <c r="G78" s="614">
        <v>344402</v>
      </c>
      <c r="H78" s="614">
        <v>344402</v>
      </c>
      <c r="I78" s="614">
        <v>0</v>
      </c>
      <c r="J78" s="615">
        <v>0</v>
      </c>
    </row>
    <row r="79" spans="1:10" ht="19.5" customHeight="1">
      <c r="A79" s="611" t="s">
        <v>911</v>
      </c>
      <c r="B79" s="616" t="s">
        <v>1006</v>
      </c>
      <c r="C79" s="616" t="s">
        <v>906</v>
      </c>
      <c r="D79" s="613" t="s">
        <v>1007</v>
      </c>
      <c r="E79" s="614">
        <v>701120</v>
      </c>
      <c r="F79" s="614">
        <v>701120</v>
      </c>
      <c r="G79" s="614">
        <v>701120</v>
      </c>
      <c r="H79" s="614">
        <v>701120</v>
      </c>
      <c r="I79" s="614">
        <v>0</v>
      </c>
      <c r="J79" s="615">
        <v>0</v>
      </c>
    </row>
    <row r="80" spans="1:10" ht="23.25" customHeight="1">
      <c r="A80" s="611" t="s">
        <v>911</v>
      </c>
      <c r="B80" s="616" t="s">
        <v>1006</v>
      </c>
      <c r="C80" s="616" t="s">
        <v>911</v>
      </c>
      <c r="D80" s="613" t="s">
        <v>1008</v>
      </c>
      <c r="E80" s="614">
        <v>688342</v>
      </c>
      <c r="F80" s="614">
        <v>688342</v>
      </c>
      <c r="G80" s="614">
        <v>688342</v>
      </c>
      <c r="H80" s="614">
        <v>688342</v>
      </c>
      <c r="I80" s="614">
        <v>0</v>
      </c>
      <c r="J80" s="615">
        <v>0</v>
      </c>
    </row>
    <row r="81" spans="1:11" ht="23.25" customHeight="1">
      <c r="A81" s="611" t="s">
        <v>911</v>
      </c>
      <c r="B81" s="616" t="s">
        <v>1006</v>
      </c>
      <c r="C81" s="616" t="s">
        <v>935</v>
      </c>
      <c r="D81" s="613" t="s">
        <v>997</v>
      </c>
      <c r="E81" s="614">
        <v>12778</v>
      </c>
      <c r="F81" s="614">
        <v>12778</v>
      </c>
      <c r="G81" s="614">
        <v>12778</v>
      </c>
      <c r="H81" s="614">
        <v>12778</v>
      </c>
      <c r="I81" s="614">
        <v>0</v>
      </c>
      <c r="J81" s="615">
        <v>0</v>
      </c>
    </row>
    <row r="82" spans="1:11" ht="19.5" customHeight="1">
      <c r="A82" s="611" t="s">
        <v>935</v>
      </c>
      <c r="B82" s="616" t="s">
        <v>906</v>
      </c>
      <c r="C82" s="616" t="s">
        <v>906</v>
      </c>
      <c r="D82" s="613" t="s">
        <v>1009</v>
      </c>
      <c r="E82" s="614">
        <v>2956332</v>
      </c>
      <c r="F82" s="614">
        <v>2956332</v>
      </c>
      <c r="G82" s="614">
        <v>2956332</v>
      </c>
      <c r="H82" s="614">
        <v>2956332</v>
      </c>
      <c r="I82" s="614">
        <v>0</v>
      </c>
      <c r="J82" s="615">
        <v>0</v>
      </c>
    </row>
    <row r="83" spans="1:11" ht="19.5" customHeight="1">
      <c r="A83" s="611" t="s">
        <v>935</v>
      </c>
      <c r="B83" s="616" t="s">
        <v>1010</v>
      </c>
      <c r="C83" s="616" t="s">
        <v>906</v>
      </c>
      <c r="D83" s="613" t="s">
        <v>1011</v>
      </c>
      <c r="E83" s="614">
        <v>990794</v>
      </c>
      <c r="F83" s="614">
        <v>990794</v>
      </c>
      <c r="G83" s="614">
        <v>990794</v>
      </c>
      <c r="H83" s="614">
        <v>990794</v>
      </c>
      <c r="I83" s="614">
        <v>0</v>
      </c>
      <c r="J83" s="615">
        <v>0</v>
      </c>
    </row>
    <row r="84" spans="1:11" ht="19.5" customHeight="1">
      <c r="A84" s="611" t="s">
        <v>935</v>
      </c>
      <c r="B84" s="616" t="s">
        <v>1010</v>
      </c>
      <c r="C84" s="616" t="s">
        <v>911</v>
      </c>
      <c r="D84" s="613" t="s">
        <v>1012</v>
      </c>
      <c r="E84" s="614">
        <v>990794</v>
      </c>
      <c r="F84" s="614">
        <v>990794</v>
      </c>
      <c r="G84" s="614">
        <v>990794</v>
      </c>
      <c r="H84" s="614">
        <v>990794</v>
      </c>
      <c r="I84" s="614">
        <v>0</v>
      </c>
      <c r="J84" s="615">
        <v>0</v>
      </c>
    </row>
    <row r="85" spans="1:11" ht="19.5" customHeight="1">
      <c r="A85" s="611" t="s">
        <v>935</v>
      </c>
      <c r="B85" s="616" t="s">
        <v>1013</v>
      </c>
      <c r="C85" s="616" t="s">
        <v>906</v>
      </c>
      <c r="D85" s="613" t="s">
        <v>1014</v>
      </c>
      <c r="E85" s="614">
        <v>5668</v>
      </c>
      <c r="F85" s="614">
        <v>5668</v>
      </c>
      <c r="G85" s="614">
        <v>5668</v>
      </c>
      <c r="H85" s="614">
        <v>5668</v>
      </c>
      <c r="I85" s="614">
        <v>0</v>
      </c>
      <c r="J85" s="615">
        <v>0</v>
      </c>
    </row>
    <row r="86" spans="1:11" ht="19.5" customHeight="1">
      <c r="A86" s="611" t="s">
        <v>935</v>
      </c>
      <c r="B86" s="616" t="s">
        <v>1013</v>
      </c>
      <c r="C86" s="616" t="s">
        <v>935</v>
      </c>
      <c r="D86" s="613" t="s">
        <v>1015</v>
      </c>
      <c r="E86" s="614">
        <v>5668</v>
      </c>
      <c r="F86" s="614">
        <v>5668</v>
      </c>
      <c r="G86" s="614">
        <v>5668</v>
      </c>
      <c r="H86" s="614">
        <v>5668</v>
      </c>
      <c r="I86" s="614">
        <v>0</v>
      </c>
      <c r="J86" s="615">
        <v>0</v>
      </c>
    </row>
    <row r="87" spans="1:11" ht="19.5" customHeight="1">
      <c r="A87" s="611" t="s">
        <v>935</v>
      </c>
      <c r="B87" s="616" t="s">
        <v>1016</v>
      </c>
      <c r="C87" s="616" t="s">
        <v>906</v>
      </c>
      <c r="D87" s="613" t="s">
        <v>1017</v>
      </c>
      <c r="E87" s="614">
        <v>1959870</v>
      </c>
      <c r="F87" s="614">
        <v>1959870</v>
      </c>
      <c r="G87" s="614">
        <v>1959870</v>
      </c>
      <c r="H87" s="614">
        <v>1959870</v>
      </c>
      <c r="I87" s="614">
        <v>0</v>
      </c>
      <c r="J87" s="615">
        <v>0</v>
      </c>
    </row>
    <row r="88" spans="1:11" ht="19.5" customHeight="1">
      <c r="A88" s="611" t="s">
        <v>935</v>
      </c>
      <c r="B88" s="616" t="s">
        <v>1016</v>
      </c>
      <c r="C88" s="616" t="s">
        <v>911</v>
      </c>
      <c r="D88" s="613" t="s">
        <v>1018</v>
      </c>
      <c r="E88" s="614">
        <v>299294</v>
      </c>
      <c r="F88" s="614">
        <v>299294</v>
      </c>
      <c r="G88" s="614">
        <v>299294</v>
      </c>
      <c r="H88" s="614">
        <v>299294</v>
      </c>
      <c r="I88" s="614">
        <v>0</v>
      </c>
      <c r="J88" s="615">
        <v>0</v>
      </c>
    </row>
    <row r="89" spans="1:11" ht="19.5" customHeight="1">
      <c r="A89" s="611" t="s">
        <v>935</v>
      </c>
      <c r="B89" s="616" t="s">
        <v>1016</v>
      </c>
      <c r="C89" s="616" t="s">
        <v>938</v>
      </c>
      <c r="D89" s="613" t="s">
        <v>1020</v>
      </c>
      <c r="E89" s="614">
        <v>1313979</v>
      </c>
      <c r="F89" s="614">
        <v>1313979</v>
      </c>
      <c r="G89" s="614">
        <v>1313979</v>
      </c>
      <c r="H89" s="614">
        <v>1313979</v>
      </c>
      <c r="I89" s="614">
        <v>0</v>
      </c>
      <c r="J89" s="615">
        <v>0</v>
      </c>
    </row>
    <row r="90" spans="1:11" ht="19.5" customHeight="1">
      <c r="A90" s="611" t="s">
        <v>935</v>
      </c>
      <c r="B90" s="616" t="s">
        <v>1016</v>
      </c>
      <c r="C90" s="616" t="s">
        <v>945</v>
      </c>
      <c r="D90" s="613" t="s">
        <v>1021</v>
      </c>
      <c r="E90" s="614">
        <v>346597</v>
      </c>
      <c r="F90" s="614">
        <v>346597</v>
      </c>
      <c r="G90" s="614">
        <v>346597</v>
      </c>
      <c r="H90" s="614">
        <v>346597</v>
      </c>
      <c r="I90" s="614">
        <v>0</v>
      </c>
      <c r="J90" s="615">
        <v>0</v>
      </c>
    </row>
    <row r="91" spans="1:11" ht="19.5" customHeight="1">
      <c r="A91" s="611" t="s">
        <v>930</v>
      </c>
      <c r="B91" s="616" t="s">
        <v>906</v>
      </c>
      <c r="C91" s="616" t="s">
        <v>906</v>
      </c>
      <c r="D91" s="613" t="s">
        <v>1022</v>
      </c>
      <c r="E91" s="614">
        <v>1984334</v>
      </c>
      <c r="F91" s="614">
        <v>1984334</v>
      </c>
      <c r="G91" s="614">
        <v>1984334</v>
      </c>
      <c r="H91" s="614">
        <v>1984334</v>
      </c>
      <c r="I91" s="614">
        <v>0</v>
      </c>
      <c r="J91" s="615">
        <v>0</v>
      </c>
    </row>
    <row r="92" spans="1:11" ht="19.5" customHeight="1">
      <c r="A92" s="611" t="s">
        <v>930</v>
      </c>
      <c r="B92" s="616" t="s">
        <v>1023</v>
      </c>
      <c r="C92" s="616" t="s">
        <v>906</v>
      </c>
      <c r="D92" s="613" t="s">
        <v>1024</v>
      </c>
      <c r="E92" s="614">
        <v>77437</v>
      </c>
      <c r="F92" s="614">
        <v>77437</v>
      </c>
      <c r="G92" s="614">
        <v>77437</v>
      </c>
      <c r="H92" s="614">
        <v>77437</v>
      </c>
      <c r="I92" s="614">
        <v>0</v>
      </c>
      <c r="J92" s="615">
        <v>0</v>
      </c>
    </row>
    <row r="93" spans="1:11" ht="19.5" customHeight="1">
      <c r="A93" s="611" t="s">
        <v>930</v>
      </c>
      <c r="B93" s="616" t="s">
        <v>1023</v>
      </c>
      <c r="C93" s="616" t="s">
        <v>911</v>
      </c>
      <c r="D93" s="613" t="s">
        <v>1025</v>
      </c>
      <c r="E93" s="614">
        <v>77437</v>
      </c>
      <c r="F93" s="614">
        <v>77437</v>
      </c>
      <c r="G93" s="614">
        <v>77437</v>
      </c>
      <c r="H93" s="614">
        <v>77437</v>
      </c>
      <c r="I93" s="614">
        <v>0</v>
      </c>
      <c r="J93" s="615">
        <v>0</v>
      </c>
    </row>
    <row r="94" spans="1:11" ht="19.5" customHeight="1">
      <c r="A94" s="611" t="s">
        <v>930</v>
      </c>
      <c r="B94" s="616" t="s">
        <v>1026</v>
      </c>
      <c r="C94" s="616" t="s">
        <v>906</v>
      </c>
      <c r="D94" s="613" t="s">
        <v>1027</v>
      </c>
      <c r="E94" s="614">
        <v>5412</v>
      </c>
      <c r="F94" s="614">
        <v>5412</v>
      </c>
      <c r="G94" s="614">
        <v>5412</v>
      </c>
      <c r="H94" s="614">
        <v>5412</v>
      </c>
      <c r="I94" s="614">
        <v>0</v>
      </c>
      <c r="J94" s="615">
        <v>0</v>
      </c>
    </row>
    <row r="95" spans="1:11" ht="19.5" customHeight="1">
      <c r="A95" s="611" t="s">
        <v>930</v>
      </c>
      <c r="B95" s="616" t="s">
        <v>1026</v>
      </c>
      <c r="C95" s="616" t="s">
        <v>911</v>
      </c>
      <c r="D95" s="613" t="s">
        <v>1028</v>
      </c>
      <c r="E95" s="614">
        <v>5412</v>
      </c>
      <c r="F95" s="614">
        <v>5412</v>
      </c>
      <c r="G95" s="614">
        <v>5412</v>
      </c>
      <c r="H95" s="614">
        <v>5412</v>
      </c>
      <c r="I95" s="614">
        <v>0</v>
      </c>
      <c r="J95" s="615">
        <v>0</v>
      </c>
    </row>
    <row r="96" spans="1:11" ht="23.25" customHeight="1">
      <c r="A96" s="611" t="s">
        <v>930</v>
      </c>
      <c r="B96" s="616" t="s">
        <v>1029</v>
      </c>
      <c r="C96" s="616" t="s">
        <v>906</v>
      </c>
      <c r="D96" s="613" t="s">
        <v>1030</v>
      </c>
      <c r="E96" s="614">
        <v>1901485</v>
      </c>
      <c r="F96" s="614">
        <v>1901485</v>
      </c>
      <c r="G96" s="614">
        <v>1901485</v>
      </c>
      <c r="H96" s="614">
        <v>1901485</v>
      </c>
      <c r="I96" s="614">
        <v>0</v>
      </c>
      <c r="J96" s="615">
        <v>0</v>
      </c>
      <c r="K96" s="315"/>
    </row>
    <row r="97" spans="1:11">
      <c r="A97" s="611" t="s">
        <v>930</v>
      </c>
      <c r="B97" s="616" t="s">
        <v>1029</v>
      </c>
      <c r="C97" s="616" t="s">
        <v>911</v>
      </c>
      <c r="D97" s="613" t="s">
        <v>1031</v>
      </c>
      <c r="E97" s="614">
        <v>1901485</v>
      </c>
      <c r="F97" s="614">
        <v>1901485</v>
      </c>
      <c r="G97" s="614">
        <v>1901485</v>
      </c>
      <c r="H97" s="614">
        <v>1901485</v>
      </c>
      <c r="I97" s="614">
        <v>0</v>
      </c>
      <c r="J97" s="615">
        <v>0</v>
      </c>
      <c r="K97" s="315"/>
    </row>
    <row r="98" spans="1:11">
      <c r="A98" s="611" t="s">
        <v>938</v>
      </c>
      <c r="B98" s="616" t="s">
        <v>906</v>
      </c>
      <c r="C98" s="616" t="s">
        <v>906</v>
      </c>
      <c r="D98" s="613" t="s">
        <v>1032</v>
      </c>
      <c r="E98" s="614">
        <v>3281837</v>
      </c>
      <c r="F98" s="614">
        <v>3281837</v>
      </c>
      <c r="G98" s="614">
        <v>3281837</v>
      </c>
      <c r="H98" s="614">
        <v>3281837</v>
      </c>
      <c r="I98" s="614">
        <v>0</v>
      </c>
      <c r="J98" s="615">
        <v>0</v>
      </c>
      <c r="K98" s="315"/>
    </row>
    <row r="99" spans="1:11">
      <c r="A99" s="611" t="s">
        <v>938</v>
      </c>
      <c r="B99" s="616" t="s">
        <v>1033</v>
      </c>
      <c r="C99" s="616" t="s">
        <v>906</v>
      </c>
      <c r="D99" s="613" t="s">
        <v>1034</v>
      </c>
      <c r="E99" s="614">
        <v>3162378</v>
      </c>
      <c r="F99" s="614">
        <v>3162378</v>
      </c>
      <c r="G99" s="614">
        <v>3162378</v>
      </c>
      <c r="H99" s="614">
        <v>3162378</v>
      </c>
      <c r="I99" s="614">
        <v>0</v>
      </c>
      <c r="J99" s="615">
        <v>0</v>
      </c>
      <c r="K99" s="315"/>
    </row>
    <row r="100" spans="1:11">
      <c r="A100" s="611" t="s">
        <v>938</v>
      </c>
      <c r="B100" s="616" t="s">
        <v>1033</v>
      </c>
      <c r="C100" s="616" t="s">
        <v>935</v>
      </c>
      <c r="D100" s="613" t="s">
        <v>1035</v>
      </c>
      <c r="E100" s="614">
        <v>3162378</v>
      </c>
      <c r="F100" s="614">
        <v>3162378</v>
      </c>
      <c r="G100" s="614">
        <v>3162378</v>
      </c>
      <c r="H100" s="614">
        <v>3162378</v>
      </c>
      <c r="I100" s="614">
        <v>0</v>
      </c>
      <c r="J100" s="615">
        <v>0</v>
      </c>
    </row>
    <row r="101" spans="1:11">
      <c r="A101" s="611" t="s">
        <v>938</v>
      </c>
      <c r="B101" s="616" t="s">
        <v>1036</v>
      </c>
      <c r="C101" s="616" t="s">
        <v>906</v>
      </c>
      <c r="D101" s="613" t="s">
        <v>1037</v>
      </c>
      <c r="E101" s="614">
        <v>119459</v>
      </c>
      <c r="F101" s="614">
        <v>119459</v>
      </c>
      <c r="G101" s="614">
        <v>119459</v>
      </c>
      <c r="H101" s="614">
        <v>119459</v>
      </c>
      <c r="I101" s="614">
        <v>0</v>
      </c>
      <c r="J101" s="615">
        <v>0</v>
      </c>
    </row>
    <row r="102" spans="1:11">
      <c r="A102" s="611" t="s">
        <v>938</v>
      </c>
      <c r="B102" s="616" t="s">
        <v>1036</v>
      </c>
      <c r="C102" s="616" t="s">
        <v>911</v>
      </c>
      <c r="D102" s="613" t="s">
        <v>1038</v>
      </c>
      <c r="E102" s="614">
        <v>119459</v>
      </c>
      <c r="F102" s="614">
        <v>119459</v>
      </c>
      <c r="G102" s="614">
        <v>119459</v>
      </c>
      <c r="H102" s="614">
        <v>119459</v>
      </c>
      <c r="I102" s="614">
        <v>0</v>
      </c>
      <c r="J102" s="615">
        <v>0</v>
      </c>
    </row>
    <row r="103" spans="1:11">
      <c r="A103" s="611" t="s">
        <v>945</v>
      </c>
      <c r="B103" s="616" t="s">
        <v>906</v>
      </c>
      <c r="C103" s="616" t="s">
        <v>906</v>
      </c>
      <c r="D103" s="613" t="s">
        <v>1039</v>
      </c>
      <c r="E103" s="614">
        <v>1619095</v>
      </c>
      <c r="F103" s="614">
        <v>1619095</v>
      </c>
      <c r="G103" s="614">
        <v>1619095</v>
      </c>
      <c r="H103" s="614">
        <v>1619095</v>
      </c>
      <c r="I103" s="614">
        <v>0</v>
      </c>
      <c r="J103" s="615">
        <v>0</v>
      </c>
    </row>
    <row r="104" spans="1:11">
      <c r="A104" s="611" t="s">
        <v>945</v>
      </c>
      <c r="B104" s="616" t="s">
        <v>1040</v>
      </c>
      <c r="C104" s="616" t="s">
        <v>906</v>
      </c>
      <c r="D104" s="613" t="s">
        <v>1041</v>
      </c>
      <c r="E104" s="614">
        <v>1619095</v>
      </c>
      <c r="F104" s="614">
        <v>1619095</v>
      </c>
      <c r="G104" s="614">
        <v>1619095</v>
      </c>
      <c r="H104" s="614">
        <v>1619095</v>
      </c>
      <c r="I104" s="614">
        <v>0</v>
      </c>
      <c r="J104" s="615">
        <v>0</v>
      </c>
    </row>
    <row r="105" spans="1:11">
      <c r="A105" s="611" t="s">
        <v>945</v>
      </c>
      <c r="B105" s="616" t="s">
        <v>1040</v>
      </c>
      <c r="C105" s="616" t="s">
        <v>909</v>
      </c>
      <c r="D105" s="613" t="s">
        <v>1042</v>
      </c>
      <c r="E105" s="614">
        <v>1619095</v>
      </c>
      <c r="F105" s="614">
        <v>1619095</v>
      </c>
      <c r="G105" s="614">
        <v>1619095</v>
      </c>
      <c r="H105" s="614">
        <v>1619095</v>
      </c>
      <c r="I105" s="614">
        <v>0</v>
      </c>
      <c r="J105" s="615">
        <v>0</v>
      </c>
    </row>
    <row r="106" spans="1:11">
      <c r="A106" s="611" t="s">
        <v>906</v>
      </c>
      <c r="B106" s="616" t="s">
        <v>906</v>
      </c>
      <c r="C106" s="616" t="s">
        <v>906</v>
      </c>
      <c r="D106" s="613" t="s">
        <v>974</v>
      </c>
      <c r="E106" s="614">
        <v>16185877</v>
      </c>
      <c r="F106" s="614">
        <v>16185877</v>
      </c>
      <c r="G106" s="614">
        <v>410000</v>
      </c>
      <c r="H106" s="614">
        <v>410000</v>
      </c>
      <c r="I106" s="614">
        <v>15775877</v>
      </c>
      <c r="J106" s="615">
        <v>15775877</v>
      </c>
    </row>
    <row r="107" spans="1:11">
      <c r="A107" s="611" t="s">
        <v>909</v>
      </c>
      <c r="B107" s="616" t="s">
        <v>906</v>
      </c>
      <c r="C107" s="616" t="s">
        <v>906</v>
      </c>
      <c r="D107" s="613" t="s">
        <v>979</v>
      </c>
      <c r="E107" s="614">
        <v>410000</v>
      </c>
      <c r="F107" s="614">
        <v>410000</v>
      </c>
      <c r="G107" s="614">
        <v>410000</v>
      </c>
      <c r="H107" s="614">
        <v>410000</v>
      </c>
      <c r="I107" s="614">
        <v>0</v>
      </c>
      <c r="J107" s="615">
        <v>0</v>
      </c>
    </row>
    <row r="108" spans="1:11">
      <c r="A108" s="611" t="s">
        <v>909</v>
      </c>
      <c r="B108" s="616" t="s">
        <v>987</v>
      </c>
      <c r="C108" s="616" t="s">
        <v>906</v>
      </c>
      <c r="D108" s="613" t="s">
        <v>988</v>
      </c>
      <c r="E108" s="614">
        <v>410000</v>
      </c>
      <c r="F108" s="614">
        <v>410000</v>
      </c>
      <c r="G108" s="614">
        <v>410000</v>
      </c>
      <c r="H108" s="614">
        <v>410000</v>
      </c>
      <c r="I108" s="614">
        <v>0</v>
      </c>
      <c r="J108" s="615">
        <v>0</v>
      </c>
    </row>
    <row r="109" spans="1:11">
      <c r="A109" s="611" t="s">
        <v>909</v>
      </c>
      <c r="B109" s="616" t="s">
        <v>987</v>
      </c>
      <c r="C109" s="616" t="s">
        <v>1047</v>
      </c>
      <c r="D109" s="613" t="s">
        <v>1048</v>
      </c>
      <c r="E109" s="614">
        <v>410000</v>
      </c>
      <c r="F109" s="614">
        <v>410000</v>
      </c>
      <c r="G109" s="614">
        <v>410000</v>
      </c>
      <c r="H109" s="614">
        <v>410000</v>
      </c>
      <c r="I109" s="614">
        <v>0</v>
      </c>
      <c r="J109" s="615">
        <v>0</v>
      </c>
    </row>
    <row r="110" spans="1:11">
      <c r="A110" s="611" t="s">
        <v>935</v>
      </c>
      <c r="B110" s="616" t="s">
        <v>906</v>
      </c>
      <c r="C110" s="616" t="s">
        <v>906</v>
      </c>
      <c r="D110" s="613" t="s">
        <v>1009</v>
      </c>
      <c r="E110" s="614">
        <v>15775877</v>
      </c>
      <c r="F110" s="614">
        <v>15775877</v>
      </c>
      <c r="G110" s="614">
        <v>0</v>
      </c>
      <c r="H110" s="614">
        <v>0</v>
      </c>
      <c r="I110" s="614">
        <v>15775877</v>
      </c>
      <c r="J110" s="615">
        <v>15775877</v>
      </c>
    </row>
    <row r="111" spans="1:11">
      <c r="A111" s="611" t="s">
        <v>935</v>
      </c>
      <c r="B111" s="616" t="s">
        <v>1016</v>
      </c>
      <c r="C111" s="616" t="s">
        <v>906</v>
      </c>
      <c r="D111" s="613" t="s">
        <v>1017</v>
      </c>
      <c r="E111" s="614">
        <v>15775877</v>
      </c>
      <c r="F111" s="614">
        <v>15775877</v>
      </c>
      <c r="G111" s="614">
        <v>0</v>
      </c>
      <c r="H111" s="614">
        <v>0</v>
      </c>
      <c r="I111" s="614">
        <v>15775877</v>
      </c>
      <c r="J111" s="615">
        <v>15775877</v>
      </c>
    </row>
    <row r="112" spans="1:11">
      <c r="A112" s="611" t="s">
        <v>935</v>
      </c>
      <c r="B112" s="616" t="s">
        <v>1016</v>
      </c>
      <c r="C112" s="616" t="s">
        <v>949</v>
      </c>
      <c r="D112" s="613" t="s">
        <v>1049</v>
      </c>
      <c r="E112" s="614">
        <v>15775877</v>
      </c>
      <c r="F112" s="614">
        <v>15775877</v>
      </c>
      <c r="G112" s="614">
        <v>0</v>
      </c>
      <c r="H112" s="614">
        <v>0</v>
      </c>
      <c r="I112" s="614">
        <v>15775877</v>
      </c>
      <c r="J112" s="615">
        <v>15775877</v>
      </c>
    </row>
    <row r="113" spans="1:10">
      <c r="A113" s="611" t="s">
        <v>906</v>
      </c>
      <c r="B113" s="616" t="s">
        <v>906</v>
      </c>
      <c r="C113" s="616" t="s">
        <v>906</v>
      </c>
      <c r="D113" s="613" t="s">
        <v>1051</v>
      </c>
      <c r="E113" s="614">
        <v>78004</v>
      </c>
      <c r="F113" s="614">
        <v>78004</v>
      </c>
      <c r="G113" s="614">
        <v>78004</v>
      </c>
      <c r="H113" s="614">
        <v>78004</v>
      </c>
      <c r="I113" s="614">
        <v>0</v>
      </c>
      <c r="J113" s="615">
        <v>0</v>
      </c>
    </row>
    <row r="114" spans="1:10">
      <c r="A114" s="611" t="s">
        <v>906</v>
      </c>
      <c r="B114" s="616" t="s">
        <v>906</v>
      </c>
      <c r="C114" s="616" t="s">
        <v>906</v>
      </c>
      <c r="D114" s="613" t="s">
        <v>1052</v>
      </c>
      <c r="E114" s="614">
        <v>78004</v>
      </c>
      <c r="F114" s="614">
        <v>78004</v>
      </c>
      <c r="G114" s="614">
        <v>78004</v>
      </c>
      <c r="H114" s="614">
        <v>78004</v>
      </c>
      <c r="I114" s="614">
        <v>0</v>
      </c>
      <c r="J114" s="615">
        <v>0</v>
      </c>
    </row>
    <row r="115" spans="1:10">
      <c r="A115" s="611" t="s">
        <v>906</v>
      </c>
      <c r="B115" s="616" t="s">
        <v>906</v>
      </c>
      <c r="C115" s="616" t="s">
        <v>906</v>
      </c>
      <c r="D115" s="613" t="s">
        <v>1053</v>
      </c>
      <c r="E115" s="614">
        <v>0</v>
      </c>
      <c r="F115" s="614">
        <v>0</v>
      </c>
      <c r="G115" s="614">
        <v>0</v>
      </c>
      <c r="H115" s="614">
        <v>0</v>
      </c>
      <c r="I115" s="614">
        <v>0</v>
      </c>
      <c r="J115" s="615">
        <v>0</v>
      </c>
    </row>
    <row r="116" spans="1:10">
      <c r="A116" s="611" t="s">
        <v>906</v>
      </c>
      <c r="B116" s="616" t="s">
        <v>906</v>
      </c>
      <c r="C116" s="616" t="s">
        <v>906</v>
      </c>
      <c r="D116" s="613" t="s">
        <v>1054</v>
      </c>
      <c r="E116" s="614">
        <v>40798383</v>
      </c>
      <c r="F116" s="614">
        <v>40798383</v>
      </c>
      <c r="G116" s="614" t="s">
        <v>906</v>
      </c>
      <c r="H116" s="614" t="s">
        <v>906</v>
      </c>
      <c r="I116" s="614" t="s">
        <v>906</v>
      </c>
      <c r="J116" s="615" t="s">
        <v>906</v>
      </c>
    </row>
    <row r="117" spans="1:10">
      <c r="A117" s="611" t="s">
        <v>906</v>
      </c>
      <c r="B117" s="616" t="s">
        <v>906</v>
      </c>
      <c r="C117" s="616" t="s">
        <v>906</v>
      </c>
      <c r="D117" s="613" t="s">
        <v>906</v>
      </c>
      <c r="E117" s="614" t="s">
        <v>906</v>
      </c>
      <c r="F117" s="614" t="s">
        <v>906</v>
      </c>
      <c r="G117" s="614" t="s">
        <v>906</v>
      </c>
      <c r="H117" s="614" t="s">
        <v>906</v>
      </c>
      <c r="I117" s="614" t="s">
        <v>906</v>
      </c>
      <c r="J117" s="615" t="s">
        <v>906</v>
      </c>
    </row>
    <row r="118" spans="1:10">
      <c r="A118" s="611" t="s">
        <v>906</v>
      </c>
      <c r="B118" s="616" t="s">
        <v>906</v>
      </c>
      <c r="C118" s="616" t="s">
        <v>906</v>
      </c>
      <c r="D118" s="613" t="s">
        <v>1055</v>
      </c>
      <c r="E118" s="614">
        <v>170132988</v>
      </c>
      <c r="F118" s="614" t="s">
        <v>906</v>
      </c>
      <c r="G118" s="614" t="s">
        <v>906</v>
      </c>
      <c r="H118" s="614" t="s">
        <v>906</v>
      </c>
      <c r="I118" s="614" t="s">
        <v>906</v>
      </c>
      <c r="J118" s="615" t="s">
        <v>906</v>
      </c>
    </row>
    <row r="119" spans="1:10">
      <c r="A119" s="611" t="s">
        <v>906</v>
      </c>
      <c r="B119" s="616" t="s">
        <v>906</v>
      </c>
      <c r="C119" s="616" t="s">
        <v>906</v>
      </c>
      <c r="D119" s="613" t="s">
        <v>1056</v>
      </c>
      <c r="E119" s="614">
        <v>162180713</v>
      </c>
      <c r="F119" s="614" t="s">
        <v>906</v>
      </c>
      <c r="G119" s="614" t="s">
        <v>906</v>
      </c>
      <c r="H119" s="614" t="s">
        <v>906</v>
      </c>
      <c r="I119" s="614" t="s">
        <v>906</v>
      </c>
      <c r="J119" s="615" t="s">
        <v>906</v>
      </c>
    </row>
    <row r="120" spans="1:10">
      <c r="A120" s="611" t="s">
        <v>906</v>
      </c>
      <c r="B120" s="616" t="s">
        <v>906</v>
      </c>
      <c r="C120" s="616" t="s">
        <v>906</v>
      </c>
      <c r="D120" s="613" t="s">
        <v>1057</v>
      </c>
      <c r="E120" s="614">
        <v>6485081</v>
      </c>
      <c r="F120" s="614" t="s">
        <v>906</v>
      </c>
      <c r="G120" s="614" t="s">
        <v>906</v>
      </c>
      <c r="H120" s="614" t="s">
        <v>906</v>
      </c>
      <c r="I120" s="614" t="s">
        <v>906</v>
      </c>
      <c r="J120" s="615" t="s">
        <v>906</v>
      </c>
    </row>
    <row r="121" spans="1:10" ht="25.2">
      <c r="A121" s="611" t="s">
        <v>906</v>
      </c>
      <c r="B121" s="616" t="s">
        <v>906</v>
      </c>
      <c r="C121" s="616" t="s">
        <v>906</v>
      </c>
      <c r="D121" s="613" t="s">
        <v>1058</v>
      </c>
      <c r="E121" s="614">
        <v>168665794</v>
      </c>
      <c r="F121" s="614" t="s">
        <v>906</v>
      </c>
      <c r="G121" s="614" t="s">
        <v>906</v>
      </c>
      <c r="H121" s="614" t="s">
        <v>906</v>
      </c>
      <c r="I121" s="614" t="s">
        <v>906</v>
      </c>
      <c r="J121" s="615" t="s">
        <v>906</v>
      </c>
    </row>
    <row r="122" spans="1:10">
      <c r="A122" s="611"/>
      <c r="B122" s="616"/>
      <c r="C122" s="616"/>
      <c r="D122" s="613"/>
      <c r="E122" s="614"/>
      <c r="F122" s="614"/>
      <c r="G122" s="614"/>
      <c r="H122" s="614"/>
      <c r="I122" s="614"/>
      <c r="J122" s="615"/>
    </row>
    <row r="123" spans="1:10" ht="82.2" customHeight="1">
      <c r="A123" s="786" t="s">
        <v>1399</v>
      </c>
      <c r="B123" s="786" t="s">
        <v>906</v>
      </c>
      <c r="C123" s="786" t="s">
        <v>906</v>
      </c>
      <c r="D123" s="786" t="s">
        <v>906</v>
      </c>
      <c r="E123" s="786" t="s">
        <v>906</v>
      </c>
      <c r="F123" s="786" t="s">
        <v>906</v>
      </c>
      <c r="G123" s="786" t="s">
        <v>906</v>
      </c>
      <c r="H123" s="786" t="s">
        <v>906</v>
      </c>
      <c r="I123" s="786" t="s">
        <v>906</v>
      </c>
      <c r="J123" s="786" t="s">
        <v>906</v>
      </c>
    </row>
  </sheetData>
  <mergeCells count="16">
    <mergeCell ref="A123:J123"/>
    <mergeCell ref="K19:L19"/>
    <mergeCell ref="A50:D50"/>
    <mergeCell ref="A51:D51"/>
    <mergeCell ref="A52:J52"/>
    <mergeCell ref="A54:D54"/>
    <mergeCell ref="E54:F54"/>
    <mergeCell ref="G54:H54"/>
    <mergeCell ref="I54:J54"/>
    <mergeCell ref="A1:D1"/>
    <mergeCell ref="A2:D2"/>
    <mergeCell ref="A3:J3"/>
    <mergeCell ref="A5:D5"/>
    <mergeCell ref="E5:F5"/>
    <mergeCell ref="G5:H5"/>
    <mergeCell ref="I5:J5"/>
  </mergeCells>
  <phoneticPr fontId="16" type="noConversion"/>
  <hyperlinks>
    <hyperlink ref="K19" location="預告統計資料發布時間表!A1" display="回發布時間表" xr:uid="{B422BF12-7CB0-4780-8C44-20D3CBD5CFC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3B27A-5E2D-48EB-8CB1-C36EA1D3F5C5}">
  <dimension ref="A1:I39"/>
  <sheetViews>
    <sheetView workbookViewId="0">
      <selection activeCell="H1" sqref="H1:I1"/>
    </sheetView>
  </sheetViews>
  <sheetFormatPr defaultColWidth="9" defaultRowHeight="15"/>
  <cols>
    <col min="1" max="1" width="18.88671875" style="131" customWidth="1"/>
    <col min="2" max="2" width="16.33203125" style="131" customWidth="1"/>
    <col min="3" max="3" width="33.21875" style="131" customWidth="1"/>
    <col min="4" max="4" width="17.6640625" style="134" customWidth="1"/>
    <col min="5" max="5" width="17.6640625" style="131" customWidth="1"/>
    <col min="6" max="6" width="19.109375" style="131" customWidth="1"/>
    <col min="7" max="7" width="17.6640625" style="131" customWidth="1"/>
    <col min="8" max="16384" width="9" style="131"/>
  </cols>
  <sheetData>
    <row r="1" spans="1:9" ht="15.6" thickBot="1">
      <c r="A1" s="130" t="s">
        <v>780</v>
      </c>
      <c r="D1" s="130" t="s">
        <v>781</v>
      </c>
      <c r="E1" s="822" t="s">
        <v>782</v>
      </c>
      <c r="F1" s="823"/>
      <c r="G1" s="824"/>
      <c r="H1" s="774" t="s">
        <v>51</v>
      </c>
      <c r="I1" s="774"/>
    </row>
    <row r="2" spans="1:9" ht="16.8" thickBot="1">
      <c r="A2" s="130" t="s">
        <v>783</v>
      </c>
      <c r="B2" s="132" t="s">
        <v>784</v>
      </c>
      <c r="C2" s="133"/>
      <c r="D2" s="130" t="s">
        <v>785</v>
      </c>
      <c r="E2" s="822" t="s">
        <v>786</v>
      </c>
      <c r="F2" s="823"/>
      <c r="G2" s="824"/>
      <c r="H2"/>
    </row>
    <row r="3" spans="1:9" ht="36.6">
      <c r="A3" s="825" t="s">
        <v>787</v>
      </c>
      <c r="B3" s="825"/>
      <c r="C3" s="825"/>
      <c r="D3" s="825"/>
      <c r="E3" s="825"/>
      <c r="F3" s="825"/>
      <c r="G3" s="825"/>
    </row>
    <row r="4" spans="1:9">
      <c r="A4" s="789"/>
      <c r="B4" s="789"/>
      <c r="C4" s="789"/>
      <c r="D4" s="789"/>
      <c r="E4" s="789"/>
      <c r="F4" s="789"/>
      <c r="G4" s="789"/>
    </row>
    <row r="5" spans="1:9" ht="25.2" thickBot="1">
      <c r="A5" s="821" t="s">
        <v>882</v>
      </c>
      <c r="B5" s="821"/>
      <c r="C5" s="821"/>
      <c r="D5" s="821"/>
      <c r="E5" s="821"/>
      <c r="F5" s="821"/>
      <c r="G5" s="821"/>
    </row>
    <row r="6" spans="1:9" ht="20.399999999999999" thickBot="1">
      <c r="A6" s="804" t="s">
        <v>789</v>
      </c>
      <c r="B6" s="805"/>
      <c r="C6" s="806"/>
      <c r="D6" s="810" t="s">
        <v>790</v>
      </c>
      <c r="E6" s="135"/>
      <c r="F6" s="136"/>
      <c r="G6" s="812" t="s">
        <v>791</v>
      </c>
    </row>
    <row r="7" spans="1:9" ht="40.200000000000003" thickBot="1">
      <c r="A7" s="807"/>
      <c r="B7" s="808"/>
      <c r="C7" s="809"/>
      <c r="D7" s="811"/>
      <c r="E7" s="137" t="s">
        <v>792</v>
      </c>
      <c r="F7" s="137" t="s">
        <v>793</v>
      </c>
      <c r="G7" s="813"/>
    </row>
    <row r="8" spans="1:9" ht="19.8">
      <c r="A8" s="814" t="s">
        <v>794</v>
      </c>
      <c r="B8" s="816" t="s">
        <v>795</v>
      </c>
      <c r="C8" s="817"/>
      <c r="D8" s="141">
        <v>169.75</v>
      </c>
      <c r="E8" s="139">
        <v>0</v>
      </c>
      <c r="F8" s="139">
        <v>0</v>
      </c>
      <c r="G8" s="144">
        <v>3</v>
      </c>
    </row>
    <row r="9" spans="1:9" ht="19.8">
      <c r="A9" s="814"/>
      <c r="B9" s="818" t="s">
        <v>796</v>
      </c>
      <c r="C9" s="819"/>
      <c r="D9" s="141">
        <v>169.75</v>
      </c>
      <c r="E9" s="142">
        <v>0</v>
      </c>
      <c r="F9" s="143">
        <v>0</v>
      </c>
      <c r="G9" s="144">
        <v>3</v>
      </c>
    </row>
    <row r="10" spans="1:9" ht="19.8">
      <c r="A10" s="814"/>
      <c r="B10" s="795" t="s">
        <v>797</v>
      </c>
      <c r="C10" s="796"/>
      <c r="D10" s="145"/>
      <c r="E10" s="142"/>
      <c r="F10" s="146"/>
      <c r="G10" s="147"/>
    </row>
    <row r="11" spans="1:9" ht="19.8">
      <c r="A11" s="815"/>
      <c r="B11" s="802" t="s">
        <v>798</v>
      </c>
      <c r="C11" s="820"/>
      <c r="D11" s="145"/>
      <c r="E11" s="142"/>
      <c r="F11" s="146"/>
      <c r="G11" s="147"/>
    </row>
    <row r="12" spans="1:9" ht="19.8">
      <c r="A12" s="791" t="s">
        <v>799</v>
      </c>
      <c r="B12" s="795" t="s">
        <v>795</v>
      </c>
      <c r="C12" s="796"/>
      <c r="D12" s="149">
        <v>169.75</v>
      </c>
      <c r="E12" s="142">
        <v>0</v>
      </c>
      <c r="F12" s="142">
        <v>0</v>
      </c>
      <c r="G12" s="144">
        <v>3</v>
      </c>
    </row>
    <row r="13" spans="1:9" ht="19.8">
      <c r="A13" s="792"/>
      <c r="B13" s="797" t="s">
        <v>800</v>
      </c>
      <c r="C13" s="798"/>
      <c r="D13" s="142">
        <v>169.75</v>
      </c>
      <c r="E13" s="142">
        <v>0</v>
      </c>
      <c r="F13" s="142">
        <v>0</v>
      </c>
      <c r="G13" s="150"/>
    </row>
    <row r="14" spans="1:9" ht="19.8">
      <c r="A14" s="792"/>
      <c r="B14" s="797" t="s">
        <v>801</v>
      </c>
      <c r="C14" s="798"/>
      <c r="D14" s="145"/>
      <c r="E14" s="142"/>
      <c r="F14" s="143"/>
      <c r="G14" s="151"/>
    </row>
    <row r="15" spans="1:9" ht="19.8">
      <c r="A15" s="792"/>
      <c r="B15" s="799" t="s">
        <v>802</v>
      </c>
      <c r="C15" s="152" t="s">
        <v>803</v>
      </c>
      <c r="D15" s="298">
        <v>60.28</v>
      </c>
      <c r="E15" s="154">
        <v>0</v>
      </c>
      <c r="F15" s="155">
        <v>0</v>
      </c>
      <c r="G15" s="147"/>
    </row>
    <row r="16" spans="1:9" ht="19.8">
      <c r="A16" s="792"/>
      <c r="B16" s="799"/>
      <c r="C16" s="156" t="s">
        <v>804</v>
      </c>
      <c r="D16" s="141">
        <v>60.28</v>
      </c>
      <c r="E16" s="142"/>
      <c r="F16" s="143">
        <v>0</v>
      </c>
      <c r="G16" s="147"/>
    </row>
    <row r="17" spans="1:7" ht="19.8">
      <c r="A17" s="792"/>
      <c r="B17" s="800"/>
      <c r="C17" s="156" t="s">
        <v>805</v>
      </c>
      <c r="D17" s="154">
        <v>0</v>
      </c>
      <c r="E17" s="142">
        <v>0</v>
      </c>
      <c r="F17" s="143"/>
      <c r="G17" s="151"/>
    </row>
    <row r="18" spans="1:7" ht="19.8">
      <c r="A18" s="792"/>
      <c r="B18" s="801" t="s">
        <v>806</v>
      </c>
      <c r="C18" s="148" t="s">
        <v>803</v>
      </c>
      <c r="D18" s="145">
        <v>0</v>
      </c>
      <c r="E18" s="142">
        <v>0</v>
      </c>
      <c r="F18" s="142">
        <v>0</v>
      </c>
      <c r="G18" s="150"/>
    </row>
    <row r="19" spans="1:7" ht="19.8">
      <c r="A19" s="792"/>
      <c r="B19" s="799"/>
      <c r="C19" s="156" t="s">
        <v>804</v>
      </c>
      <c r="D19" s="145"/>
      <c r="E19" s="142">
        <v>0</v>
      </c>
      <c r="F19" s="142">
        <v>0</v>
      </c>
      <c r="G19" s="150"/>
    </row>
    <row r="20" spans="1:7" ht="19.8">
      <c r="A20" s="792"/>
      <c r="B20" s="800"/>
      <c r="C20" s="156" t="s">
        <v>805</v>
      </c>
      <c r="D20" s="145"/>
      <c r="E20" s="142"/>
      <c r="F20" s="143"/>
      <c r="G20" s="151"/>
    </row>
    <row r="21" spans="1:7" ht="19.8">
      <c r="A21" s="792"/>
      <c r="B21" s="802" t="s">
        <v>807</v>
      </c>
      <c r="C21" s="148" t="s">
        <v>808</v>
      </c>
      <c r="D21" s="157"/>
      <c r="E21" s="158"/>
      <c r="F21" s="146"/>
      <c r="G21" s="147"/>
    </row>
    <row r="22" spans="1:7" ht="19.8">
      <c r="A22" s="792"/>
      <c r="B22" s="802"/>
      <c r="C22" s="148" t="s">
        <v>809</v>
      </c>
      <c r="D22" s="157"/>
      <c r="E22" s="157"/>
      <c r="F22" s="146"/>
      <c r="G22" s="147"/>
    </row>
    <row r="23" spans="1:7" ht="19.8">
      <c r="A23" s="792"/>
      <c r="B23" s="802"/>
      <c r="C23" s="148" t="s">
        <v>810</v>
      </c>
      <c r="D23" s="157"/>
      <c r="E23" s="157"/>
      <c r="F23" s="146"/>
      <c r="G23" s="144">
        <v>3</v>
      </c>
    </row>
    <row r="24" spans="1:7" ht="19.8">
      <c r="A24" s="793"/>
      <c r="B24" s="803" t="s">
        <v>811</v>
      </c>
      <c r="C24" s="156" t="s">
        <v>803</v>
      </c>
      <c r="D24" s="159"/>
      <c r="E24" s="160"/>
      <c r="F24" s="160"/>
      <c r="G24" s="150"/>
    </row>
    <row r="25" spans="1:7" ht="19.8">
      <c r="A25" s="793"/>
      <c r="B25" s="803"/>
      <c r="C25" s="156" t="s">
        <v>804</v>
      </c>
      <c r="D25" s="159"/>
      <c r="E25" s="160"/>
      <c r="F25" s="160"/>
      <c r="G25" s="150"/>
    </row>
    <row r="26" spans="1:7" ht="19.8">
      <c r="A26" s="794"/>
      <c r="B26" s="803"/>
      <c r="C26" s="156" t="s">
        <v>805</v>
      </c>
      <c r="D26" s="159"/>
      <c r="E26" s="160"/>
      <c r="F26" s="161"/>
      <c r="G26" s="162"/>
    </row>
    <row r="27" spans="1:7" ht="20.399999999999999" thickBot="1">
      <c r="A27" s="787" t="s">
        <v>812</v>
      </c>
      <c r="B27" s="788"/>
      <c r="C27" s="163" t="s">
        <v>813</v>
      </c>
      <c r="D27" s="299"/>
      <c r="E27" s="300"/>
      <c r="F27" s="301"/>
      <c r="G27" s="302"/>
    </row>
    <row r="28" spans="1:7">
      <c r="A28" s="303"/>
      <c r="D28" s="789"/>
      <c r="E28" s="789"/>
      <c r="F28" s="303"/>
      <c r="G28" s="164"/>
    </row>
    <row r="29" spans="1:7">
      <c r="A29" s="304"/>
      <c r="B29" s="304"/>
      <c r="C29" s="304"/>
      <c r="D29" s="305"/>
      <c r="E29" s="304"/>
      <c r="F29" s="790" t="s">
        <v>883</v>
      </c>
      <c r="G29" s="790"/>
    </row>
    <row r="30" spans="1:7">
      <c r="A30" s="165" t="s">
        <v>814</v>
      </c>
      <c r="C30" s="164"/>
      <c r="G30" s="164"/>
    </row>
    <row r="31" spans="1:7">
      <c r="A31" s="165" t="s">
        <v>815</v>
      </c>
      <c r="C31" s="164"/>
      <c r="G31" s="164"/>
    </row>
    <row r="32" spans="1:7">
      <c r="C32" s="164"/>
      <c r="G32" s="164"/>
    </row>
    <row r="36" spans="1:3" ht="16.2">
      <c r="A36" s="166"/>
      <c r="C36" s="167"/>
    </row>
    <row r="37" spans="1:3" ht="16.2">
      <c r="A37" s="166"/>
      <c r="C37" s="167"/>
    </row>
    <row r="38" spans="1:3" ht="16.2">
      <c r="A38" s="166"/>
      <c r="C38" s="167"/>
    </row>
    <row r="39" spans="1:3" ht="16.2">
      <c r="A39" s="166"/>
      <c r="C39" s="168"/>
    </row>
  </sheetData>
  <mergeCells count="25">
    <mergeCell ref="A5:G5"/>
    <mergeCell ref="E1:G1"/>
    <mergeCell ref="H1:I1"/>
    <mergeCell ref="E2:G2"/>
    <mergeCell ref="A3:G3"/>
    <mergeCell ref="A4:G4"/>
    <mergeCell ref="A6:C7"/>
    <mergeCell ref="D6:D7"/>
    <mergeCell ref="G6:G7"/>
    <mergeCell ref="A8:A11"/>
    <mergeCell ref="B8:C8"/>
    <mergeCell ref="B9:C9"/>
    <mergeCell ref="B10:C10"/>
    <mergeCell ref="B11:C11"/>
    <mergeCell ref="A27:B27"/>
    <mergeCell ref="D28:E28"/>
    <mergeCell ref="F29:G29"/>
    <mergeCell ref="A12:A26"/>
    <mergeCell ref="B12:C12"/>
    <mergeCell ref="B13:C13"/>
    <mergeCell ref="B14:C14"/>
    <mergeCell ref="B15:B17"/>
    <mergeCell ref="B18:B20"/>
    <mergeCell ref="B21:B23"/>
    <mergeCell ref="B24:B26"/>
  </mergeCells>
  <phoneticPr fontId="16" type="noConversion"/>
  <hyperlinks>
    <hyperlink ref="H1" location="預告統計資料發布時間表!A1" display="回發布時間表" xr:uid="{D87EDA15-E363-472E-8AC7-C8E392718155}"/>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EC7AE-E1EF-4395-8151-622D7CD381C1}">
  <dimension ref="A1:BJ30"/>
  <sheetViews>
    <sheetView topLeftCell="A19" workbookViewId="0">
      <selection activeCell="N17" sqref="N17"/>
    </sheetView>
  </sheetViews>
  <sheetFormatPr defaultRowHeight="16.2"/>
  <cols>
    <col min="1" max="1" width="4.88671875" customWidth="1"/>
    <col min="2" max="2" width="21.88671875" customWidth="1"/>
    <col min="3" max="3" width="15.21875" customWidth="1"/>
    <col min="4" max="4" width="14.21875" bestFit="1" customWidth="1"/>
    <col min="5" max="5" width="13.109375" customWidth="1"/>
    <col min="6" max="8" width="14.21875" bestFit="1" customWidth="1"/>
    <col min="9" max="9" width="13.21875" customWidth="1"/>
    <col min="10" max="10" width="14.33203125" bestFit="1" customWidth="1"/>
    <col min="11" max="11" width="9.109375" customWidth="1"/>
    <col min="12" max="12" width="12.6640625" customWidth="1"/>
    <col min="13" max="13" width="8.21875" customWidth="1"/>
    <col min="14" max="14" width="12.44140625" bestFit="1" customWidth="1"/>
    <col min="15" max="15" width="12.33203125" customWidth="1"/>
    <col min="16" max="16" width="12.21875" bestFit="1" customWidth="1"/>
    <col min="17" max="17" width="12.77734375" customWidth="1"/>
    <col min="18" max="18" width="11.21875" customWidth="1"/>
    <col min="19" max="22" width="8.109375" customWidth="1"/>
    <col min="23" max="25" width="7.6640625" customWidth="1"/>
    <col min="26" max="26" width="8.6640625" customWidth="1"/>
    <col min="27" max="28" width="6.6640625" customWidth="1"/>
    <col min="29" max="29" width="7.44140625" customWidth="1"/>
    <col min="30" max="30" width="6.6640625" customWidth="1"/>
    <col min="32" max="36" width="12.6640625" customWidth="1"/>
    <col min="48" max="49" width="8.88671875" style="297"/>
    <col min="50" max="58" width="10.6640625" customWidth="1"/>
  </cols>
  <sheetData>
    <row r="1" spans="1:60" s="169" customFormat="1" ht="45">
      <c r="B1" s="829" t="s">
        <v>816</v>
      </c>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170"/>
      <c r="AF1" s="170"/>
      <c r="AG1" s="170"/>
      <c r="AH1" s="170"/>
      <c r="AI1" s="170"/>
      <c r="AJ1" s="170"/>
      <c r="AK1" s="170"/>
      <c r="AL1" s="171"/>
      <c r="AM1" s="171"/>
      <c r="AN1" s="171"/>
      <c r="AO1" s="171"/>
      <c r="AP1" s="171"/>
      <c r="AQ1" s="171"/>
      <c r="AR1" s="171"/>
      <c r="AS1" s="171"/>
      <c r="AT1" s="171"/>
      <c r="AU1" s="171"/>
      <c r="AV1" s="172"/>
      <c r="AW1" s="172"/>
      <c r="AX1" s="171"/>
      <c r="AY1" s="171"/>
      <c r="AZ1" s="171"/>
      <c r="BA1" s="171"/>
      <c r="BB1" s="171"/>
      <c r="BC1" s="171"/>
      <c r="BD1" s="171"/>
      <c r="BE1" s="171"/>
      <c r="BF1" s="171"/>
      <c r="BG1" s="830" t="s">
        <v>51</v>
      </c>
      <c r="BH1" s="830"/>
    </row>
    <row r="2" spans="1:60" s="173" customFormat="1" ht="28.8" thickBot="1">
      <c r="B2" s="174"/>
      <c r="C2" s="831" t="s">
        <v>884</v>
      </c>
      <c r="D2" s="831"/>
      <c r="E2" s="831"/>
      <c r="F2" s="831"/>
      <c r="G2" s="831"/>
      <c r="H2" s="831"/>
      <c r="I2" s="831"/>
      <c r="J2" s="831"/>
      <c r="K2" s="831"/>
      <c r="L2" s="831"/>
      <c r="M2" s="831"/>
      <c r="N2" s="831"/>
      <c r="O2" s="831"/>
      <c r="P2" s="831"/>
      <c r="Q2" s="831"/>
      <c r="R2" s="831"/>
      <c r="S2" s="831"/>
      <c r="T2" s="831"/>
      <c r="U2" s="175"/>
      <c r="V2" s="175" t="s">
        <v>818</v>
      </c>
      <c r="W2" s="175"/>
      <c r="X2" s="175"/>
      <c r="Y2" s="175"/>
      <c r="Z2" s="175"/>
      <c r="AA2" s="175"/>
      <c r="AC2" s="832" t="s">
        <v>819</v>
      </c>
      <c r="AD2" s="832"/>
      <c r="AK2" s="833"/>
      <c r="AL2" s="833"/>
      <c r="AM2" s="833"/>
      <c r="AN2" s="833"/>
      <c r="AO2" s="833"/>
      <c r="AP2" s="833"/>
      <c r="AQ2" s="833"/>
      <c r="AR2" s="833"/>
      <c r="AS2" s="833"/>
      <c r="AT2" s="833"/>
      <c r="AU2" s="833"/>
      <c r="AV2" s="833"/>
      <c r="AW2" s="833"/>
      <c r="AX2" s="833"/>
      <c r="AY2" s="833"/>
      <c r="AZ2" s="833"/>
      <c r="BA2" s="833"/>
      <c r="BB2" s="833"/>
      <c r="BC2" s="833"/>
      <c r="BD2" s="833"/>
      <c r="BE2" s="833"/>
      <c r="BF2" s="833"/>
    </row>
    <row r="3" spans="1:60" s="166" customFormat="1" ht="139.19999999999999" thickBot="1">
      <c r="B3" s="176" t="s">
        <v>820</v>
      </c>
      <c r="C3" s="177" t="s">
        <v>821</v>
      </c>
      <c r="D3" s="178" t="s">
        <v>822</v>
      </c>
      <c r="E3" s="178" t="s">
        <v>823</v>
      </c>
      <c r="F3" s="178" t="s">
        <v>824</v>
      </c>
      <c r="G3" s="178" t="s">
        <v>825</v>
      </c>
      <c r="H3" s="178" t="s">
        <v>826</v>
      </c>
      <c r="I3" s="178" t="s">
        <v>827</v>
      </c>
      <c r="J3" s="179" t="s">
        <v>828</v>
      </c>
      <c r="K3" s="178" t="s">
        <v>829</v>
      </c>
      <c r="L3" s="178" t="s">
        <v>830</v>
      </c>
      <c r="M3" s="178" t="s">
        <v>831</v>
      </c>
      <c r="N3" s="178" t="s">
        <v>832</v>
      </c>
      <c r="O3" s="178" t="s">
        <v>833</v>
      </c>
      <c r="P3" s="178" t="s">
        <v>834</v>
      </c>
      <c r="Q3" s="178" t="s">
        <v>835</v>
      </c>
      <c r="R3" s="178" t="s">
        <v>836</v>
      </c>
      <c r="S3" s="178" t="s">
        <v>837</v>
      </c>
      <c r="T3" s="178" t="s">
        <v>838</v>
      </c>
      <c r="U3" s="178" t="s">
        <v>839</v>
      </c>
      <c r="V3" s="178" t="s">
        <v>840</v>
      </c>
      <c r="W3" s="178" t="s">
        <v>841</v>
      </c>
      <c r="X3" s="178" t="s">
        <v>842</v>
      </c>
      <c r="Y3" s="178" t="s">
        <v>843</v>
      </c>
      <c r="Z3" s="178" t="s">
        <v>844</v>
      </c>
      <c r="AA3" s="178" t="s">
        <v>845</v>
      </c>
      <c r="AB3" s="178" t="s">
        <v>846</v>
      </c>
      <c r="AC3" s="180" t="s">
        <v>847</v>
      </c>
      <c r="AD3" s="181" t="s">
        <v>848</v>
      </c>
      <c r="AE3" s="182"/>
      <c r="AF3" s="183" t="s">
        <v>849</v>
      </c>
      <c r="AG3" s="184" t="s">
        <v>850</v>
      </c>
      <c r="AH3" s="185" t="s">
        <v>851</v>
      </c>
      <c r="AI3" s="185" t="s">
        <v>852</v>
      </c>
      <c r="AJ3" s="185" t="s">
        <v>853</v>
      </c>
      <c r="AK3" s="186"/>
      <c r="AL3" s="187" t="s">
        <v>854</v>
      </c>
      <c r="AM3" s="185" t="s">
        <v>855</v>
      </c>
      <c r="AN3" s="185" t="s">
        <v>856</v>
      </c>
      <c r="AO3" s="185" t="s">
        <v>857</v>
      </c>
      <c r="AP3" s="185" t="s">
        <v>858</v>
      </c>
      <c r="AQ3" s="187" t="s">
        <v>859</v>
      </c>
      <c r="AR3" s="185" t="s">
        <v>860</v>
      </c>
      <c r="AS3" s="185" t="s">
        <v>861</v>
      </c>
      <c r="AT3" s="185" t="s">
        <v>862</v>
      </c>
      <c r="AU3" s="186"/>
      <c r="AV3" s="188" t="s">
        <v>840</v>
      </c>
      <c r="AW3" s="189" t="s">
        <v>863</v>
      </c>
      <c r="AX3" s="185" t="s">
        <v>854</v>
      </c>
      <c r="AY3" s="185" t="s">
        <v>855</v>
      </c>
      <c r="AZ3" s="185" t="s">
        <v>856</v>
      </c>
      <c r="BA3" s="185" t="s">
        <v>857</v>
      </c>
      <c r="BB3" s="185" t="s">
        <v>858</v>
      </c>
      <c r="BC3" s="190" t="s">
        <v>859</v>
      </c>
      <c r="BD3" s="185" t="s">
        <v>860</v>
      </c>
      <c r="BE3" s="185" t="s">
        <v>861</v>
      </c>
      <c r="BF3" s="185" t="s">
        <v>862</v>
      </c>
    </row>
    <row r="4" spans="1:60" s="166" customFormat="1" ht="28.8" thickBot="1">
      <c r="B4" s="191" t="s">
        <v>864</v>
      </c>
      <c r="C4" s="192">
        <f t="shared" ref="C4:C22" si="0">SUM(D4:AD4)</f>
        <v>106564</v>
      </c>
      <c r="D4" s="192">
        <f>D5+D8+D14+D19</f>
        <v>26135</v>
      </c>
      <c r="E4" s="192">
        <f t="shared" ref="E4:AD4" si="1">E5+E8+E14+E19</f>
        <v>21328</v>
      </c>
      <c r="F4" s="192">
        <f t="shared" si="1"/>
        <v>6460</v>
      </c>
      <c r="G4" s="192">
        <f t="shared" si="1"/>
        <v>9806</v>
      </c>
      <c r="H4" s="192">
        <f t="shared" si="1"/>
        <v>12284</v>
      </c>
      <c r="I4" s="192">
        <f t="shared" si="1"/>
        <v>20827</v>
      </c>
      <c r="J4" s="193">
        <f>AF4</f>
        <v>3177</v>
      </c>
      <c r="K4" s="192">
        <f t="shared" si="1"/>
        <v>0</v>
      </c>
      <c r="L4" s="192">
        <f t="shared" si="1"/>
        <v>3771</v>
      </c>
      <c r="M4" s="192">
        <f t="shared" si="1"/>
        <v>0</v>
      </c>
      <c r="N4" s="192">
        <f t="shared" si="1"/>
        <v>2017</v>
      </c>
      <c r="O4" s="192">
        <f t="shared" si="1"/>
        <v>555</v>
      </c>
      <c r="P4" s="192">
        <f t="shared" si="1"/>
        <v>31</v>
      </c>
      <c r="Q4" s="192">
        <f t="shared" si="1"/>
        <v>0</v>
      </c>
      <c r="R4" s="192">
        <f t="shared" si="1"/>
        <v>80</v>
      </c>
      <c r="S4" s="192">
        <f t="shared" si="1"/>
        <v>0</v>
      </c>
      <c r="T4" s="192">
        <f t="shared" si="1"/>
        <v>8</v>
      </c>
      <c r="U4" s="192">
        <f t="shared" si="1"/>
        <v>0</v>
      </c>
      <c r="V4" s="192">
        <f t="shared" si="1"/>
        <v>85</v>
      </c>
      <c r="W4" s="192">
        <f t="shared" si="1"/>
        <v>0</v>
      </c>
      <c r="X4" s="192">
        <f t="shared" si="1"/>
        <v>0</v>
      </c>
      <c r="Y4" s="192">
        <f t="shared" si="1"/>
        <v>0</v>
      </c>
      <c r="Z4" s="192">
        <f t="shared" si="1"/>
        <v>0</v>
      </c>
      <c r="AA4" s="192">
        <f t="shared" si="1"/>
        <v>0</v>
      </c>
      <c r="AB4" s="192">
        <f t="shared" si="1"/>
        <v>0</v>
      </c>
      <c r="AC4" s="192">
        <f t="shared" si="1"/>
        <v>0</v>
      </c>
      <c r="AD4" s="194">
        <f t="shared" si="1"/>
        <v>0</v>
      </c>
      <c r="AE4" s="195"/>
      <c r="AF4" s="196">
        <f>AF5+AF8+AF14+AF19</f>
        <v>3177</v>
      </c>
      <c r="AG4" s="197">
        <f t="shared" ref="AG4" si="2">AG5+AG8+AG14+AG19</f>
        <v>3177</v>
      </c>
      <c r="AH4" s="197">
        <f>AH5+AH8+AH14+AH19</f>
        <v>0</v>
      </c>
      <c r="AI4" s="197">
        <f>AI5+AI8+AI14+AI19</f>
        <v>0</v>
      </c>
      <c r="AJ4" s="197">
        <f>AJ5+AJ8+AJ14+AJ19</f>
        <v>0</v>
      </c>
      <c r="AK4" s="198"/>
      <c r="AL4" s="197">
        <f t="shared" ref="AL4:AT4" si="3">AL5+AL8+AL14+AL19</f>
        <v>0</v>
      </c>
      <c r="AM4" s="197">
        <f t="shared" si="3"/>
        <v>0</v>
      </c>
      <c r="AN4" s="197">
        <f t="shared" si="3"/>
        <v>0</v>
      </c>
      <c r="AO4" s="197">
        <f t="shared" si="3"/>
        <v>0</v>
      </c>
      <c r="AP4" s="197">
        <f t="shared" si="3"/>
        <v>0</v>
      </c>
      <c r="AQ4" s="197">
        <f>AQ5+AQ8+AQ14+AQ19</f>
        <v>0</v>
      </c>
      <c r="AR4" s="197">
        <f t="shared" si="3"/>
        <v>0</v>
      </c>
      <c r="AS4" s="197">
        <f t="shared" si="3"/>
        <v>0</v>
      </c>
      <c r="AT4" s="197">
        <f t="shared" si="3"/>
        <v>0</v>
      </c>
      <c r="AU4" s="199"/>
      <c r="AV4" s="200">
        <f>SUM(AX4:BB4)</f>
        <v>0</v>
      </c>
      <c r="AW4" s="201">
        <f t="shared" ref="AW4:AW22" si="4">BC4+BD4+BE4+BF4</f>
        <v>0</v>
      </c>
      <c r="AX4" s="197">
        <f t="shared" ref="AX4:BF4" si="5">AX5+AX8+AX14+AX19</f>
        <v>0</v>
      </c>
      <c r="AY4" s="197">
        <f t="shared" si="5"/>
        <v>0</v>
      </c>
      <c r="AZ4" s="197">
        <f t="shared" si="5"/>
        <v>0</v>
      </c>
      <c r="BA4" s="197">
        <f t="shared" si="5"/>
        <v>0</v>
      </c>
      <c r="BB4" s="197">
        <f t="shared" si="5"/>
        <v>0</v>
      </c>
      <c r="BC4" s="202">
        <f>BC5+BC8+BC14+BC19</f>
        <v>0</v>
      </c>
      <c r="BD4" s="197">
        <f t="shared" si="5"/>
        <v>0</v>
      </c>
      <c r="BE4" s="197">
        <f t="shared" si="5"/>
        <v>0</v>
      </c>
      <c r="BF4" s="197">
        <f t="shared" si="5"/>
        <v>0</v>
      </c>
    </row>
    <row r="5" spans="1:60" s="166" customFormat="1" ht="25.2" thickBot="1">
      <c r="B5" s="203" t="s">
        <v>865</v>
      </c>
      <c r="C5" s="204">
        <f t="shared" si="0"/>
        <v>51601</v>
      </c>
      <c r="D5" s="204">
        <f>SUM(D6:D7)</f>
        <v>10800</v>
      </c>
      <c r="E5" s="204">
        <f t="shared" ref="E5:AD5" si="6">SUM(E6:E7)</f>
        <v>10171</v>
      </c>
      <c r="F5" s="204">
        <f t="shared" si="6"/>
        <v>2530</v>
      </c>
      <c r="G5" s="204">
        <f t="shared" si="6"/>
        <v>4169</v>
      </c>
      <c r="H5" s="204">
        <f t="shared" si="6"/>
        <v>4970</v>
      </c>
      <c r="I5" s="204">
        <f t="shared" si="6"/>
        <v>12080</v>
      </c>
      <c r="J5" s="205">
        <f t="shared" ref="J5:J22" si="7">AF5</f>
        <v>3110</v>
      </c>
      <c r="K5" s="204">
        <f t="shared" si="6"/>
        <v>0</v>
      </c>
      <c r="L5" s="204">
        <f t="shared" si="6"/>
        <v>2143</v>
      </c>
      <c r="M5" s="204">
        <f t="shared" si="6"/>
        <v>0</v>
      </c>
      <c r="N5" s="204">
        <f t="shared" si="6"/>
        <v>1512</v>
      </c>
      <c r="O5" s="204">
        <f t="shared" si="6"/>
        <v>0</v>
      </c>
      <c r="P5" s="204">
        <f t="shared" si="6"/>
        <v>31</v>
      </c>
      <c r="Q5" s="204">
        <f t="shared" si="6"/>
        <v>0</v>
      </c>
      <c r="R5" s="204">
        <f>SUM(R6:R7)</f>
        <v>0</v>
      </c>
      <c r="S5" s="204">
        <f t="shared" si="6"/>
        <v>0</v>
      </c>
      <c r="T5" s="204">
        <f t="shared" si="6"/>
        <v>0</v>
      </c>
      <c r="U5" s="204">
        <f t="shared" si="6"/>
        <v>0</v>
      </c>
      <c r="V5" s="204">
        <f t="shared" si="6"/>
        <v>85</v>
      </c>
      <c r="W5" s="204">
        <f t="shared" si="6"/>
        <v>0</v>
      </c>
      <c r="X5" s="204">
        <f t="shared" si="6"/>
        <v>0</v>
      </c>
      <c r="Y5" s="204">
        <f t="shared" si="6"/>
        <v>0</v>
      </c>
      <c r="Z5" s="204">
        <f t="shared" si="6"/>
        <v>0</v>
      </c>
      <c r="AA5" s="204">
        <f t="shared" si="6"/>
        <v>0</v>
      </c>
      <c r="AB5" s="204">
        <f t="shared" si="6"/>
        <v>0</v>
      </c>
      <c r="AC5" s="204">
        <f t="shared" si="6"/>
        <v>0</v>
      </c>
      <c r="AD5" s="206">
        <f t="shared" si="6"/>
        <v>0</v>
      </c>
      <c r="AE5" s="195"/>
      <c r="AF5" s="196">
        <f>SUM(AF6:AF7)</f>
        <v>3110</v>
      </c>
      <c r="AG5" s="197">
        <f t="shared" ref="AG5" si="8">SUM(AG6:AG7)</f>
        <v>3110</v>
      </c>
      <c r="AH5" s="197">
        <f>SUM(AH6:AH7)</f>
        <v>0</v>
      </c>
      <c r="AI5" s="197">
        <f>SUM(AI6:AI7)</f>
        <v>0</v>
      </c>
      <c r="AJ5" s="197">
        <f>SUM(AJ6:AJ7)</f>
        <v>0</v>
      </c>
      <c r="AK5" s="198"/>
      <c r="AL5" s="197">
        <f t="shared" ref="AL5:AT5" si="9">SUM(AL6:AL7)</f>
        <v>0</v>
      </c>
      <c r="AM5" s="197">
        <f t="shared" si="9"/>
        <v>0</v>
      </c>
      <c r="AN5" s="197">
        <f t="shared" si="9"/>
        <v>0</v>
      </c>
      <c r="AO5" s="197">
        <f t="shared" si="9"/>
        <v>0</v>
      </c>
      <c r="AP5" s="197">
        <f t="shared" si="9"/>
        <v>0</v>
      </c>
      <c r="AQ5" s="197">
        <f>SUM(AQ6:AQ7)</f>
        <v>0</v>
      </c>
      <c r="AR5" s="197">
        <f t="shared" si="9"/>
        <v>0</v>
      </c>
      <c r="AS5" s="197">
        <f t="shared" si="9"/>
        <v>0</v>
      </c>
      <c r="AT5" s="197">
        <f t="shared" si="9"/>
        <v>0</v>
      </c>
      <c r="AU5" s="199"/>
      <c r="AV5" s="207">
        <f t="shared" ref="AV5:AV22" si="10">SUM(AX5:BB5)</f>
        <v>0</v>
      </c>
      <c r="AW5" s="208">
        <f t="shared" si="4"/>
        <v>0</v>
      </c>
      <c r="AX5" s="197">
        <f t="shared" ref="AX5:BF5" si="11">SUM(AX6:AX7)</f>
        <v>0</v>
      </c>
      <c r="AY5" s="197">
        <f t="shared" si="11"/>
        <v>0</v>
      </c>
      <c r="AZ5" s="197">
        <f t="shared" si="11"/>
        <v>0</v>
      </c>
      <c r="BA5" s="197">
        <f t="shared" si="11"/>
        <v>0</v>
      </c>
      <c r="BB5" s="197">
        <f t="shared" si="11"/>
        <v>0</v>
      </c>
      <c r="BC5" s="202">
        <f>SUM(BC6:BC7)</f>
        <v>0</v>
      </c>
      <c r="BD5" s="197">
        <f t="shared" si="11"/>
        <v>0</v>
      </c>
      <c r="BE5" s="197">
        <f t="shared" si="11"/>
        <v>0</v>
      </c>
      <c r="BF5" s="197">
        <f t="shared" si="11"/>
        <v>0</v>
      </c>
    </row>
    <row r="6" spans="1:60" s="166" customFormat="1" ht="25.2" thickBot="1">
      <c r="B6" s="209" t="s">
        <v>866</v>
      </c>
      <c r="C6" s="210">
        <f>SUM(D6:AD6)</f>
        <v>49800</v>
      </c>
      <c r="D6" s="211">
        <v>10800</v>
      </c>
      <c r="E6" s="211">
        <v>9500</v>
      </c>
      <c r="F6" s="211">
        <v>2530</v>
      </c>
      <c r="G6" s="211">
        <v>3760</v>
      </c>
      <c r="H6" s="211">
        <v>4440</v>
      </c>
      <c r="I6" s="211">
        <v>12080</v>
      </c>
      <c r="J6" s="212">
        <f>AF6</f>
        <v>3110</v>
      </c>
      <c r="K6" s="211"/>
      <c r="L6" s="211">
        <v>2040</v>
      </c>
      <c r="M6" s="211"/>
      <c r="N6" s="211">
        <v>1460</v>
      </c>
      <c r="O6" s="211"/>
      <c r="P6" s="211"/>
      <c r="Q6" s="211"/>
      <c r="R6" s="211"/>
      <c r="S6" s="211"/>
      <c r="T6" s="211"/>
      <c r="U6" s="211"/>
      <c r="V6" s="211">
        <v>80</v>
      </c>
      <c r="W6" s="211"/>
      <c r="X6" s="211"/>
      <c r="Y6" s="211"/>
      <c r="Z6" s="211"/>
      <c r="AA6" s="211"/>
      <c r="AB6" s="211"/>
      <c r="AC6" s="213"/>
      <c r="AD6" s="214"/>
      <c r="AE6" s="195"/>
      <c r="AF6" s="196">
        <f>SUM(AG6:AJ6)</f>
        <v>3110</v>
      </c>
      <c r="AG6" s="215">
        <v>3110</v>
      </c>
      <c r="AH6" s="215"/>
      <c r="AI6" s="215"/>
      <c r="AJ6" s="215"/>
      <c r="AK6" s="195"/>
      <c r="AL6" s="216"/>
      <c r="AM6" s="216"/>
      <c r="AN6" s="216"/>
      <c r="AO6" s="216"/>
      <c r="AP6" s="216"/>
      <c r="AQ6" s="216"/>
      <c r="AR6" s="216"/>
      <c r="AS6" s="216"/>
      <c r="AT6" s="216"/>
      <c r="AU6" s="199"/>
      <c r="AV6" s="217">
        <f t="shared" si="10"/>
        <v>0</v>
      </c>
      <c r="AW6" s="218">
        <f t="shared" si="4"/>
        <v>0</v>
      </c>
      <c r="AX6" s="216">
        <f>AL6*2</f>
        <v>0</v>
      </c>
      <c r="AY6" s="216">
        <f>AM6*50</f>
        <v>0</v>
      </c>
      <c r="AZ6" s="216">
        <f>AN6*25</f>
        <v>0</v>
      </c>
      <c r="BA6" s="216">
        <f>AO6*40</f>
        <v>0</v>
      </c>
      <c r="BB6" s="216">
        <f>AP6*60</f>
        <v>0</v>
      </c>
      <c r="BC6" s="219">
        <f>AQ6*4</f>
        <v>0</v>
      </c>
      <c r="BD6" s="216">
        <f>AR6*0.5</f>
        <v>0</v>
      </c>
      <c r="BE6" s="216">
        <f>AS6*12</f>
        <v>0</v>
      </c>
      <c r="BF6" s="216">
        <f>AT6*12</f>
        <v>0</v>
      </c>
    </row>
    <row r="7" spans="1:60" s="166" customFormat="1" ht="25.2" thickBot="1">
      <c r="B7" s="220" t="s">
        <v>867</v>
      </c>
      <c r="C7" s="221">
        <f t="shared" si="0"/>
        <v>1801</v>
      </c>
      <c r="D7" s="222"/>
      <c r="E7" s="222">
        <v>671</v>
      </c>
      <c r="F7" s="222"/>
      <c r="G7" s="222">
        <v>409</v>
      </c>
      <c r="H7" s="222">
        <v>530</v>
      </c>
      <c r="I7" s="222"/>
      <c r="J7" s="212">
        <f>AF7</f>
        <v>0</v>
      </c>
      <c r="K7" s="223"/>
      <c r="L7" s="223">
        <v>103</v>
      </c>
      <c r="M7" s="223"/>
      <c r="N7" s="223">
        <v>52</v>
      </c>
      <c r="O7" s="224"/>
      <c r="P7" s="211">
        <v>31</v>
      </c>
      <c r="Q7" s="211"/>
      <c r="R7" s="211"/>
      <c r="S7" s="211"/>
      <c r="T7" s="223"/>
      <c r="U7" s="223"/>
      <c r="V7" s="223">
        <v>5</v>
      </c>
      <c r="W7" s="223"/>
      <c r="X7" s="223"/>
      <c r="Y7" s="223"/>
      <c r="Z7" s="223"/>
      <c r="AA7" s="223"/>
      <c r="AB7" s="223"/>
      <c r="AC7" s="225"/>
      <c r="AD7" s="226"/>
      <c r="AE7" s="195"/>
      <c r="AF7" s="196">
        <f>SUM(AG7:AJ7)</f>
        <v>0</v>
      </c>
      <c r="AG7" s="227"/>
      <c r="AH7" s="228"/>
      <c r="AI7" s="215"/>
      <c r="AJ7" s="215"/>
      <c r="AK7" s="195"/>
      <c r="AL7" s="216"/>
      <c r="AM7" s="216"/>
      <c r="AN7" s="216"/>
      <c r="AO7" s="216"/>
      <c r="AP7" s="216"/>
      <c r="AQ7" s="216"/>
      <c r="AR7" s="216"/>
      <c r="AS7" s="216"/>
      <c r="AT7" s="216"/>
      <c r="AU7" s="199"/>
      <c r="AV7" s="217">
        <f t="shared" si="10"/>
        <v>0</v>
      </c>
      <c r="AW7" s="229">
        <f t="shared" si="4"/>
        <v>0</v>
      </c>
      <c r="AX7" s="216">
        <f>AL7*2</f>
        <v>0</v>
      </c>
      <c r="AY7" s="216">
        <f>AM7*50</f>
        <v>0</v>
      </c>
      <c r="AZ7" s="216">
        <f>AN7*25</f>
        <v>0</v>
      </c>
      <c r="BA7" s="216">
        <f>AO7*40</f>
        <v>0</v>
      </c>
      <c r="BB7" s="216">
        <f>AP7*60</f>
        <v>0</v>
      </c>
      <c r="BC7" s="219">
        <f>AQ7*4</f>
        <v>0</v>
      </c>
      <c r="BD7" s="216">
        <f>AR7*0.5</f>
        <v>0</v>
      </c>
      <c r="BE7" s="216">
        <f>AS7*12</f>
        <v>0</v>
      </c>
      <c r="BF7" s="216">
        <f>AT7*12</f>
        <v>0</v>
      </c>
    </row>
    <row r="8" spans="1:60" s="166" customFormat="1" ht="25.2" thickBot="1">
      <c r="B8" s="203" t="s">
        <v>868</v>
      </c>
      <c r="C8" s="204">
        <f t="shared" si="0"/>
        <v>54732</v>
      </c>
      <c r="D8" s="204">
        <f t="shared" ref="D8:Z8" si="12">SUM(D9:D13)</f>
        <v>15265</v>
      </c>
      <c r="E8" s="204">
        <f t="shared" si="12"/>
        <v>11132</v>
      </c>
      <c r="F8" s="204">
        <f t="shared" si="12"/>
        <v>3900</v>
      </c>
      <c r="G8" s="204">
        <f t="shared" si="12"/>
        <v>5635</v>
      </c>
      <c r="H8" s="204">
        <f t="shared" si="12"/>
        <v>7310</v>
      </c>
      <c r="I8" s="204">
        <f t="shared" si="12"/>
        <v>8682</v>
      </c>
      <c r="J8" s="205">
        <f t="shared" si="7"/>
        <v>50</v>
      </c>
      <c r="K8" s="230">
        <f t="shared" si="12"/>
        <v>0</v>
      </c>
      <c r="L8" s="230">
        <f t="shared" si="12"/>
        <v>1610</v>
      </c>
      <c r="M8" s="230">
        <f t="shared" si="12"/>
        <v>0</v>
      </c>
      <c r="N8" s="230">
        <f t="shared" si="12"/>
        <v>505</v>
      </c>
      <c r="O8" s="230">
        <f t="shared" si="12"/>
        <v>555</v>
      </c>
      <c r="P8" s="230">
        <f t="shared" si="12"/>
        <v>0</v>
      </c>
      <c r="Q8" s="230">
        <f t="shared" si="12"/>
        <v>0</v>
      </c>
      <c r="R8" s="230">
        <f t="shared" si="12"/>
        <v>80</v>
      </c>
      <c r="S8" s="230">
        <f t="shared" si="12"/>
        <v>0</v>
      </c>
      <c r="T8" s="230">
        <f t="shared" si="12"/>
        <v>8</v>
      </c>
      <c r="U8" s="230">
        <f t="shared" si="12"/>
        <v>0</v>
      </c>
      <c r="V8" s="230">
        <f t="shared" si="12"/>
        <v>0</v>
      </c>
      <c r="W8" s="230">
        <f t="shared" si="12"/>
        <v>0</v>
      </c>
      <c r="X8" s="230">
        <f t="shared" si="12"/>
        <v>0</v>
      </c>
      <c r="Y8" s="230">
        <f t="shared" si="12"/>
        <v>0</v>
      </c>
      <c r="Z8" s="230">
        <f t="shared" si="12"/>
        <v>0</v>
      </c>
      <c r="AA8" s="230">
        <f>AA9+AA10+AA11+AA12+AA13</f>
        <v>0</v>
      </c>
      <c r="AB8" s="230">
        <f>SUM(AB9:AB13)</f>
        <v>0</v>
      </c>
      <c r="AC8" s="230">
        <f>SUM(AC9:AC13)</f>
        <v>0</v>
      </c>
      <c r="AD8" s="231">
        <f>SUM(AD9:AD13)</f>
        <v>0</v>
      </c>
      <c r="AE8" s="195"/>
      <c r="AF8" s="196">
        <f>SUM(AF9:AF13)</f>
        <v>50</v>
      </c>
      <c r="AG8" s="197">
        <f>SUM(AG9:AG13)</f>
        <v>50</v>
      </c>
      <c r="AH8" s="197">
        <f>SUM(AH9:AH13)</f>
        <v>0</v>
      </c>
      <c r="AI8" s="197">
        <f>SUM(AI9:AI13)</f>
        <v>0</v>
      </c>
      <c r="AJ8" s="197">
        <f>SUM(AJ9:AJ13)</f>
        <v>0</v>
      </c>
      <c r="AK8" s="198"/>
      <c r="AL8" s="197">
        <f t="shared" ref="AL8:AT8" si="13">SUM(AL9:AL13)</f>
        <v>0</v>
      </c>
      <c r="AM8" s="197">
        <f t="shared" si="13"/>
        <v>0</v>
      </c>
      <c r="AN8" s="197">
        <f t="shared" si="13"/>
        <v>0</v>
      </c>
      <c r="AO8" s="197">
        <f t="shared" si="13"/>
        <v>0</v>
      </c>
      <c r="AP8" s="197">
        <f t="shared" si="13"/>
        <v>0</v>
      </c>
      <c r="AQ8" s="197">
        <f>SUM(AQ9:AQ13)</f>
        <v>0</v>
      </c>
      <c r="AR8" s="197">
        <f t="shared" si="13"/>
        <v>0</v>
      </c>
      <c r="AS8" s="197">
        <f t="shared" si="13"/>
        <v>0</v>
      </c>
      <c r="AT8" s="197">
        <f t="shared" si="13"/>
        <v>0</v>
      </c>
      <c r="AU8" s="199"/>
      <c r="AV8" s="207">
        <f t="shared" si="10"/>
        <v>0</v>
      </c>
      <c r="AW8" s="208">
        <f t="shared" si="4"/>
        <v>0</v>
      </c>
      <c r="AX8" s="197">
        <f t="shared" ref="AX8:BF8" si="14">SUM(AX9:AX13)</f>
        <v>0</v>
      </c>
      <c r="AY8" s="197">
        <f t="shared" si="14"/>
        <v>0</v>
      </c>
      <c r="AZ8" s="197">
        <f t="shared" si="14"/>
        <v>0</v>
      </c>
      <c r="BA8" s="197">
        <f t="shared" si="14"/>
        <v>0</v>
      </c>
      <c r="BB8" s="197">
        <f t="shared" si="14"/>
        <v>0</v>
      </c>
      <c r="BC8" s="202">
        <f>SUM(BC9:BC13)</f>
        <v>0</v>
      </c>
      <c r="BD8" s="197">
        <f t="shared" si="14"/>
        <v>0</v>
      </c>
      <c r="BE8" s="197">
        <f t="shared" si="14"/>
        <v>0</v>
      </c>
      <c r="BF8" s="197">
        <f t="shared" si="14"/>
        <v>0</v>
      </c>
    </row>
    <row r="9" spans="1:60" s="166" customFormat="1" ht="25.2" thickBot="1">
      <c r="B9" s="232" t="s">
        <v>885</v>
      </c>
      <c r="C9" s="210">
        <f t="shared" si="0"/>
        <v>16665</v>
      </c>
      <c r="D9" s="233">
        <v>5770</v>
      </c>
      <c r="E9" s="234">
        <v>3140</v>
      </c>
      <c r="F9" s="234">
        <v>1550</v>
      </c>
      <c r="G9" s="234">
        <v>1220</v>
      </c>
      <c r="H9" s="234">
        <v>1120</v>
      </c>
      <c r="I9" s="234">
        <v>2600</v>
      </c>
      <c r="J9" s="235">
        <f>AF9</f>
        <v>0</v>
      </c>
      <c r="K9" s="236"/>
      <c r="L9" s="236">
        <v>650</v>
      </c>
      <c r="M9" s="236"/>
      <c r="N9" s="236">
        <v>355</v>
      </c>
      <c r="O9" s="236">
        <v>255</v>
      </c>
      <c r="P9" s="236"/>
      <c r="Q9" s="237"/>
      <c r="R9" s="236"/>
      <c r="S9" s="236"/>
      <c r="T9" s="236">
        <v>5</v>
      </c>
      <c r="U9" s="236"/>
      <c r="V9" s="236"/>
      <c r="W9" s="236"/>
      <c r="X9" s="236"/>
      <c r="Y9" s="236"/>
      <c r="Z9" s="236"/>
      <c r="AA9" s="236"/>
      <c r="AB9" s="236"/>
      <c r="AC9" s="238"/>
      <c r="AD9" s="239"/>
      <c r="AE9" s="195"/>
      <c r="AF9" s="196">
        <f>SUM(AG9:AJ9)</f>
        <v>0</v>
      </c>
      <c r="AG9" s="215"/>
      <c r="AH9" s="215"/>
      <c r="AI9" s="215"/>
      <c r="AJ9" s="215"/>
      <c r="AK9" s="195"/>
      <c r="AL9" s="240"/>
      <c r="AM9" s="240"/>
      <c r="AN9" s="240"/>
      <c r="AO9" s="240"/>
      <c r="AP9" s="240"/>
      <c r="AQ9" s="240"/>
      <c r="AR9" s="240"/>
      <c r="AS9" s="240"/>
      <c r="AT9" s="240"/>
      <c r="AU9" s="241"/>
      <c r="AV9" s="217">
        <f t="shared" si="10"/>
        <v>0</v>
      </c>
      <c r="AW9" s="218">
        <f t="shared" si="4"/>
        <v>0</v>
      </c>
      <c r="AX9" s="240">
        <f>AL9*2</f>
        <v>0</v>
      </c>
      <c r="AY9" s="240">
        <f>AM9*50</f>
        <v>0</v>
      </c>
      <c r="AZ9" s="240">
        <f>AN9*25</f>
        <v>0</v>
      </c>
      <c r="BA9" s="240">
        <f>AO9*40</f>
        <v>0</v>
      </c>
      <c r="BB9" s="240">
        <f>AP9*60</f>
        <v>0</v>
      </c>
      <c r="BC9" s="242">
        <f>AQ9*4</f>
        <v>0</v>
      </c>
      <c r="BD9" s="240">
        <f>AR9*0.5</f>
        <v>0</v>
      </c>
      <c r="BE9" s="240">
        <f t="shared" ref="BE9:BF13" si="15">AS9*12</f>
        <v>0</v>
      </c>
      <c r="BF9" s="240">
        <f t="shared" si="15"/>
        <v>0</v>
      </c>
    </row>
    <row r="10" spans="1:60" s="166" customFormat="1" ht="25.2" thickBot="1">
      <c r="B10" s="232" t="s">
        <v>886</v>
      </c>
      <c r="C10" s="210">
        <f t="shared" si="0"/>
        <v>15015</v>
      </c>
      <c r="D10" s="233">
        <v>3555</v>
      </c>
      <c r="E10" s="233">
        <v>3880</v>
      </c>
      <c r="F10" s="233">
        <v>850</v>
      </c>
      <c r="G10" s="233">
        <v>1410</v>
      </c>
      <c r="H10" s="233">
        <v>2440</v>
      </c>
      <c r="I10" s="233">
        <v>2007</v>
      </c>
      <c r="J10" s="243">
        <f t="shared" si="7"/>
        <v>0</v>
      </c>
      <c r="K10" s="244"/>
      <c r="L10" s="244">
        <v>420</v>
      </c>
      <c r="M10" s="244"/>
      <c r="N10" s="244">
        <v>150</v>
      </c>
      <c r="O10" s="244">
        <v>300</v>
      </c>
      <c r="P10" s="244"/>
      <c r="Q10" s="244"/>
      <c r="R10" s="244"/>
      <c r="S10" s="244"/>
      <c r="T10" s="244">
        <v>3</v>
      </c>
      <c r="U10" s="244"/>
      <c r="V10" s="244"/>
      <c r="W10" s="244"/>
      <c r="X10" s="244"/>
      <c r="Y10" s="244"/>
      <c r="Z10" s="244"/>
      <c r="AA10" s="244"/>
      <c r="AB10" s="244"/>
      <c r="AC10" s="245"/>
      <c r="AD10" s="246"/>
      <c r="AE10" s="195"/>
      <c r="AF10" s="196">
        <f>SUM(AG10:AJ10)</f>
        <v>0</v>
      </c>
      <c r="AG10" s="215"/>
      <c r="AH10" s="215"/>
      <c r="AI10" s="215"/>
      <c r="AJ10" s="215"/>
      <c r="AK10" s="195"/>
      <c r="AL10" s="240"/>
      <c r="AM10" s="240"/>
      <c r="AN10" s="240"/>
      <c r="AO10" s="240"/>
      <c r="AP10" s="240"/>
      <c r="AQ10" s="240"/>
      <c r="AR10" s="240"/>
      <c r="AS10" s="240"/>
      <c r="AT10" s="240"/>
      <c r="AU10" s="241"/>
      <c r="AV10" s="217">
        <f t="shared" si="10"/>
        <v>0</v>
      </c>
      <c r="AW10" s="247">
        <f t="shared" si="4"/>
        <v>0</v>
      </c>
      <c r="AX10" s="240">
        <f>AL10*2</f>
        <v>0</v>
      </c>
      <c r="AY10" s="240">
        <f>AM10*50</f>
        <v>0</v>
      </c>
      <c r="AZ10" s="240">
        <f>AN10*25</f>
        <v>0</v>
      </c>
      <c r="BA10" s="240">
        <f>AO10*40</f>
        <v>0</v>
      </c>
      <c r="BB10" s="240">
        <f>AP10*60</f>
        <v>0</v>
      </c>
      <c r="BC10" s="242">
        <f>AQ10*4</f>
        <v>0</v>
      </c>
      <c r="BD10" s="240">
        <f>AR10*0.5</f>
        <v>0</v>
      </c>
      <c r="BE10" s="240">
        <f t="shared" si="15"/>
        <v>0</v>
      </c>
      <c r="BF10" s="240">
        <f t="shared" si="15"/>
        <v>0</v>
      </c>
    </row>
    <row r="11" spans="1:60" s="166" customFormat="1" ht="25.2" thickBot="1">
      <c r="B11" s="232" t="s">
        <v>887</v>
      </c>
      <c r="C11" s="210">
        <f t="shared" si="0"/>
        <v>9405</v>
      </c>
      <c r="D11" s="233">
        <v>2110</v>
      </c>
      <c r="E11" s="233">
        <v>2030</v>
      </c>
      <c r="F11" s="233">
        <v>450</v>
      </c>
      <c r="G11" s="233">
        <v>940</v>
      </c>
      <c r="H11" s="233">
        <v>1620</v>
      </c>
      <c r="I11" s="233">
        <v>2025</v>
      </c>
      <c r="J11" s="248">
        <f t="shared" si="7"/>
        <v>0</v>
      </c>
      <c r="K11" s="233"/>
      <c r="L11" s="233">
        <v>150</v>
      </c>
      <c r="M11" s="233"/>
      <c r="N11" s="233"/>
      <c r="O11" s="233"/>
      <c r="P11" s="233"/>
      <c r="Q11" s="233"/>
      <c r="R11" s="233">
        <v>80</v>
      </c>
      <c r="S11" s="233"/>
      <c r="T11" s="233"/>
      <c r="U11" s="233"/>
      <c r="V11" s="233"/>
      <c r="W11" s="233"/>
      <c r="X11" s="233"/>
      <c r="Y11" s="233"/>
      <c r="Z11" s="233"/>
      <c r="AA11" s="233"/>
      <c r="AB11" s="233"/>
      <c r="AC11" s="249"/>
      <c r="AD11" s="239"/>
      <c r="AE11" s="195"/>
      <c r="AF11" s="196">
        <f t="shared" ref="AF11" si="16">SUM(AG11:AJ11)</f>
        <v>0</v>
      </c>
      <c r="AG11" s="215"/>
      <c r="AH11" s="215"/>
      <c r="AI11" s="215"/>
      <c r="AJ11" s="215"/>
      <c r="AK11" s="195"/>
      <c r="AL11" s="240"/>
      <c r="AM11" s="240"/>
      <c r="AN11" s="240"/>
      <c r="AO11" s="240"/>
      <c r="AP11" s="240"/>
      <c r="AQ11" s="240"/>
      <c r="AR11" s="240"/>
      <c r="AS11" s="240"/>
      <c r="AT11" s="240"/>
      <c r="AU11" s="241"/>
      <c r="AV11" s="217">
        <f t="shared" si="10"/>
        <v>0</v>
      </c>
      <c r="AW11" s="247">
        <f t="shared" si="4"/>
        <v>0</v>
      </c>
      <c r="AX11" s="240">
        <f>AL11*2</f>
        <v>0</v>
      </c>
      <c r="AY11" s="240">
        <f>AM11*50</f>
        <v>0</v>
      </c>
      <c r="AZ11" s="240">
        <f>AN11*25</f>
        <v>0</v>
      </c>
      <c r="BA11" s="240">
        <f>AO11*40</f>
        <v>0</v>
      </c>
      <c r="BB11" s="240">
        <f>AP11*60</f>
        <v>0</v>
      </c>
      <c r="BC11" s="242">
        <f>AQ11*4</f>
        <v>0</v>
      </c>
      <c r="BD11" s="240">
        <f>AR11*0.5</f>
        <v>0</v>
      </c>
      <c r="BE11" s="240">
        <f t="shared" si="15"/>
        <v>0</v>
      </c>
      <c r="BF11" s="240">
        <f t="shared" si="15"/>
        <v>0</v>
      </c>
    </row>
    <row r="12" spans="1:60" s="166" customFormat="1" ht="25.2" thickBot="1">
      <c r="B12" s="232" t="s">
        <v>888</v>
      </c>
      <c r="C12" s="210">
        <f t="shared" si="0"/>
        <v>13382</v>
      </c>
      <c r="D12" s="233">
        <v>3720</v>
      </c>
      <c r="E12" s="233">
        <v>2082</v>
      </c>
      <c r="F12" s="233">
        <v>1050</v>
      </c>
      <c r="G12" s="233">
        <v>2020</v>
      </c>
      <c r="H12" s="233">
        <v>2130</v>
      </c>
      <c r="I12" s="233">
        <v>2050</v>
      </c>
      <c r="J12" s="250">
        <f>AF12</f>
        <v>0</v>
      </c>
      <c r="K12" s="233"/>
      <c r="L12" s="233">
        <v>330</v>
      </c>
      <c r="M12" s="233"/>
      <c r="N12" s="233"/>
      <c r="O12" s="233"/>
      <c r="P12" s="233"/>
      <c r="Q12" s="233"/>
      <c r="R12" s="233"/>
      <c r="S12" s="233"/>
      <c r="T12" s="233"/>
      <c r="U12" s="233"/>
      <c r="V12" s="233"/>
      <c r="W12" s="233"/>
      <c r="X12" s="233"/>
      <c r="Y12" s="233"/>
      <c r="Z12" s="233"/>
      <c r="AA12" s="233"/>
      <c r="AB12" s="233"/>
      <c r="AC12" s="249"/>
      <c r="AD12" s="239"/>
      <c r="AE12" s="195"/>
      <c r="AF12" s="196">
        <f>SUM(AG12:AJ12)</f>
        <v>0</v>
      </c>
      <c r="AG12" s="215"/>
      <c r="AH12" s="215"/>
      <c r="AI12" s="215"/>
      <c r="AJ12" s="215"/>
      <c r="AK12" s="195"/>
      <c r="AL12" s="240"/>
      <c r="AM12" s="240"/>
      <c r="AN12" s="240"/>
      <c r="AO12" s="240"/>
      <c r="AP12" s="240"/>
      <c r="AQ12" s="240"/>
      <c r="AR12" s="240"/>
      <c r="AS12" s="240"/>
      <c r="AT12" s="240"/>
      <c r="AU12" s="241"/>
      <c r="AV12" s="217">
        <f t="shared" si="10"/>
        <v>0</v>
      </c>
      <c r="AW12" s="247">
        <f t="shared" si="4"/>
        <v>0</v>
      </c>
      <c r="AX12" s="240">
        <f>AL12*2</f>
        <v>0</v>
      </c>
      <c r="AY12" s="240">
        <f>AM12*50</f>
        <v>0</v>
      </c>
      <c r="AZ12" s="240">
        <f>AN12*25</f>
        <v>0</v>
      </c>
      <c r="BA12" s="240">
        <f>AO12*40</f>
        <v>0</v>
      </c>
      <c r="BB12" s="240">
        <f>AP12*60</f>
        <v>0</v>
      </c>
      <c r="BC12" s="242">
        <f>AQ12*4</f>
        <v>0</v>
      </c>
      <c r="BD12" s="240">
        <f>AR12*0.5</f>
        <v>0</v>
      </c>
      <c r="BE12" s="240">
        <f t="shared" si="15"/>
        <v>0</v>
      </c>
      <c r="BF12" s="240">
        <f t="shared" si="15"/>
        <v>0</v>
      </c>
    </row>
    <row r="13" spans="1:60" s="166" customFormat="1" ht="25.2" thickBot="1">
      <c r="B13" s="251" t="s">
        <v>872</v>
      </c>
      <c r="C13" s="221">
        <f t="shared" si="0"/>
        <v>265</v>
      </c>
      <c r="D13" s="234">
        <v>110</v>
      </c>
      <c r="E13" s="234"/>
      <c r="F13" s="234"/>
      <c r="G13" s="234">
        <v>45</v>
      </c>
      <c r="H13" s="234"/>
      <c r="I13" s="234"/>
      <c r="J13" s="252">
        <f>AF13</f>
        <v>50</v>
      </c>
      <c r="K13" s="253"/>
      <c r="L13" s="253">
        <v>60</v>
      </c>
      <c r="M13" s="253"/>
      <c r="N13" s="253"/>
      <c r="O13" s="253"/>
      <c r="P13" s="253"/>
      <c r="Q13" s="253"/>
      <c r="R13" s="253"/>
      <c r="S13" s="253"/>
      <c r="T13" s="253"/>
      <c r="U13" s="253"/>
      <c r="V13" s="253"/>
      <c r="W13" s="253"/>
      <c r="X13" s="253"/>
      <c r="Y13" s="253"/>
      <c r="Z13" s="253"/>
      <c r="AA13" s="253"/>
      <c r="AB13" s="253"/>
      <c r="AC13" s="254"/>
      <c r="AD13" s="255"/>
      <c r="AE13" s="195"/>
      <c r="AF13" s="196">
        <f t="shared" ref="AF13" si="17">SUM(AG13:AJ13)</f>
        <v>50</v>
      </c>
      <c r="AG13" s="215">
        <v>50</v>
      </c>
      <c r="AH13" s="215"/>
      <c r="AI13" s="215"/>
      <c r="AJ13" s="215"/>
      <c r="AK13" s="195"/>
      <c r="AL13" s="215"/>
      <c r="AM13" s="215"/>
      <c r="AN13" s="215"/>
      <c r="AO13" s="215"/>
      <c r="AP13" s="215"/>
      <c r="AQ13" s="215"/>
      <c r="AR13" s="215"/>
      <c r="AS13" s="215"/>
      <c r="AT13" s="215"/>
      <c r="AU13" s="199"/>
      <c r="AV13" s="217">
        <f t="shared" si="10"/>
        <v>0</v>
      </c>
      <c r="AW13" s="229">
        <f t="shared" si="4"/>
        <v>0</v>
      </c>
      <c r="AX13" s="240">
        <f>AL13*2</f>
        <v>0</v>
      </c>
      <c r="AY13" s="240">
        <f>AM13*50</f>
        <v>0</v>
      </c>
      <c r="AZ13" s="240">
        <f>AN13*25</f>
        <v>0</v>
      </c>
      <c r="BA13" s="240">
        <f>AO13*40</f>
        <v>0</v>
      </c>
      <c r="BB13" s="240">
        <f>AP13*60</f>
        <v>0</v>
      </c>
      <c r="BC13" s="242">
        <f>AQ13*4</f>
        <v>0</v>
      </c>
      <c r="BD13" s="240">
        <f>AR13*0.5</f>
        <v>0</v>
      </c>
      <c r="BE13" s="240">
        <f t="shared" si="15"/>
        <v>0</v>
      </c>
      <c r="BF13" s="240">
        <f t="shared" si="15"/>
        <v>0</v>
      </c>
    </row>
    <row r="14" spans="1:60" s="166" customFormat="1" ht="25.2" thickBot="1">
      <c r="B14" s="203" t="s">
        <v>873</v>
      </c>
      <c r="C14" s="204">
        <f t="shared" si="0"/>
        <v>231</v>
      </c>
      <c r="D14" s="204">
        <f>SUM(D15:D17)</f>
        <v>70</v>
      </c>
      <c r="E14" s="204">
        <f t="shared" ref="E14:AD14" si="18">SUM(E15:E17)</f>
        <v>25</v>
      </c>
      <c r="F14" s="204">
        <f t="shared" si="18"/>
        <v>30</v>
      </c>
      <c r="G14" s="204">
        <f t="shared" si="18"/>
        <v>2</v>
      </c>
      <c r="H14" s="204">
        <f t="shared" si="18"/>
        <v>4</v>
      </c>
      <c r="I14" s="204">
        <f t="shared" si="18"/>
        <v>65</v>
      </c>
      <c r="J14" s="205">
        <f t="shared" si="7"/>
        <v>17</v>
      </c>
      <c r="K14" s="204">
        <f t="shared" si="18"/>
        <v>0</v>
      </c>
      <c r="L14" s="204">
        <f t="shared" si="18"/>
        <v>18</v>
      </c>
      <c r="M14" s="204">
        <f t="shared" si="18"/>
        <v>0</v>
      </c>
      <c r="N14" s="204">
        <f t="shared" si="18"/>
        <v>0</v>
      </c>
      <c r="O14" s="204">
        <f t="shared" si="18"/>
        <v>0</v>
      </c>
      <c r="P14" s="204">
        <f t="shared" si="18"/>
        <v>0</v>
      </c>
      <c r="Q14" s="204">
        <f t="shared" si="18"/>
        <v>0</v>
      </c>
      <c r="R14" s="204">
        <f t="shared" si="18"/>
        <v>0</v>
      </c>
      <c r="S14" s="204">
        <f t="shared" si="18"/>
        <v>0</v>
      </c>
      <c r="T14" s="204">
        <f t="shared" si="18"/>
        <v>0</v>
      </c>
      <c r="U14" s="204">
        <f t="shared" si="18"/>
        <v>0</v>
      </c>
      <c r="V14" s="204">
        <f t="shared" si="18"/>
        <v>0</v>
      </c>
      <c r="W14" s="204">
        <f t="shared" si="18"/>
        <v>0</v>
      </c>
      <c r="X14" s="204">
        <f t="shared" si="18"/>
        <v>0</v>
      </c>
      <c r="Y14" s="204">
        <f t="shared" si="18"/>
        <v>0</v>
      </c>
      <c r="Z14" s="204">
        <f t="shared" si="18"/>
        <v>0</v>
      </c>
      <c r="AA14" s="204">
        <f t="shared" si="18"/>
        <v>0</v>
      </c>
      <c r="AB14" s="204">
        <f t="shared" si="18"/>
        <v>0</v>
      </c>
      <c r="AC14" s="204">
        <f t="shared" si="18"/>
        <v>0</v>
      </c>
      <c r="AD14" s="206">
        <f t="shared" si="18"/>
        <v>0</v>
      </c>
      <c r="AE14" s="195"/>
      <c r="AF14" s="196">
        <f>SUM(AF15:AF17)</f>
        <v>17</v>
      </c>
      <c r="AG14" s="197">
        <f t="shared" ref="AG14" si="19">SUM(AG15:AG17)</f>
        <v>17</v>
      </c>
      <c r="AH14" s="197">
        <f>SUM(AH15:AH17)</f>
        <v>0</v>
      </c>
      <c r="AI14" s="197">
        <f>SUM(AI15:AI17)</f>
        <v>0</v>
      </c>
      <c r="AJ14" s="197">
        <f>SUM(AJ15:AJ17)</f>
        <v>0</v>
      </c>
      <c r="AK14" s="198"/>
      <c r="AL14" s="197">
        <f t="shared" ref="AL14:AT14" si="20">SUM(AL15:AL17)</f>
        <v>0</v>
      </c>
      <c r="AM14" s="197">
        <f t="shared" si="20"/>
        <v>0</v>
      </c>
      <c r="AN14" s="197">
        <f t="shared" si="20"/>
        <v>0</v>
      </c>
      <c r="AO14" s="197">
        <f t="shared" si="20"/>
        <v>0</v>
      </c>
      <c r="AP14" s="197">
        <f t="shared" si="20"/>
        <v>0</v>
      </c>
      <c r="AQ14" s="197">
        <f>SUM(AQ15:AQ17)</f>
        <v>0</v>
      </c>
      <c r="AR14" s="197">
        <f t="shared" si="20"/>
        <v>0</v>
      </c>
      <c r="AS14" s="197">
        <f t="shared" si="20"/>
        <v>0</v>
      </c>
      <c r="AT14" s="197">
        <f t="shared" si="20"/>
        <v>0</v>
      </c>
      <c r="AU14" s="199"/>
      <c r="AV14" s="207">
        <f t="shared" si="10"/>
        <v>0</v>
      </c>
      <c r="AW14" s="208">
        <f t="shared" si="4"/>
        <v>0</v>
      </c>
      <c r="AX14" s="197">
        <f t="shared" ref="AX14:BF14" si="21">SUM(AX15:AX17)</f>
        <v>0</v>
      </c>
      <c r="AY14" s="197">
        <f t="shared" si="21"/>
        <v>0</v>
      </c>
      <c r="AZ14" s="197">
        <f t="shared" si="21"/>
        <v>0</v>
      </c>
      <c r="BA14" s="197">
        <f t="shared" si="21"/>
        <v>0</v>
      </c>
      <c r="BB14" s="197">
        <f t="shared" si="21"/>
        <v>0</v>
      </c>
      <c r="BC14" s="202">
        <f>SUM(BC15:BC17)</f>
        <v>0</v>
      </c>
      <c r="BD14" s="197">
        <f t="shared" si="21"/>
        <v>0</v>
      </c>
      <c r="BE14" s="197">
        <f t="shared" si="21"/>
        <v>0</v>
      </c>
      <c r="BF14" s="197">
        <f t="shared" si="21"/>
        <v>0</v>
      </c>
    </row>
    <row r="15" spans="1:60" s="166" customFormat="1" ht="25.2" thickBot="1">
      <c r="B15" s="256"/>
      <c r="C15" s="210">
        <f t="shared" si="0"/>
        <v>0</v>
      </c>
      <c r="D15" s="257"/>
      <c r="E15" s="257"/>
      <c r="F15" s="257"/>
      <c r="G15" s="257"/>
      <c r="H15" s="257"/>
      <c r="I15" s="257"/>
      <c r="J15" s="248">
        <f t="shared" si="7"/>
        <v>0</v>
      </c>
      <c r="K15" s="257"/>
      <c r="L15" s="257"/>
      <c r="M15" s="257"/>
      <c r="N15" s="257"/>
      <c r="O15" s="257"/>
      <c r="P15" s="257"/>
      <c r="Q15" s="257"/>
      <c r="R15" s="257"/>
      <c r="S15" s="257"/>
      <c r="T15" s="257"/>
      <c r="U15" s="257"/>
      <c r="V15" s="257"/>
      <c r="W15" s="257"/>
      <c r="X15" s="257"/>
      <c r="Y15" s="257"/>
      <c r="Z15" s="257"/>
      <c r="AA15" s="257"/>
      <c r="AB15" s="257"/>
      <c r="AC15" s="258"/>
      <c r="AD15" s="259"/>
      <c r="AE15" s="260"/>
      <c r="AF15" s="261">
        <f t="shared" ref="AF15:AF18" si="22">SUM(AG15:AJ15)</f>
        <v>0</v>
      </c>
      <c r="AG15" s="262"/>
      <c r="AH15" s="262"/>
      <c r="AI15" s="262"/>
      <c r="AJ15" s="262"/>
      <c r="AK15" s="260"/>
      <c r="AL15" s="263"/>
      <c r="AM15" s="263"/>
      <c r="AN15" s="263"/>
      <c r="AO15" s="263"/>
      <c r="AP15" s="263"/>
      <c r="AQ15" s="263"/>
      <c r="AR15" s="263"/>
      <c r="AS15" s="263"/>
      <c r="AT15" s="263"/>
      <c r="AU15" s="264"/>
      <c r="AV15" s="217">
        <f t="shared" si="10"/>
        <v>0</v>
      </c>
      <c r="AW15" s="218">
        <f t="shared" si="4"/>
        <v>0</v>
      </c>
      <c r="AX15" s="263">
        <f>AL15*2</f>
        <v>0</v>
      </c>
      <c r="AY15" s="263">
        <f>AM15*50</f>
        <v>0</v>
      </c>
      <c r="AZ15" s="263">
        <f>AN15*25</f>
        <v>0</v>
      </c>
      <c r="BA15" s="263">
        <f>AO15*40</f>
        <v>0</v>
      </c>
      <c r="BB15" s="263">
        <f>AP15*60</f>
        <v>0</v>
      </c>
      <c r="BC15" s="265">
        <f>AQ15*4</f>
        <v>0</v>
      </c>
      <c r="BD15" s="263">
        <f>AR15*0.5</f>
        <v>0</v>
      </c>
      <c r="BE15" s="263">
        <f t="shared" ref="BE15:BF18" si="23">AS15*12</f>
        <v>0</v>
      </c>
      <c r="BF15" s="263">
        <f t="shared" si="23"/>
        <v>0</v>
      </c>
    </row>
    <row r="16" spans="1:60" s="166" customFormat="1" ht="25.2" thickBot="1">
      <c r="A16" s="266"/>
      <c r="B16" s="256" t="s">
        <v>874</v>
      </c>
      <c r="C16" s="210">
        <f t="shared" si="0"/>
        <v>231</v>
      </c>
      <c r="D16" s="257">
        <v>70</v>
      </c>
      <c r="E16" s="257">
        <v>25</v>
      </c>
      <c r="F16" s="257">
        <v>30</v>
      </c>
      <c r="G16" s="257">
        <v>2</v>
      </c>
      <c r="H16" s="257">
        <v>4</v>
      </c>
      <c r="I16" s="257">
        <v>65</v>
      </c>
      <c r="J16" s="248">
        <f t="shared" si="7"/>
        <v>17</v>
      </c>
      <c r="K16" s="257"/>
      <c r="L16" s="257">
        <v>18</v>
      </c>
      <c r="M16" s="257"/>
      <c r="N16" s="257"/>
      <c r="O16" s="257"/>
      <c r="P16" s="257"/>
      <c r="Q16" s="257"/>
      <c r="R16" s="257"/>
      <c r="S16" s="257"/>
      <c r="T16" s="257"/>
      <c r="U16" s="257"/>
      <c r="V16" s="257"/>
      <c r="W16" s="257"/>
      <c r="X16" s="257"/>
      <c r="Y16" s="257"/>
      <c r="Z16" s="257"/>
      <c r="AA16" s="257"/>
      <c r="AB16" s="257"/>
      <c r="AC16" s="258"/>
      <c r="AD16" s="259"/>
      <c r="AE16" s="260"/>
      <c r="AF16" s="261">
        <f t="shared" si="22"/>
        <v>17</v>
      </c>
      <c r="AG16" s="262">
        <v>17</v>
      </c>
      <c r="AH16" s="262"/>
      <c r="AI16" s="262"/>
      <c r="AJ16" s="262"/>
      <c r="AK16" s="260"/>
      <c r="AL16" s="263"/>
      <c r="AM16" s="263"/>
      <c r="AN16" s="263"/>
      <c r="AO16" s="263"/>
      <c r="AP16" s="263"/>
      <c r="AQ16" s="263"/>
      <c r="AR16" s="263"/>
      <c r="AS16" s="263"/>
      <c r="AT16" s="263"/>
      <c r="AU16" s="264"/>
      <c r="AV16" s="217">
        <f t="shared" si="10"/>
        <v>0</v>
      </c>
      <c r="AW16" s="247">
        <f t="shared" si="4"/>
        <v>0</v>
      </c>
      <c r="AX16" s="263">
        <f>AL16*2</f>
        <v>0</v>
      </c>
      <c r="AY16" s="263">
        <f>AM16*50</f>
        <v>0</v>
      </c>
      <c r="AZ16" s="263">
        <f>AN16*25</f>
        <v>0</v>
      </c>
      <c r="BA16" s="263">
        <f>AO16*40</f>
        <v>0</v>
      </c>
      <c r="BB16" s="263">
        <f>AP16*60</f>
        <v>0</v>
      </c>
      <c r="BC16" s="265">
        <f>AQ16*4</f>
        <v>0</v>
      </c>
      <c r="BD16" s="263">
        <f>AR16*0.5</f>
        <v>0</v>
      </c>
      <c r="BE16" s="263">
        <f t="shared" si="23"/>
        <v>0</v>
      </c>
      <c r="BF16" s="263">
        <f t="shared" si="23"/>
        <v>0</v>
      </c>
    </row>
    <row r="17" spans="1:62" s="166" customFormat="1" ht="25.2" thickBot="1">
      <c r="B17" s="256" t="s">
        <v>875</v>
      </c>
      <c r="C17" s="210">
        <f t="shared" si="0"/>
        <v>0</v>
      </c>
      <c r="D17" s="257"/>
      <c r="E17" s="257"/>
      <c r="F17" s="257"/>
      <c r="G17" s="257"/>
      <c r="H17" s="257"/>
      <c r="I17" s="257"/>
      <c r="J17" s="212">
        <f>AF17</f>
        <v>0</v>
      </c>
      <c r="K17" s="257"/>
      <c r="L17" s="257"/>
      <c r="M17" s="257"/>
      <c r="N17" s="257"/>
      <c r="O17" s="257"/>
      <c r="P17" s="257"/>
      <c r="Q17" s="257"/>
      <c r="R17" s="257"/>
      <c r="S17" s="257"/>
      <c r="T17" s="257"/>
      <c r="U17" s="257"/>
      <c r="V17" s="257"/>
      <c r="W17" s="257"/>
      <c r="X17" s="257"/>
      <c r="Y17" s="257"/>
      <c r="Z17" s="257"/>
      <c r="AA17" s="257"/>
      <c r="AB17" s="257"/>
      <c r="AC17" s="258"/>
      <c r="AD17" s="259"/>
      <c r="AE17" s="260"/>
      <c r="AF17" s="261">
        <f>SUM(AG17:AJ17)</f>
        <v>0</v>
      </c>
      <c r="AG17" s="262"/>
      <c r="AH17" s="262"/>
      <c r="AI17" s="215"/>
      <c r="AJ17" s="215"/>
      <c r="AK17" s="195"/>
      <c r="AL17" s="263"/>
      <c r="AM17" s="263"/>
      <c r="AN17" s="263"/>
      <c r="AO17" s="263"/>
      <c r="AP17" s="263"/>
      <c r="AQ17" s="263"/>
      <c r="AR17" s="263"/>
      <c r="AS17" s="263"/>
      <c r="AT17" s="263"/>
      <c r="AU17" s="264"/>
      <c r="AV17" s="217">
        <f t="shared" si="10"/>
        <v>0</v>
      </c>
      <c r="AW17" s="247">
        <f t="shared" si="4"/>
        <v>0</v>
      </c>
      <c r="AX17" s="263">
        <f>AL17*2</f>
        <v>0</v>
      </c>
      <c r="AY17" s="263">
        <f>AM17*50</f>
        <v>0</v>
      </c>
      <c r="AZ17" s="263">
        <f>AN17*25</f>
        <v>0</v>
      </c>
      <c r="BA17" s="263">
        <f>AO17*40</f>
        <v>0</v>
      </c>
      <c r="BB17" s="263">
        <f>AP17*60</f>
        <v>0</v>
      </c>
      <c r="BC17" s="265">
        <f>AQ17*4</f>
        <v>0</v>
      </c>
      <c r="BD17" s="263">
        <f>AR17*0.5</f>
        <v>0</v>
      </c>
      <c r="BE17" s="263">
        <f t="shared" si="23"/>
        <v>0</v>
      </c>
      <c r="BF17" s="263">
        <f t="shared" si="23"/>
        <v>0</v>
      </c>
    </row>
    <row r="18" spans="1:62" s="166" customFormat="1" ht="25.2" thickBot="1">
      <c r="B18" s="267" t="s">
        <v>876</v>
      </c>
      <c r="C18" s="221">
        <f t="shared" si="0"/>
        <v>0</v>
      </c>
      <c r="D18" s="268"/>
      <c r="E18" s="268"/>
      <c r="F18" s="268"/>
      <c r="G18" s="268"/>
      <c r="H18" s="268"/>
      <c r="I18" s="268"/>
      <c r="J18" s="269">
        <f t="shared" si="7"/>
        <v>0</v>
      </c>
      <c r="K18" s="268"/>
      <c r="L18" s="268"/>
      <c r="M18" s="268"/>
      <c r="N18" s="268"/>
      <c r="O18" s="268"/>
      <c r="P18" s="268"/>
      <c r="Q18" s="268"/>
      <c r="R18" s="268"/>
      <c r="S18" s="268"/>
      <c r="T18" s="268"/>
      <c r="U18" s="268"/>
      <c r="V18" s="268"/>
      <c r="W18" s="268"/>
      <c r="X18" s="268"/>
      <c r="Y18" s="268"/>
      <c r="Z18" s="268"/>
      <c r="AA18" s="268"/>
      <c r="AB18" s="270"/>
      <c r="AC18" s="271"/>
      <c r="AD18" s="272"/>
      <c r="AE18" s="195"/>
      <c r="AF18" s="196">
        <f t="shared" si="22"/>
        <v>0</v>
      </c>
      <c r="AG18" s="215"/>
      <c r="AH18" s="215"/>
      <c r="AI18" s="215"/>
      <c r="AJ18" s="215"/>
      <c r="AK18" s="195"/>
      <c r="AL18" s="263"/>
      <c r="AM18" s="263"/>
      <c r="AN18" s="263"/>
      <c r="AO18" s="263"/>
      <c r="AP18" s="263"/>
      <c r="AQ18" s="263"/>
      <c r="AR18" s="263"/>
      <c r="AS18" s="263"/>
      <c r="AT18" s="263"/>
      <c r="AU18" s="264"/>
      <c r="AV18" s="217">
        <f t="shared" si="10"/>
        <v>0</v>
      </c>
      <c r="AW18" s="229">
        <f t="shared" si="4"/>
        <v>0</v>
      </c>
      <c r="AX18" s="263">
        <f>AL18*2</f>
        <v>0</v>
      </c>
      <c r="AY18" s="263">
        <f>AM18*50</f>
        <v>0</v>
      </c>
      <c r="AZ18" s="263">
        <f>AN18*25</f>
        <v>0</v>
      </c>
      <c r="BA18" s="263">
        <f>AO18*40</f>
        <v>0</v>
      </c>
      <c r="BB18" s="263">
        <f>AP18*60</f>
        <v>0</v>
      </c>
      <c r="BC18" s="265">
        <f>AQ18*4</f>
        <v>0</v>
      </c>
      <c r="BD18" s="263">
        <f>AR18*0.5</f>
        <v>0</v>
      </c>
      <c r="BE18" s="263">
        <f t="shared" si="23"/>
        <v>0</v>
      </c>
      <c r="BF18" s="263">
        <f t="shared" si="23"/>
        <v>0</v>
      </c>
    </row>
    <row r="19" spans="1:62" s="166" customFormat="1" ht="25.2" thickBot="1">
      <c r="B19" s="273" t="s">
        <v>877</v>
      </c>
      <c r="C19" s="274">
        <f t="shared" si="0"/>
        <v>0</v>
      </c>
      <c r="D19" s="274">
        <f t="shared" ref="D19:AD19" si="24">SUM(D20:D22)</f>
        <v>0</v>
      </c>
      <c r="E19" s="274">
        <f t="shared" si="24"/>
        <v>0</v>
      </c>
      <c r="F19" s="274">
        <f t="shared" si="24"/>
        <v>0</v>
      </c>
      <c r="G19" s="274">
        <f t="shared" si="24"/>
        <v>0</v>
      </c>
      <c r="H19" s="274">
        <f t="shared" si="24"/>
        <v>0</v>
      </c>
      <c r="I19" s="274">
        <f t="shared" si="24"/>
        <v>0</v>
      </c>
      <c r="J19" s="205">
        <f t="shared" si="7"/>
        <v>0</v>
      </c>
      <c r="K19" s="274">
        <f t="shared" si="24"/>
        <v>0</v>
      </c>
      <c r="L19" s="274">
        <f t="shared" si="24"/>
        <v>0</v>
      </c>
      <c r="M19" s="274">
        <f t="shared" si="24"/>
        <v>0</v>
      </c>
      <c r="N19" s="274">
        <f t="shared" si="24"/>
        <v>0</v>
      </c>
      <c r="O19" s="274">
        <f t="shared" si="24"/>
        <v>0</v>
      </c>
      <c r="P19" s="274">
        <f t="shared" si="24"/>
        <v>0</v>
      </c>
      <c r="Q19" s="274">
        <f t="shared" si="24"/>
        <v>0</v>
      </c>
      <c r="R19" s="274">
        <f t="shared" si="24"/>
        <v>0</v>
      </c>
      <c r="S19" s="274">
        <f t="shared" si="24"/>
        <v>0</v>
      </c>
      <c r="T19" s="274">
        <f t="shared" si="24"/>
        <v>0</v>
      </c>
      <c r="U19" s="274">
        <f t="shared" si="24"/>
        <v>0</v>
      </c>
      <c r="V19" s="274">
        <f t="shared" si="24"/>
        <v>0</v>
      </c>
      <c r="W19" s="274">
        <f t="shared" si="24"/>
        <v>0</v>
      </c>
      <c r="X19" s="274">
        <f t="shared" si="24"/>
        <v>0</v>
      </c>
      <c r="Y19" s="274">
        <f t="shared" si="24"/>
        <v>0</v>
      </c>
      <c r="Z19" s="274">
        <f t="shared" si="24"/>
        <v>0</v>
      </c>
      <c r="AA19" s="274">
        <f t="shared" si="24"/>
        <v>0</v>
      </c>
      <c r="AB19" s="275">
        <f t="shared" si="24"/>
        <v>0</v>
      </c>
      <c r="AC19" s="275">
        <f t="shared" si="24"/>
        <v>0</v>
      </c>
      <c r="AD19" s="276">
        <f t="shared" si="24"/>
        <v>0</v>
      </c>
      <c r="AE19" s="195"/>
      <c r="AF19" s="196">
        <f>SUM(AF20:AF22)</f>
        <v>0</v>
      </c>
      <c r="AG19" s="197">
        <f>SUM(AG20:AG22)</f>
        <v>0</v>
      </c>
      <c r="AH19" s="197">
        <f t="shared" ref="AH19:AJ19" si="25">SUM(AH20:AH22)</f>
        <v>0</v>
      </c>
      <c r="AI19" s="197">
        <f t="shared" si="25"/>
        <v>0</v>
      </c>
      <c r="AJ19" s="197">
        <f t="shared" si="25"/>
        <v>0</v>
      </c>
      <c r="AK19" s="198"/>
      <c r="AL19" s="197">
        <f t="shared" ref="AL19:AT19" si="26">SUM(AL20:AL22)</f>
        <v>0</v>
      </c>
      <c r="AM19" s="197">
        <f t="shared" si="26"/>
        <v>0</v>
      </c>
      <c r="AN19" s="197">
        <f t="shared" si="26"/>
        <v>0</v>
      </c>
      <c r="AO19" s="197">
        <f t="shared" si="26"/>
        <v>0</v>
      </c>
      <c r="AP19" s="197">
        <f t="shared" si="26"/>
        <v>0</v>
      </c>
      <c r="AQ19" s="197">
        <f>SUM(AQ20:AQ22)</f>
        <v>0</v>
      </c>
      <c r="AR19" s="197">
        <f t="shared" si="26"/>
        <v>0</v>
      </c>
      <c r="AS19" s="197">
        <f t="shared" si="26"/>
        <v>0</v>
      </c>
      <c r="AT19" s="197">
        <f t="shared" si="26"/>
        <v>0</v>
      </c>
      <c r="AU19" s="199"/>
      <c r="AV19" s="207">
        <f t="shared" si="10"/>
        <v>0</v>
      </c>
      <c r="AW19" s="208">
        <f t="shared" si="4"/>
        <v>0</v>
      </c>
      <c r="AX19" s="197">
        <f t="shared" ref="AX19:BF19" si="27">SUM(AX20:AX22)</f>
        <v>0</v>
      </c>
      <c r="AY19" s="197">
        <f t="shared" si="27"/>
        <v>0</v>
      </c>
      <c r="AZ19" s="197">
        <f t="shared" si="27"/>
        <v>0</v>
      </c>
      <c r="BA19" s="197">
        <f t="shared" si="27"/>
        <v>0</v>
      </c>
      <c r="BB19" s="197">
        <f t="shared" si="27"/>
        <v>0</v>
      </c>
      <c r="BC19" s="202">
        <f>SUM(BC20:BC22)</f>
        <v>0</v>
      </c>
      <c r="BD19" s="197">
        <f t="shared" si="27"/>
        <v>0</v>
      </c>
      <c r="BE19" s="197">
        <f t="shared" si="27"/>
        <v>0</v>
      </c>
      <c r="BF19" s="197">
        <f t="shared" si="27"/>
        <v>0</v>
      </c>
    </row>
    <row r="20" spans="1:62" s="166" customFormat="1" ht="25.2" thickBot="1">
      <c r="B20" s="232" t="s">
        <v>878</v>
      </c>
      <c r="C20" s="210">
        <f t="shared" si="0"/>
        <v>0</v>
      </c>
      <c r="D20" s="257"/>
      <c r="E20" s="257"/>
      <c r="F20" s="257"/>
      <c r="G20" s="257"/>
      <c r="H20" s="257"/>
      <c r="I20" s="257"/>
      <c r="J20" s="248">
        <f t="shared" si="7"/>
        <v>0</v>
      </c>
      <c r="K20" s="257"/>
      <c r="L20" s="257"/>
      <c r="M20" s="257"/>
      <c r="N20" s="257"/>
      <c r="O20" s="257"/>
      <c r="P20" s="257"/>
      <c r="Q20" s="257"/>
      <c r="R20" s="257"/>
      <c r="S20" s="257"/>
      <c r="T20" s="257"/>
      <c r="U20" s="257"/>
      <c r="V20" s="257"/>
      <c r="W20" s="257"/>
      <c r="X20" s="277"/>
      <c r="Y20" s="257"/>
      <c r="Z20" s="257"/>
      <c r="AA20" s="257"/>
      <c r="AB20" s="278"/>
      <c r="AC20" s="279"/>
      <c r="AD20" s="280"/>
      <c r="AE20" s="195"/>
      <c r="AF20" s="196">
        <f t="shared" ref="AF20:AF22" si="28">SUM(AG20:AJ20)</f>
        <v>0</v>
      </c>
      <c r="AG20" s="215"/>
      <c r="AH20" s="215"/>
      <c r="AI20" s="215"/>
      <c r="AJ20" s="215"/>
      <c r="AK20" s="195"/>
      <c r="AL20" s="263"/>
      <c r="AM20" s="263"/>
      <c r="AN20" s="263"/>
      <c r="AO20" s="263"/>
      <c r="AP20" s="263"/>
      <c r="AQ20" s="263"/>
      <c r="AR20" s="263"/>
      <c r="AS20" s="263"/>
      <c r="AT20" s="263"/>
      <c r="AU20" s="264"/>
      <c r="AV20" s="217">
        <f t="shared" si="10"/>
        <v>0</v>
      </c>
      <c r="AW20" s="218">
        <f t="shared" si="4"/>
        <v>0</v>
      </c>
      <c r="AX20" s="263">
        <f>AL20*2</f>
        <v>0</v>
      </c>
      <c r="AY20" s="263">
        <f>AM20*50</f>
        <v>0</v>
      </c>
      <c r="AZ20" s="263">
        <f>AN20*25</f>
        <v>0</v>
      </c>
      <c r="BA20" s="263">
        <f>AO20*40</f>
        <v>0</v>
      </c>
      <c r="BB20" s="263">
        <f>AP20*60</f>
        <v>0</v>
      </c>
      <c r="BC20" s="265">
        <f>AQ20*4</f>
        <v>0</v>
      </c>
      <c r="BD20" s="263">
        <f>AR20*0.5</f>
        <v>0</v>
      </c>
      <c r="BE20" s="263">
        <f>AS20*12</f>
        <v>0</v>
      </c>
      <c r="BF20" s="263">
        <f>AT20*12</f>
        <v>0</v>
      </c>
    </row>
    <row r="21" spans="1:62" s="166" customFormat="1" ht="25.2" thickBot="1">
      <c r="B21" s="256"/>
      <c r="C21" s="210">
        <f t="shared" si="0"/>
        <v>0</v>
      </c>
      <c r="D21" s="257"/>
      <c r="E21" s="257"/>
      <c r="F21" s="257"/>
      <c r="G21" s="257"/>
      <c r="H21" s="257"/>
      <c r="I21" s="257"/>
      <c r="J21" s="248">
        <f t="shared" si="7"/>
        <v>0</v>
      </c>
      <c r="K21" s="257"/>
      <c r="L21" s="257"/>
      <c r="M21" s="257"/>
      <c r="N21" s="257"/>
      <c r="O21" s="257"/>
      <c r="P21" s="257"/>
      <c r="Q21" s="257"/>
      <c r="R21" s="257"/>
      <c r="S21" s="257"/>
      <c r="T21" s="257"/>
      <c r="U21" s="257"/>
      <c r="V21" s="257"/>
      <c r="W21" s="257"/>
      <c r="X21" s="257"/>
      <c r="Y21" s="257"/>
      <c r="Z21" s="257"/>
      <c r="AA21" s="257"/>
      <c r="AB21" s="281"/>
      <c r="AC21" s="282"/>
      <c r="AD21" s="283"/>
      <c r="AE21" s="195"/>
      <c r="AF21" s="196">
        <f t="shared" si="28"/>
        <v>0</v>
      </c>
      <c r="AG21" s="215"/>
      <c r="AH21" s="215"/>
      <c r="AI21" s="215"/>
      <c r="AJ21" s="215"/>
      <c r="AK21" s="195"/>
      <c r="AL21" s="263"/>
      <c r="AM21" s="263"/>
      <c r="AN21" s="263"/>
      <c r="AO21" s="263"/>
      <c r="AP21" s="263"/>
      <c r="AQ21" s="263"/>
      <c r="AR21" s="263"/>
      <c r="AS21" s="263"/>
      <c r="AT21" s="263"/>
      <c r="AU21" s="264"/>
      <c r="AV21" s="217">
        <f t="shared" si="10"/>
        <v>0</v>
      </c>
      <c r="AW21" s="247">
        <f t="shared" si="4"/>
        <v>0</v>
      </c>
      <c r="AX21" s="263">
        <f>AL21*2</f>
        <v>0</v>
      </c>
      <c r="AY21" s="263">
        <f>AM21*50</f>
        <v>0</v>
      </c>
      <c r="AZ21" s="263">
        <f>AN21*25</f>
        <v>0</v>
      </c>
      <c r="BA21" s="263">
        <f>AO21*40</f>
        <v>0</v>
      </c>
      <c r="BB21" s="263">
        <f>AP21*60</f>
        <v>0</v>
      </c>
      <c r="BC21" s="265">
        <f>AQ21*4</f>
        <v>0</v>
      </c>
      <c r="BD21" s="263">
        <f t="shared" ref="BD21:BD22" si="29">AR21*0.5</f>
        <v>0</v>
      </c>
      <c r="BE21" s="263">
        <f t="shared" ref="BE21:BF22" si="30">AS21*12</f>
        <v>0</v>
      </c>
      <c r="BF21" s="263">
        <f t="shared" si="30"/>
        <v>0</v>
      </c>
    </row>
    <row r="22" spans="1:62" s="166" customFormat="1" ht="25.2" thickBot="1">
      <c r="B22" s="284"/>
      <c r="C22" s="221">
        <f t="shared" si="0"/>
        <v>0</v>
      </c>
      <c r="D22" s="270"/>
      <c r="E22" s="270"/>
      <c r="F22" s="270"/>
      <c r="G22" s="270"/>
      <c r="H22" s="270"/>
      <c r="I22" s="270"/>
      <c r="J22" s="269">
        <f t="shared" si="7"/>
        <v>0</v>
      </c>
      <c r="K22" s="270"/>
      <c r="L22" s="270"/>
      <c r="M22" s="270"/>
      <c r="N22" s="270"/>
      <c r="O22" s="270"/>
      <c r="P22" s="270"/>
      <c r="Q22" s="270"/>
      <c r="R22" s="270"/>
      <c r="S22" s="270"/>
      <c r="T22" s="270"/>
      <c r="U22" s="270"/>
      <c r="V22" s="270"/>
      <c r="W22" s="270"/>
      <c r="X22" s="270"/>
      <c r="Y22" s="270"/>
      <c r="Z22" s="270"/>
      <c r="AA22" s="270"/>
      <c r="AB22" s="270"/>
      <c r="AC22" s="271"/>
      <c r="AD22" s="272"/>
      <c r="AE22" s="195"/>
      <c r="AF22" s="285">
        <f t="shared" si="28"/>
        <v>0</v>
      </c>
      <c r="AG22" s="228"/>
      <c r="AH22" s="228"/>
      <c r="AI22" s="228"/>
      <c r="AJ22" s="228"/>
      <c r="AK22" s="195"/>
      <c r="AL22" s="263"/>
      <c r="AM22" s="263"/>
      <c r="AN22" s="263"/>
      <c r="AO22" s="263"/>
      <c r="AP22" s="263"/>
      <c r="AQ22" s="263"/>
      <c r="AR22" s="263"/>
      <c r="AS22" s="263"/>
      <c r="AT22" s="263"/>
      <c r="AU22" s="264"/>
      <c r="AV22" s="217">
        <f t="shared" si="10"/>
        <v>0</v>
      </c>
      <c r="AW22" s="286">
        <f t="shared" si="4"/>
        <v>0</v>
      </c>
      <c r="AX22" s="263">
        <f>AL22*2</f>
        <v>0</v>
      </c>
      <c r="AY22" s="263">
        <f>AM22*50</f>
        <v>0</v>
      </c>
      <c r="AZ22" s="263">
        <f>AN22*25</f>
        <v>0</v>
      </c>
      <c r="BA22" s="263">
        <f>AO22*40</f>
        <v>0</v>
      </c>
      <c r="BB22" s="263">
        <f>AP22*60</f>
        <v>0</v>
      </c>
      <c r="BC22" s="265">
        <f>AQ22*4</f>
        <v>0</v>
      </c>
      <c r="BD22" s="263">
        <f t="shared" si="29"/>
        <v>0</v>
      </c>
      <c r="BE22" s="263">
        <f t="shared" si="30"/>
        <v>0</v>
      </c>
      <c r="BF22" s="263">
        <f t="shared" si="30"/>
        <v>0</v>
      </c>
    </row>
    <row r="23" spans="1:62" s="287" customFormat="1" ht="205.2" customHeight="1">
      <c r="A23" s="834" t="s">
        <v>879</v>
      </c>
      <c r="B23" s="835"/>
      <c r="C23" s="835"/>
      <c r="D23" s="835"/>
      <c r="E23" s="835"/>
      <c r="F23" s="835"/>
      <c r="G23" s="835"/>
      <c r="H23" s="835"/>
      <c r="I23" s="835"/>
      <c r="J23" s="835"/>
      <c r="K23" s="835"/>
      <c r="L23" s="835"/>
      <c r="M23" s="835"/>
      <c r="N23" s="835"/>
      <c r="O23" s="835"/>
      <c r="P23" s="835"/>
      <c r="Q23" s="835"/>
      <c r="R23" s="835"/>
      <c r="S23" s="835"/>
      <c r="T23" s="835"/>
      <c r="U23" s="835"/>
      <c r="V23" s="835"/>
      <c r="W23" s="835"/>
      <c r="X23" s="835"/>
      <c r="Y23" s="835"/>
      <c r="Z23" s="836"/>
      <c r="AA23" s="836"/>
      <c r="AB23" s="836"/>
      <c r="AC23" s="836"/>
      <c r="AD23" s="836"/>
      <c r="AF23" s="288"/>
      <c r="AG23" s="288"/>
      <c r="AH23" s="173"/>
      <c r="AI23" s="173"/>
      <c r="AJ23" s="173"/>
      <c r="AK23" s="173"/>
      <c r="AL23" s="289"/>
      <c r="AM23" s="288"/>
      <c r="AN23" s="288"/>
    </row>
    <row r="24" spans="1:62" s="173" customFormat="1" ht="22.2">
      <c r="B24" s="288"/>
      <c r="C24" s="306"/>
      <c r="D24" s="307"/>
      <c r="E24" s="308"/>
      <c r="F24" s="308"/>
      <c r="G24" s="175"/>
      <c r="H24" s="175"/>
      <c r="I24" s="175"/>
      <c r="J24" s="175"/>
      <c r="K24" s="175"/>
      <c r="AV24" s="175"/>
      <c r="AW24" s="175"/>
    </row>
    <row r="25" spans="1:62" s="173" customFormat="1" ht="22.2">
      <c r="B25" s="288"/>
      <c r="C25" s="288"/>
      <c r="D25" s="826"/>
      <c r="E25" s="826"/>
      <c r="G25" s="289"/>
      <c r="H25" s="289"/>
      <c r="J25" s="288"/>
      <c r="K25" s="290"/>
      <c r="M25" s="289"/>
      <c r="O25" s="288"/>
      <c r="P25" s="288"/>
      <c r="W25" s="827" t="s">
        <v>889</v>
      </c>
      <c r="X25" s="827"/>
      <c r="Y25" s="827"/>
      <c r="Z25" s="827"/>
      <c r="AA25" s="827"/>
      <c r="AB25" s="827"/>
      <c r="AC25" s="827"/>
      <c r="AD25" s="827"/>
      <c r="AE25" s="289"/>
      <c r="AF25" s="171"/>
      <c r="AG25" s="171"/>
      <c r="AH25" s="171"/>
      <c r="AI25" s="171"/>
      <c r="AK25" s="289"/>
      <c r="AL25" s="289"/>
      <c r="AO25" s="288"/>
      <c r="AP25" s="288"/>
      <c r="AQ25" s="290"/>
      <c r="AS25" s="289"/>
      <c r="AV25" s="175"/>
      <c r="AW25" s="291"/>
      <c r="AX25" s="289"/>
      <c r="BA25" s="288"/>
      <c r="BB25" s="288"/>
      <c r="BC25" s="290"/>
      <c r="BE25" s="289"/>
      <c r="BG25" s="288"/>
      <c r="BH25" s="288"/>
    </row>
    <row r="26" spans="1:62" s="171" customFormat="1" ht="19.8">
      <c r="B26" s="292"/>
      <c r="C26" s="292"/>
      <c r="D26" s="293"/>
      <c r="E26" s="293"/>
      <c r="F26" s="292"/>
      <c r="G26" s="294"/>
      <c r="H26" s="294"/>
      <c r="I26" s="293"/>
      <c r="J26" s="295"/>
      <c r="K26" s="295"/>
      <c r="L26" s="293"/>
      <c r="M26" s="293"/>
      <c r="N26" s="293"/>
      <c r="O26" s="293"/>
      <c r="P26" s="293"/>
      <c r="Q26" s="293"/>
      <c r="R26" s="293"/>
      <c r="W26" s="828" t="s">
        <v>881</v>
      </c>
      <c r="X26" s="828"/>
      <c r="Y26" s="828"/>
      <c r="Z26" s="828"/>
      <c r="AA26" s="828"/>
      <c r="AB26" s="828"/>
      <c r="AC26"/>
      <c r="AO26" s="294"/>
      <c r="AP26" s="294"/>
      <c r="AT26" s="294"/>
      <c r="AU26" s="294"/>
      <c r="AV26" s="296"/>
      <c r="AW26" s="172"/>
      <c r="BA26" s="294"/>
      <c r="BB26" s="294"/>
      <c r="BF26" s="294"/>
    </row>
    <row r="27" spans="1:62" s="171" customFormat="1" ht="22.2">
      <c r="AF27"/>
      <c r="AG27"/>
      <c r="AH27"/>
      <c r="AI27"/>
      <c r="AV27" s="172"/>
      <c r="AW27" s="172"/>
      <c r="BI27" s="173"/>
      <c r="BJ27" s="173"/>
    </row>
    <row r="28" spans="1:62" ht="19.8">
      <c r="AL28" s="171"/>
      <c r="AM28" s="171"/>
      <c r="AN28" s="171"/>
      <c r="AO28" s="171"/>
      <c r="AP28" s="171"/>
      <c r="AQ28" s="171"/>
      <c r="AR28" s="171"/>
      <c r="AS28" s="171"/>
      <c r="AT28" s="171"/>
      <c r="AU28" s="171"/>
      <c r="AV28" s="172"/>
      <c r="AW28" s="172"/>
      <c r="AX28" s="171"/>
      <c r="AY28" s="171"/>
      <c r="AZ28" s="171"/>
      <c r="BA28" s="171"/>
      <c r="BB28" s="171"/>
      <c r="BC28" s="171"/>
      <c r="BD28" s="171"/>
      <c r="BE28" s="171"/>
      <c r="BF28" s="171"/>
    </row>
    <row r="29" spans="1:62" ht="19.8">
      <c r="AL29" s="171"/>
      <c r="AM29" s="171"/>
      <c r="AN29" s="171"/>
      <c r="AO29" s="171"/>
      <c r="AP29" s="171"/>
      <c r="AQ29" s="171"/>
      <c r="AR29" s="171"/>
      <c r="AS29" s="171"/>
      <c r="AT29" s="171"/>
      <c r="AU29" s="171"/>
      <c r="AV29" s="172"/>
      <c r="AW29" s="172"/>
      <c r="AX29" s="171"/>
      <c r="AY29" s="171"/>
      <c r="AZ29" s="171"/>
      <c r="BA29" s="171"/>
      <c r="BB29" s="171"/>
      <c r="BC29" s="171"/>
      <c r="BD29" s="171"/>
      <c r="BE29" s="171"/>
      <c r="BF29" s="171"/>
    </row>
    <row r="30" spans="1:62" ht="19.8">
      <c r="AL30" s="171"/>
      <c r="AM30" s="171"/>
      <c r="AN30" s="171"/>
      <c r="AO30" s="171"/>
      <c r="AP30" s="171"/>
      <c r="AQ30" s="171"/>
      <c r="AR30" s="171"/>
      <c r="AS30" s="171"/>
      <c r="AT30" s="171"/>
      <c r="AU30" s="171"/>
      <c r="AV30" s="172"/>
      <c r="AW30" s="172"/>
      <c r="AX30" s="171"/>
      <c r="AY30" s="171"/>
      <c r="AZ30" s="171"/>
      <c r="BA30" s="171"/>
      <c r="BB30" s="171"/>
      <c r="BC30" s="171"/>
      <c r="BD30" s="171"/>
      <c r="BE30" s="171"/>
      <c r="BF30" s="171"/>
    </row>
  </sheetData>
  <mergeCells count="9">
    <mergeCell ref="D25:E25"/>
    <mergeCell ref="W25:AD25"/>
    <mergeCell ref="W26:AB26"/>
    <mergeCell ref="B1:AD1"/>
    <mergeCell ref="BG1:BH1"/>
    <mergeCell ref="C2:T2"/>
    <mergeCell ref="AC2:AD2"/>
    <mergeCell ref="AK2:BF2"/>
    <mergeCell ref="A23:AD23"/>
  </mergeCells>
  <phoneticPr fontId="16" type="noConversion"/>
  <hyperlinks>
    <hyperlink ref="BG1" location="預告統計資料發布時間表!A1" display="回發布時間表" xr:uid="{8A72DB95-B3C6-4FA1-996B-5F17DEE687A1}"/>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AD3E4-F314-4CB8-ABF4-36A36C84F890}">
  <dimension ref="A1:I38"/>
  <sheetViews>
    <sheetView workbookViewId="0">
      <selection activeCell="H1" sqref="H1:I1"/>
    </sheetView>
  </sheetViews>
  <sheetFormatPr defaultColWidth="9" defaultRowHeight="15"/>
  <cols>
    <col min="1" max="1" width="18.88671875" style="131" customWidth="1"/>
    <col min="2" max="2" width="16.33203125" style="131" customWidth="1"/>
    <col min="3" max="3" width="33.21875" style="131" customWidth="1"/>
    <col min="4" max="4" width="17.6640625" style="134" customWidth="1"/>
    <col min="5" max="5" width="17.6640625" style="131" customWidth="1"/>
    <col min="6" max="6" width="19.109375" style="131" customWidth="1"/>
    <col min="7" max="7" width="17.6640625" style="131" customWidth="1"/>
    <col min="8" max="16384" width="9" style="131"/>
  </cols>
  <sheetData>
    <row r="1" spans="1:9" ht="15.6" thickBot="1">
      <c r="A1" s="130" t="s">
        <v>780</v>
      </c>
      <c r="D1" s="130" t="s">
        <v>781</v>
      </c>
      <c r="E1" s="822" t="s">
        <v>782</v>
      </c>
      <c r="F1" s="823"/>
      <c r="G1" s="824"/>
      <c r="H1" s="774" t="s">
        <v>51</v>
      </c>
      <c r="I1" s="774"/>
    </row>
    <row r="2" spans="1:9" ht="16.8" thickBot="1">
      <c r="A2" s="130" t="s">
        <v>783</v>
      </c>
      <c r="B2" s="132" t="s">
        <v>784</v>
      </c>
      <c r="C2" s="133"/>
      <c r="D2" s="130" t="s">
        <v>785</v>
      </c>
      <c r="E2" s="822" t="s">
        <v>786</v>
      </c>
      <c r="F2" s="823"/>
      <c r="G2" s="824"/>
      <c r="H2"/>
    </row>
    <row r="3" spans="1:9" ht="36.6">
      <c r="A3" s="825" t="s">
        <v>787</v>
      </c>
      <c r="B3" s="825"/>
      <c r="C3" s="825"/>
      <c r="D3" s="825"/>
      <c r="E3" s="825"/>
      <c r="F3" s="825"/>
      <c r="G3" s="825"/>
    </row>
    <row r="4" spans="1:9">
      <c r="A4" s="789"/>
      <c r="B4" s="789"/>
      <c r="C4" s="789"/>
      <c r="D4" s="789"/>
      <c r="E4" s="789"/>
      <c r="F4" s="789"/>
      <c r="G4" s="789"/>
    </row>
    <row r="5" spans="1:9" ht="25.2" thickBot="1">
      <c r="A5" s="821" t="s">
        <v>788</v>
      </c>
      <c r="B5" s="821"/>
      <c r="C5" s="821"/>
      <c r="D5" s="821"/>
      <c r="E5" s="821"/>
      <c r="F5" s="821"/>
      <c r="G5" s="821"/>
    </row>
    <row r="6" spans="1:9" ht="20.399999999999999" thickBot="1">
      <c r="A6" s="804" t="s">
        <v>789</v>
      </c>
      <c r="B6" s="805"/>
      <c r="C6" s="806"/>
      <c r="D6" s="810" t="s">
        <v>790</v>
      </c>
      <c r="E6" s="135"/>
      <c r="F6" s="136"/>
      <c r="G6" s="812" t="s">
        <v>791</v>
      </c>
    </row>
    <row r="7" spans="1:9" ht="40.200000000000003" thickBot="1">
      <c r="A7" s="807"/>
      <c r="B7" s="808"/>
      <c r="C7" s="809"/>
      <c r="D7" s="811"/>
      <c r="E7" s="137" t="s">
        <v>792</v>
      </c>
      <c r="F7" s="137" t="s">
        <v>793</v>
      </c>
      <c r="G7" s="813"/>
    </row>
    <row r="8" spans="1:9" ht="19.8">
      <c r="A8" s="814" t="s">
        <v>794</v>
      </c>
      <c r="B8" s="816" t="s">
        <v>795</v>
      </c>
      <c r="C8" s="817"/>
      <c r="D8" s="138">
        <v>237.99</v>
      </c>
      <c r="E8" s="139">
        <v>0</v>
      </c>
      <c r="F8" s="139">
        <v>0</v>
      </c>
      <c r="G8" s="140">
        <v>3</v>
      </c>
    </row>
    <row r="9" spans="1:9" ht="19.8">
      <c r="A9" s="814"/>
      <c r="B9" s="818" t="s">
        <v>796</v>
      </c>
      <c r="C9" s="819"/>
      <c r="D9" s="141">
        <v>237.99</v>
      </c>
      <c r="E9" s="142">
        <v>0</v>
      </c>
      <c r="F9" s="143">
        <v>0</v>
      </c>
      <c r="G9" s="144">
        <v>3</v>
      </c>
    </row>
    <row r="10" spans="1:9" ht="19.8">
      <c r="A10" s="814"/>
      <c r="B10" s="795" t="s">
        <v>797</v>
      </c>
      <c r="C10" s="796"/>
      <c r="D10" s="145"/>
      <c r="E10" s="142"/>
      <c r="F10" s="146"/>
      <c r="G10" s="147"/>
    </row>
    <row r="11" spans="1:9" ht="19.8">
      <c r="A11" s="815"/>
      <c r="B11" s="802" t="s">
        <v>798</v>
      </c>
      <c r="C11" s="820"/>
      <c r="D11" s="145"/>
      <c r="E11" s="142"/>
      <c r="F11" s="146"/>
      <c r="G11" s="147"/>
    </row>
    <row r="12" spans="1:9" ht="19.8">
      <c r="A12" s="791" t="s">
        <v>799</v>
      </c>
      <c r="B12" s="795" t="s">
        <v>795</v>
      </c>
      <c r="C12" s="796"/>
      <c r="D12" s="149">
        <v>237.99</v>
      </c>
      <c r="E12" s="142">
        <v>0</v>
      </c>
      <c r="F12" s="142">
        <v>0</v>
      </c>
      <c r="G12" s="144">
        <v>3</v>
      </c>
    </row>
    <row r="13" spans="1:9" ht="19.8">
      <c r="A13" s="792"/>
      <c r="B13" s="797" t="s">
        <v>800</v>
      </c>
      <c r="C13" s="798"/>
      <c r="D13" s="142">
        <v>149.4</v>
      </c>
      <c r="E13" s="142">
        <v>0</v>
      </c>
      <c r="F13" s="142">
        <v>0</v>
      </c>
      <c r="G13" s="150"/>
    </row>
    <row r="14" spans="1:9" ht="19.8">
      <c r="A14" s="792"/>
      <c r="B14" s="797" t="s">
        <v>801</v>
      </c>
      <c r="C14" s="798"/>
      <c r="D14" s="145">
        <v>88.59</v>
      </c>
      <c r="E14" s="142"/>
      <c r="F14" s="143"/>
      <c r="G14" s="151"/>
    </row>
    <row r="15" spans="1:9" ht="19.8">
      <c r="A15" s="792"/>
      <c r="B15" s="799" t="s">
        <v>802</v>
      </c>
      <c r="C15" s="152" t="s">
        <v>803</v>
      </c>
      <c r="D15" s="153">
        <v>237.99</v>
      </c>
      <c r="E15" s="154">
        <v>0</v>
      </c>
      <c r="F15" s="155">
        <v>0</v>
      </c>
      <c r="G15" s="147"/>
    </row>
    <row r="16" spans="1:9" ht="19.8">
      <c r="A16" s="792"/>
      <c r="B16" s="799"/>
      <c r="C16" s="156" t="s">
        <v>804</v>
      </c>
      <c r="D16" s="141">
        <v>149.4</v>
      </c>
      <c r="E16" s="142"/>
      <c r="F16" s="143">
        <v>0</v>
      </c>
      <c r="G16" s="147"/>
    </row>
    <row r="17" spans="1:7" ht="19.8">
      <c r="A17" s="792"/>
      <c r="B17" s="800"/>
      <c r="C17" s="156" t="s">
        <v>805</v>
      </c>
      <c r="D17" s="145">
        <v>88.59</v>
      </c>
      <c r="E17" s="142">
        <v>0</v>
      </c>
      <c r="F17" s="143"/>
      <c r="G17" s="151"/>
    </row>
    <row r="18" spans="1:7" ht="19.8">
      <c r="A18" s="792"/>
      <c r="B18" s="801" t="s">
        <v>806</v>
      </c>
      <c r="C18" s="148" t="s">
        <v>803</v>
      </c>
      <c r="D18" s="145">
        <v>0</v>
      </c>
      <c r="E18" s="142">
        <v>0</v>
      </c>
      <c r="F18" s="142">
        <v>0</v>
      </c>
      <c r="G18" s="150"/>
    </row>
    <row r="19" spans="1:7" ht="19.8">
      <c r="A19" s="792"/>
      <c r="B19" s="799"/>
      <c r="C19" s="156" t="s">
        <v>804</v>
      </c>
      <c r="D19" s="145"/>
      <c r="E19" s="142">
        <v>0</v>
      </c>
      <c r="F19" s="142">
        <v>0</v>
      </c>
      <c r="G19" s="150"/>
    </row>
    <row r="20" spans="1:7" ht="19.8">
      <c r="A20" s="792"/>
      <c r="B20" s="800"/>
      <c r="C20" s="156" t="s">
        <v>805</v>
      </c>
      <c r="D20" s="145"/>
      <c r="E20" s="142"/>
      <c r="F20" s="143"/>
      <c r="G20" s="151"/>
    </row>
    <row r="21" spans="1:7" ht="19.8">
      <c r="A21" s="792"/>
      <c r="B21" s="802" t="s">
        <v>807</v>
      </c>
      <c r="C21" s="148" t="s">
        <v>808</v>
      </c>
      <c r="D21" s="157"/>
      <c r="E21" s="158"/>
      <c r="F21" s="146"/>
      <c r="G21" s="147"/>
    </row>
    <row r="22" spans="1:7" ht="19.8">
      <c r="A22" s="792"/>
      <c r="B22" s="802"/>
      <c r="C22" s="148" t="s">
        <v>809</v>
      </c>
      <c r="D22" s="157"/>
      <c r="E22" s="157"/>
      <c r="F22" s="146"/>
      <c r="G22" s="147"/>
    </row>
    <row r="23" spans="1:7" ht="19.8">
      <c r="A23" s="792"/>
      <c r="B23" s="802"/>
      <c r="C23" s="148" t="s">
        <v>810</v>
      </c>
      <c r="D23" s="157"/>
      <c r="E23" s="157"/>
      <c r="F23" s="146"/>
      <c r="G23" s="147">
        <v>3</v>
      </c>
    </row>
    <row r="24" spans="1:7" ht="19.8">
      <c r="A24" s="793"/>
      <c r="B24" s="803" t="s">
        <v>811</v>
      </c>
      <c r="C24" s="156" t="s">
        <v>803</v>
      </c>
      <c r="D24" s="159"/>
      <c r="E24" s="160"/>
      <c r="F24" s="160"/>
      <c r="G24" s="150"/>
    </row>
    <row r="25" spans="1:7" ht="19.8">
      <c r="A25" s="793"/>
      <c r="B25" s="803"/>
      <c r="C25" s="156" t="s">
        <v>804</v>
      </c>
      <c r="D25" s="159"/>
      <c r="E25" s="160"/>
      <c r="F25" s="160"/>
      <c r="G25" s="150"/>
    </row>
    <row r="26" spans="1:7" ht="19.8">
      <c r="A26" s="794"/>
      <c r="B26" s="803"/>
      <c r="C26" s="156" t="s">
        <v>805</v>
      </c>
      <c r="D26" s="159"/>
      <c r="E26" s="160"/>
      <c r="F26" s="161"/>
      <c r="G26" s="162"/>
    </row>
    <row r="27" spans="1:7" ht="20.399999999999999" thickBot="1">
      <c r="A27" s="787" t="s">
        <v>812</v>
      </c>
      <c r="B27" s="788"/>
      <c r="C27" s="163" t="s">
        <v>813</v>
      </c>
      <c r="D27" s="145"/>
      <c r="E27" s="143"/>
      <c r="F27" s="142"/>
      <c r="G27" s="151"/>
    </row>
    <row r="28" spans="1:7">
      <c r="C28" s="164"/>
      <c r="G28" s="164"/>
    </row>
    <row r="29" spans="1:7">
      <c r="A29" s="165" t="s">
        <v>814</v>
      </c>
      <c r="C29" s="164"/>
      <c r="G29" s="164"/>
    </row>
    <row r="30" spans="1:7">
      <c r="A30" s="165" t="s">
        <v>815</v>
      </c>
      <c r="C30" s="164"/>
      <c r="G30" s="164"/>
    </row>
    <row r="31" spans="1:7">
      <c r="C31" s="164"/>
      <c r="G31" s="164"/>
    </row>
    <row r="35" spans="1:3" ht="16.2">
      <c r="A35" s="166"/>
      <c r="C35" s="167"/>
    </row>
    <row r="36" spans="1:3" ht="16.2">
      <c r="A36" s="166"/>
      <c r="C36" s="167"/>
    </row>
    <row r="37" spans="1:3" ht="16.2">
      <c r="A37" s="166"/>
      <c r="C37" s="167"/>
    </row>
    <row r="38" spans="1:3" ht="16.2">
      <c r="A38" s="166"/>
      <c r="C38" s="168"/>
    </row>
  </sheetData>
  <mergeCells count="23">
    <mergeCell ref="B18:B20"/>
    <mergeCell ref="B21:B23"/>
    <mergeCell ref="B24:B26"/>
    <mergeCell ref="A27:B27"/>
    <mergeCell ref="A8:A11"/>
    <mergeCell ref="B8:C8"/>
    <mergeCell ref="B9:C9"/>
    <mergeCell ref="B10:C10"/>
    <mergeCell ref="B11:C11"/>
    <mergeCell ref="A12:A26"/>
    <mergeCell ref="B12:C12"/>
    <mergeCell ref="B13:C13"/>
    <mergeCell ref="B14:C14"/>
    <mergeCell ref="B15:B17"/>
    <mergeCell ref="A6:C7"/>
    <mergeCell ref="D6:D7"/>
    <mergeCell ref="G6:G7"/>
    <mergeCell ref="H1:I1"/>
    <mergeCell ref="E1:G1"/>
    <mergeCell ref="E2:G2"/>
    <mergeCell ref="A3:G3"/>
    <mergeCell ref="A4:G4"/>
    <mergeCell ref="A5:G5"/>
  </mergeCells>
  <phoneticPr fontId="16" type="noConversion"/>
  <hyperlinks>
    <hyperlink ref="H1" location="預告統計資料發布時間表!A1" display="回發布時間表" xr:uid="{B29F6A9C-6BC3-42FD-9A99-D05477D5EC28}"/>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8654-FEEF-43A1-B6B2-7045A95C9069}">
  <dimension ref="A1:BJ29"/>
  <sheetViews>
    <sheetView workbookViewId="0"/>
  </sheetViews>
  <sheetFormatPr defaultRowHeight="16.2"/>
  <cols>
    <col min="1" max="1" width="4.88671875" customWidth="1"/>
    <col min="2" max="2" width="21.88671875" customWidth="1"/>
    <col min="3" max="3" width="15.21875" customWidth="1"/>
    <col min="4" max="4" width="14.21875" bestFit="1" customWidth="1"/>
    <col min="5" max="5" width="13.109375" customWidth="1"/>
    <col min="6" max="8" width="14.21875" bestFit="1" customWidth="1"/>
    <col min="9" max="9" width="13.21875" customWidth="1"/>
    <col min="10" max="10" width="14.33203125" bestFit="1" customWidth="1"/>
    <col min="11" max="11" width="9.109375" customWidth="1"/>
    <col min="12" max="12" width="12.6640625" customWidth="1"/>
    <col min="13" max="13" width="8.21875" customWidth="1"/>
    <col min="14" max="14" width="12.44140625" bestFit="1" customWidth="1"/>
    <col min="15" max="15" width="12.33203125" customWidth="1"/>
    <col min="16" max="16" width="12.21875" bestFit="1" customWidth="1"/>
    <col min="17" max="17" width="12.77734375" customWidth="1"/>
    <col min="18" max="18" width="11.21875" customWidth="1"/>
    <col min="19" max="22" width="8.109375" customWidth="1"/>
    <col min="23" max="25" width="7.6640625" customWidth="1"/>
    <col min="26" max="26" width="8.6640625" customWidth="1"/>
    <col min="27" max="28" width="6.6640625" customWidth="1"/>
    <col min="29" max="29" width="7.44140625" customWidth="1"/>
    <col min="30" max="30" width="6.6640625" customWidth="1"/>
    <col min="32" max="36" width="12.6640625" customWidth="1"/>
    <col min="48" max="49" width="8.88671875" style="297"/>
    <col min="50" max="58" width="10.6640625" customWidth="1"/>
  </cols>
  <sheetData>
    <row r="1" spans="1:60" s="169" customFormat="1" ht="45">
      <c r="B1" s="829" t="s">
        <v>816</v>
      </c>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170"/>
      <c r="AF1" s="170"/>
      <c r="AG1" s="170"/>
      <c r="AH1" s="170"/>
      <c r="AI1" s="170"/>
      <c r="AJ1" s="170"/>
      <c r="AK1" s="170"/>
      <c r="AL1" s="171"/>
      <c r="AM1" s="171"/>
      <c r="AN1" s="171"/>
      <c r="AO1" s="171"/>
      <c r="AP1" s="171"/>
      <c r="AQ1" s="171"/>
      <c r="AR1" s="171"/>
      <c r="AS1" s="171"/>
      <c r="AT1" s="171"/>
      <c r="AU1" s="171"/>
      <c r="AV1" s="172"/>
      <c r="AW1" s="172"/>
      <c r="AX1" s="171"/>
      <c r="AY1" s="171"/>
      <c r="AZ1" s="171"/>
      <c r="BA1" s="171"/>
      <c r="BB1" s="171"/>
      <c r="BC1" s="171"/>
      <c r="BD1" s="171"/>
      <c r="BE1" s="171"/>
      <c r="BF1" s="171"/>
      <c r="BG1" s="774" t="s">
        <v>51</v>
      </c>
      <c r="BH1" s="774"/>
    </row>
    <row r="2" spans="1:60" s="173" customFormat="1" ht="28.8" thickBot="1">
      <c r="B2" s="174"/>
      <c r="C2" s="831" t="s">
        <v>817</v>
      </c>
      <c r="D2" s="831"/>
      <c r="E2" s="831"/>
      <c r="F2" s="831"/>
      <c r="G2" s="831"/>
      <c r="H2" s="831"/>
      <c r="I2" s="831"/>
      <c r="J2" s="831"/>
      <c r="K2" s="831"/>
      <c r="L2" s="831"/>
      <c r="M2" s="831"/>
      <c r="N2" s="831"/>
      <c r="O2" s="831"/>
      <c r="P2" s="831"/>
      <c r="Q2" s="831"/>
      <c r="R2" s="831"/>
      <c r="S2" s="831"/>
      <c r="T2" s="831"/>
      <c r="U2" s="175"/>
      <c r="V2" s="175" t="s">
        <v>818</v>
      </c>
      <c r="W2" s="175"/>
      <c r="X2" s="175"/>
      <c r="Y2" s="175"/>
      <c r="Z2" s="175"/>
      <c r="AA2" s="175"/>
      <c r="AC2" s="832" t="s">
        <v>819</v>
      </c>
      <c r="AD2" s="832"/>
      <c r="AK2" s="833"/>
      <c r="AL2" s="833"/>
      <c r="AM2" s="833"/>
      <c r="AN2" s="833"/>
      <c r="AO2" s="833"/>
      <c r="AP2" s="833"/>
      <c r="AQ2" s="833"/>
      <c r="AR2" s="833"/>
      <c r="AS2" s="833"/>
      <c r="AT2" s="833"/>
      <c r="AU2" s="833"/>
      <c r="AV2" s="833"/>
      <c r="AW2" s="833"/>
      <c r="AX2" s="833"/>
      <c r="AY2" s="833"/>
      <c r="AZ2" s="833"/>
      <c r="BA2" s="833"/>
      <c r="BB2" s="833"/>
      <c r="BC2" s="833"/>
      <c r="BD2" s="833"/>
      <c r="BE2" s="833"/>
      <c r="BF2" s="833"/>
    </row>
    <row r="3" spans="1:60" s="166" customFormat="1" ht="139.19999999999999" thickBot="1">
      <c r="B3" s="176" t="s">
        <v>820</v>
      </c>
      <c r="C3" s="177" t="s">
        <v>821</v>
      </c>
      <c r="D3" s="178" t="s">
        <v>822</v>
      </c>
      <c r="E3" s="178" t="s">
        <v>823</v>
      </c>
      <c r="F3" s="178" t="s">
        <v>824</v>
      </c>
      <c r="G3" s="178" t="s">
        <v>825</v>
      </c>
      <c r="H3" s="178" t="s">
        <v>826</v>
      </c>
      <c r="I3" s="178" t="s">
        <v>827</v>
      </c>
      <c r="J3" s="179" t="s">
        <v>828</v>
      </c>
      <c r="K3" s="178" t="s">
        <v>829</v>
      </c>
      <c r="L3" s="178" t="s">
        <v>830</v>
      </c>
      <c r="M3" s="178" t="s">
        <v>831</v>
      </c>
      <c r="N3" s="178" t="s">
        <v>832</v>
      </c>
      <c r="O3" s="178" t="s">
        <v>833</v>
      </c>
      <c r="P3" s="178" t="s">
        <v>834</v>
      </c>
      <c r="Q3" s="178" t="s">
        <v>835</v>
      </c>
      <c r="R3" s="178" t="s">
        <v>836</v>
      </c>
      <c r="S3" s="178" t="s">
        <v>837</v>
      </c>
      <c r="T3" s="178" t="s">
        <v>838</v>
      </c>
      <c r="U3" s="178" t="s">
        <v>839</v>
      </c>
      <c r="V3" s="178" t="s">
        <v>840</v>
      </c>
      <c r="W3" s="178" t="s">
        <v>841</v>
      </c>
      <c r="X3" s="178" t="s">
        <v>842</v>
      </c>
      <c r="Y3" s="178" t="s">
        <v>843</v>
      </c>
      <c r="Z3" s="178" t="s">
        <v>844</v>
      </c>
      <c r="AA3" s="178" t="s">
        <v>845</v>
      </c>
      <c r="AB3" s="178" t="s">
        <v>846</v>
      </c>
      <c r="AC3" s="180" t="s">
        <v>847</v>
      </c>
      <c r="AD3" s="181" t="s">
        <v>848</v>
      </c>
      <c r="AE3" s="182"/>
      <c r="AF3" s="183" t="s">
        <v>849</v>
      </c>
      <c r="AG3" s="184" t="s">
        <v>850</v>
      </c>
      <c r="AH3" s="185" t="s">
        <v>851</v>
      </c>
      <c r="AI3" s="185" t="s">
        <v>852</v>
      </c>
      <c r="AJ3" s="185" t="s">
        <v>853</v>
      </c>
      <c r="AK3" s="186"/>
      <c r="AL3" s="187" t="s">
        <v>854</v>
      </c>
      <c r="AM3" s="185" t="s">
        <v>855</v>
      </c>
      <c r="AN3" s="185" t="s">
        <v>856</v>
      </c>
      <c r="AO3" s="185" t="s">
        <v>857</v>
      </c>
      <c r="AP3" s="185" t="s">
        <v>858</v>
      </c>
      <c r="AQ3" s="187" t="s">
        <v>859</v>
      </c>
      <c r="AR3" s="185" t="s">
        <v>860</v>
      </c>
      <c r="AS3" s="185" t="s">
        <v>861</v>
      </c>
      <c r="AT3" s="185" t="s">
        <v>862</v>
      </c>
      <c r="AU3" s="186"/>
      <c r="AV3" s="188" t="s">
        <v>840</v>
      </c>
      <c r="AW3" s="189" t="s">
        <v>863</v>
      </c>
      <c r="AX3" s="185" t="s">
        <v>854</v>
      </c>
      <c r="AY3" s="185" t="s">
        <v>855</v>
      </c>
      <c r="AZ3" s="185" t="s">
        <v>856</v>
      </c>
      <c r="BA3" s="185" t="s">
        <v>857</v>
      </c>
      <c r="BB3" s="185" t="s">
        <v>858</v>
      </c>
      <c r="BC3" s="190" t="s">
        <v>859</v>
      </c>
      <c r="BD3" s="185" t="s">
        <v>860</v>
      </c>
      <c r="BE3" s="185" t="s">
        <v>861</v>
      </c>
      <c r="BF3" s="185" t="s">
        <v>862</v>
      </c>
    </row>
    <row r="4" spans="1:60" s="166" customFormat="1" ht="28.8" thickBot="1">
      <c r="B4" s="191" t="s">
        <v>864</v>
      </c>
      <c r="C4" s="192">
        <f t="shared" ref="C4:C22" si="0">SUM(D4:AD4)</f>
        <v>131815</v>
      </c>
      <c r="D4" s="192">
        <f>D5+D8+D14+D19</f>
        <v>26160</v>
      </c>
      <c r="E4" s="192">
        <f t="shared" ref="E4:AD4" si="1">E5+E8+E14+E19</f>
        <v>18620</v>
      </c>
      <c r="F4" s="192">
        <f t="shared" si="1"/>
        <v>7708</v>
      </c>
      <c r="G4" s="192">
        <f t="shared" si="1"/>
        <v>8713</v>
      </c>
      <c r="H4" s="192">
        <f t="shared" si="1"/>
        <v>12281</v>
      </c>
      <c r="I4" s="192">
        <f t="shared" si="1"/>
        <v>35784</v>
      </c>
      <c r="J4" s="193">
        <f>AF4</f>
        <v>7180</v>
      </c>
      <c r="K4" s="192">
        <f t="shared" si="1"/>
        <v>0</v>
      </c>
      <c r="L4" s="192">
        <f t="shared" si="1"/>
        <v>4005</v>
      </c>
      <c r="M4" s="192">
        <f t="shared" si="1"/>
        <v>0</v>
      </c>
      <c r="N4" s="192">
        <f t="shared" si="1"/>
        <v>5425</v>
      </c>
      <c r="O4" s="192">
        <f t="shared" si="1"/>
        <v>3225</v>
      </c>
      <c r="P4" s="192">
        <f t="shared" si="1"/>
        <v>2002</v>
      </c>
      <c r="Q4" s="192">
        <f t="shared" si="1"/>
        <v>0</v>
      </c>
      <c r="R4" s="192">
        <f t="shared" si="1"/>
        <v>350</v>
      </c>
      <c r="S4" s="192">
        <f t="shared" si="1"/>
        <v>0</v>
      </c>
      <c r="T4" s="192">
        <f t="shared" si="1"/>
        <v>3</v>
      </c>
      <c r="U4" s="192">
        <f t="shared" si="1"/>
        <v>2</v>
      </c>
      <c r="V4" s="192">
        <f t="shared" si="1"/>
        <v>7</v>
      </c>
      <c r="W4" s="192">
        <f t="shared" si="1"/>
        <v>0</v>
      </c>
      <c r="X4" s="192">
        <f t="shared" si="1"/>
        <v>0</v>
      </c>
      <c r="Y4" s="192">
        <f t="shared" si="1"/>
        <v>0</v>
      </c>
      <c r="Z4" s="192">
        <f t="shared" si="1"/>
        <v>350</v>
      </c>
      <c r="AA4" s="192">
        <f t="shared" si="1"/>
        <v>0</v>
      </c>
      <c r="AB4" s="192">
        <f t="shared" si="1"/>
        <v>0</v>
      </c>
      <c r="AC4" s="192">
        <f t="shared" si="1"/>
        <v>0</v>
      </c>
      <c r="AD4" s="194">
        <f t="shared" si="1"/>
        <v>0</v>
      </c>
      <c r="AE4" s="195"/>
      <c r="AF4" s="196">
        <f>AF5+AF8+AF14+AF19</f>
        <v>7180</v>
      </c>
      <c r="AG4" s="197">
        <f t="shared" ref="AG4" si="2">AG5+AG8+AG14+AG19</f>
        <v>7180</v>
      </c>
      <c r="AH4" s="197">
        <f>AH5+AH8+AH14+AH19</f>
        <v>0</v>
      </c>
      <c r="AI4" s="197">
        <f>AI5+AI8+AI14+AI19</f>
        <v>0</v>
      </c>
      <c r="AJ4" s="197">
        <f>AJ5+AJ8+AJ14+AJ19</f>
        <v>0</v>
      </c>
      <c r="AK4" s="198"/>
      <c r="AL4" s="197">
        <f t="shared" ref="AL4:AT4" si="3">AL5+AL8+AL14+AL19</f>
        <v>0</v>
      </c>
      <c r="AM4" s="197">
        <f t="shared" si="3"/>
        <v>0</v>
      </c>
      <c r="AN4" s="197">
        <f t="shared" si="3"/>
        <v>0</v>
      </c>
      <c r="AO4" s="197">
        <f t="shared" si="3"/>
        <v>0</v>
      </c>
      <c r="AP4" s="197">
        <f t="shared" si="3"/>
        <v>0</v>
      </c>
      <c r="AQ4" s="197">
        <f>AQ5+AQ8+AQ14+AQ19</f>
        <v>0</v>
      </c>
      <c r="AR4" s="197">
        <f t="shared" si="3"/>
        <v>0</v>
      </c>
      <c r="AS4" s="197">
        <f t="shared" si="3"/>
        <v>0</v>
      </c>
      <c r="AT4" s="197">
        <f t="shared" si="3"/>
        <v>0</v>
      </c>
      <c r="AU4" s="199"/>
      <c r="AV4" s="200">
        <f>SUM(AX4:BB4)</f>
        <v>0</v>
      </c>
      <c r="AW4" s="201">
        <f t="shared" ref="AW4:AW22" si="4">BC4+BD4+BE4+BF4</f>
        <v>0</v>
      </c>
      <c r="AX4" s="197">
        <f t="shared" ref="AX4:BF4" si="5">AX5+AX8+AX14+AX19</f>
        <v>0</v>
      </c>
      <c r="AY4" s="197">
        <f t="shared" si="5"/>
        <v>0</v>
      </c>
      <c r="AZ4" s="197">
        <f t="shared" si="5"/>
        <v>0</v>
      </c>
      <c r="BA4" s="197">
        <f t="shared" si="5"/>
        <v>0</v>
      </c>
      <c r="BB4" s="197">
        <f t="shared" si="5"/>
        <v>0</v>
      </c>
      <c r="BC4" s="202">
        <f>BC5+BC8+BC14+BC19</f>
        <v>0</v>
      </c>
      <c r="BD4" s="197">
        <f t="shared" si="5"/>
        <v>0</v>
      </c>
      <c r="BE4" s="197">
        <f t="shared" si="5"/>
        <v>0</v>
      </c>
      <c r="BF4" s="197">
        <f t="shared" si="5"/>
        <v>0</v>
      </c>
    </row>
    <row r="5" spans="1:60" s="166" customFormat="1" ht="25.2" thickBot="1">
      <c r="B5" s="203" t="s">
        <v>865</v>
      </c>
      <c r="C5" s="204">
        <f t="shared" si="0"/>
        <v>47900</v>
      </c>
      <c r="D5" s="204">
        <f>SUM(D6:D7)</f>
        <v>8540</v>
      </c>
      <c r="E5" s="204">
        <f t="shared" ref="E5:AD5" si="6">SUM(E6:E7)</f>
        <v>6670</v>
      </c>
      <c r="F5" s="204">
        <f t="shared" si="6"/>
        <v>2450</v>
      </c>
      <c r="G5" s="204">
        <f t="shared" si="6"/>
        <v>2980</v>
      </c>
      <c r="H5" s="204">
        <f t="shared" si="6"/>
        <v>3040</v>
      </c>
      <c r="I5" s="204">
        <f t="shared" si="6"/>
        <v>15660</v>
      </c>
      <c r="J5" s="205">
        <f t="shared" ref="J5:J22" si="7">AF5</f>
        <v>2560</v>
      </c>
      <c r="K5" s="204">
        <f t="shared" si="6"/>
        <v>0</v>
      </c>
      <c r="L5" s="204">
        <f t="shared" si="6"/>
        <v>1550</v>
      </c>
      <c r="M5" s="204">
        <f t="shared" si="6"/>
        <v>0</v>
      </c>
      <c r="N5" s="204">
        <f t="shared" si="6"/>
        <v>2225</v>
      </c>
      <c r="O5" s="204">
        <f t="shared" si="6"/>
        <v>2225</v>
      </c>
      <c r="P5" s="204">
        <f t="shared" si="6"/>
        <v>0</v>
      </c>
      <c r="Q5" s="204">
        <f t="shared" si="6"/>
        <v>0</v>
      </c>
      <c r="R5" s="204">
        <f>SUM(R6:R7)</f>
        <v>0</v>
      </c>
      <c r="S5" s="204">
        <f t="shared" si="6"/>
        <v>0</v>
      </c>
      <c r="T5" s="204">
        <f t="shared" si="6"/>
        <v>0</v>
      </c>
      <c r="U5" s="204">
        <f t="shared" si="6"/>
        <v>0</v>
      </c>
      <c r="V5" s="204">
        <f t="shared" si="6"/>
        <v>0</v>
      </c>
      <c r="W5" s="204">
        <f t="shared" si="6"/>
        <v>0</v>
      </c>
      <c r="X5" s="204">
        <f t="shared" si="6"/>
        <v>0</v>
      </c>
      <c r="Y5" s="204">
        <f t="shared" si="6"/>
        <v>0</v>
      </c>
      <c r="Z5" s="204">
        <f t="shared" si="6"/>
        <v>0</v>
      </c>
      <c r="AA5" s="204">
        <f t="shared" si="6"/>
        <v>0</v>
      </c>
      <c r="AB5" s="204">
        <f t="shared" si="6"/>
        <v>0</v>
      </c>
      <c r="AC5" s="204">
        <f t="shared" si="6"/>
        <v>0</v>
      </c>
      <c r="AD5" s="206">
        <f t="shared" si="6"/>
        <v>0</v>
      </c>
      <c r="AE5" s="195"/>
      <c r="AF5" s="196">
        <f>SUM(AF6:AF7)</f>
        <v>2560</v>
      </c>
      <c r="AG5" s="197">
        <f t="shared" ref="AG5" si="8">SUM(AG6:AG7)</f>
        <v>2560</v>
      </c>
      <c r="AH5" s="197">
        <f>SUM(AH6:AH7)</f>
        <v>0</v>
      </c>
      <c r="AI5" s="197">
        <f>SUM(AI6:AI7)</f>
        <v>0</v>
      </c>
      <c r="AJ5" s="197">
        <f>SUM(AJ6:AJ7)</f>
        <v>0</v>
      </c>
      <c r="AK5" s="198"/>
      <c r="AL5" s="197">
        <f t="shared" ref="AL5:AT5" si="9">SUM(AL6:AL7)</f>
        <v>0</v>
      </c>
      <c r="AM5" s="197">
        <f t="shared" si="9"/>
        <v>0</v>
      </c>
      <c r="AN5" s="197">
        <f t="shared" si="9"/>
        <v>0</v>
      </c>
      <c r="AO5" s="197">
        <f t="shared" si="9"/>
        <v>0</v>
      </c>
      <c r="AP5" s="197">
        <f t="shared" si="9"/>
        <v>0</v>
      </c>
      <c r="AQ5" s="197">
        <f>SUM(AQ6:AQ7)</f>
        <v>0</v>
      </c>
      <c r="AR5" s="197">
        <f t="shared" si="9"/>
        <v>0</v>
      </c>
      <c r="AS5" s="197">
        <f t="shared" si="9"/>
        <v>0</v>
      </c>
      <c r="AT5" s="197">
        <f t="shared" si="9"/>
        <v>0</v>
      </c>
      <c r="AU5" s="199"/>
      <c r="AV5" s="207">
        <f t="shared" ref="AV5:AV22" si="10">SUM(AX5:BB5)</f>
        <v>0</v>
      </c>
      <c r="AW5" s="208">
        <f t="shared" si="4"/>
        <v>0</v>
      </c>
      <c r="AX5" s="197">
        <f t="shared" ref="AX5:BF5" si="11">SUM(AX6:AX7)</f>
        <v>0</v>
      </c>
      <c r="AY5" s="197">
        <f t="shared" si="11"/>
        <v>0</v>
      </c>
      <c r="AZ5" s="197">
        <f t="shared" si="11"/>
        <v>0</v>
      </c>
      <c r="BA5" s="197">
        <f t="shared" si="11"/>
        <v>0</v>
      </c>
      <c r="BB5" s="197">
        <f t="shared" si="11"/>
        <v>0</v>
      </c>
      <c r="BC5" s="202">
        <f>SUM(BC6:BC7)</f>
        <v>0</v>
      </c>
      <c r="BD5" s="197">
        <f t="shared" si="11"/>
        <v>0</v>
      </c>
      <c r="BE5" s="197">
        <f t="shared" si="11"/>
        <v>0</v>
      </c>
      <c r="BF5" s="197">
        <f t="shared" si="11"/>
        <v>0</v>
      </c>
    </row>
    <row r="6" spans="1:60" s="166" customFormat="1" ht="25.2" thickBot="1">
      <c r="B6" s="209" t="s">
        <v>866</v>
      </c>
      <c r="C6" s="210">
        <f>SUM(D6:AD6)</f>
        <v>47900</v>
      </c>
      <c r="D6" s="211">
        <v>8540</v>
      </c>
      <c r="E6" s="211">
        <v>6670</v>
      </c>
      <c r="F6" s="211">
        <v>2450</v>
      </c>
      <c r="G6" s="211">
        <v>2980</v>
      </c>
      <c r="H6" s="211">
        <v>3040</v>
      </c>
      <c r="I6" s="211">
        <v>15660</v>
      </c>
      <c r="J6" s="212">
        <f>AF6</f>
        <v>2560</v>
      </c>
      <c r="K6" s="211"/>
      <c r="L6" s="211">
        <v>1550</v>
      </c>
      <c r="M6" s="211"/>
      <c r="N6" s="211">
        <v>2225</v>
      </c>
      <c r="O6" s="211">
        <v>2225</v>
      </c>
      <c r="P6" s="211"/>
      <c r="Q6" s="211"/>
      <c r="R6" s="211"/>
      <c r="S6" s="211"/>
      <c r="T6" s="211"/>
      <c r="U6" s="211"/>
      <c r="V6" s="211"/>
      <c r="W6" s="211"/>
      <c r="X6" s="211"/>
      <c r="Y6" s="211"/>
      <c r="Z6" s="211"/>
      <c r="AA6" s="211"/>
      <c r="AB6" s="211"/>
      <c r="AC6" s="213"/>
      <c r="AD6" s="214"/>
      <c r="AE6" s="195"/>
      <c r="AF6" s="196">
        <f>SUM(AG6:AJ6)</f>
        <v>2560</v>
      </c>
      <c r="AG6" s="215">
        <v>2560</v>
      </c>
      <c r="AH6" s="215"/>
      <c r="AI6" s="215"/>
      <c r="AJ6" s="215"/>
      <c r="AK6" s="195"/>
      <c r="AL6" s="216"/>
      <c r="AM6" s="216"/>
      <c r="AN6" s="216"/>
      <c r="AO6" s="216"/>
      <c r="AP6" s="216"/>
      <c r="AQ6" s="216"/>
      <c r="AR6" s="216"/>
      <c r="AS6" s="216"/>
      <c r="AT6" s="216"/>
      <c r="AU6" s="199"/>
      <c r="AV6" s="217">
        <f t="shared" si="10"/>
        <v>0</v>
      </c>
      <c r="AW6" s="218">
        <f t="shared" si="4"/>
        <v>0</v>
      </c>
      <c r="AX6" s="216">
        <f>AL6*2</f>
        <v>0</v>
      </c>
      <c r="AY6" s="216">
        <f>AM6*50</f>
        <v>0</v>
      </c>
      <c r="AZ6" s="216">
        <f>AN6*25</f>
        <v>0</v>
      </c>
      <c r="BA6" s="216">
        <f>AO6*40</f>
        <v>0</v>
      </c>
      <c r="BB6" s="216">
        <f>AP6*60</f>
        <v>0</v>
      </c>
      <c r="BC6" s="219">
        <f>AQ6*4</f>
        <v>0</v>
      </c>
      <c r="BD6" s="216">
        <f>AR6*0.5</f>
        <v>0</v>
      </c>
      <c r="BE6" s="216">
        <f>AS6*12</f>
        <v>0</v>
      </c>
      <c r="BF6" s="216">
        <f>AT6*12</f>
        <v>0</v>
      </c>
    </row>
    <row r="7" spans="1:60" s="166" customFormat="1" ht="25.2" thickBot="1">
      <c r="B7" s="220" t="s">
        <v>867</v>
      </c>
      <c r="C7" s="221">
        <f t="shared" si="0"/>
        <v>0</v>
      </c>
      <c r="D7" s="222"/>
      <c r="E7" s="222"/>
      <c r="F7" s="222"/>
      <c r="G7" s="222"/>
      <c r="H7" s="222"/>
      <c r="I7" s="222"/>
      <c r="J7" s="212">
        <f>AF7</f>
        <v>0</v>
      </c>
      <c r="K7" s="223"/>
      <c r="L7" s="223"/>
      <c r="M7" s="223"/>
      <c r="N7" s="223"/>
      <c r="O7" s="224"/>
      <c r="P7" s="211"/>
      <c r="Q7" s="211"/>
      <c r="R7" s="211"/>
      <c r="S7" s="211"/>
      <c r="T7" s="223"/>
      <c r="U7" s="223"/>
      <c r="V7" s="223"/>
      <c r="W7" s="223"/>
      <c r="X7" s="223"/>
      <c r="Y7" s="223"/>
      <c r="Z7" s="223"/>
      <c r="AA7" s="223"/>
      <c r="AB7" s="223"/>
      <c r="AC7" s="225"/>
      <c r="AD7" s="226"/>
      <c r="AE7" s="195"/>
      <c r="AF7" s="196">
        <f>SUM(AG7:AJ7)</f>
        <v>0</v>
      </c>
      <c r="AG7" s="227"/>
      <c r="AH7" s="228"/>
      <c r="AI7" s="215"/>
      <c r="AJ7" s="215"/>
      <c r="AK7" s="195"/>
      <c r="AL7" s="216"/>
      <c r="AM7" s="216"/>
      <c r="AN7" s="216"/>
      <c r="AO7" s="216"/>
      <c r="AP7" s="216"/>
      <c r="AQ7" s="216"/>
      <c r="AR7" s="216"/>
      <c r="AS7" s="216"/>
      <c r="AT7" s="216"/>
      <c r="AU7" s="199"/>
      <c r="AV7" s="217">
        <f t="shared" si="10"/>
        <v>0</v>
      </c>
      <c r="AW7" s="229">
        <f t="shared" si="4"/>
        <v>0</v>
      </c>
      <c r="AX7" s="216">
        <f>AL7*2</f>
        <v>0</v>
      </c>
      <c r="AY7" s="216">
        <f>AM7*50</f>
        <v>0</v>
      </c>
      <c r="AZ7" s="216">
        <f>AN7*25</f>
        <v>0</v>
      </c>
      <c r="BA7" s="216">
        <f>AO7*40</f>
        <v>0</v>
      </c>
      <c r="BB7" s="216">
        <f>AP7*60</f>
        <v>0</v>
      </c>
      <c r="BC7" s="219">
        <f>AQ7*4</f>
        <v>0</v>
      </c>
      <c r="BD7" s="216">
        <f>AR7*0.5</f>
        <v>0</v>
      </c>
      <c r="BE7" s="216">
        <f>AS7*12</f>
        <v>0</v>
      </c>
      <c r="BF7" s="216">
        <f>AT7*12</f>
        <v>0</v>
      </c>
    </row>
    <row r="8" spans="1:60" s="166" customFormat="1" ht="25.2" thickBot="1">
      <c r="B8" s="203" t="s">
        <v>868</v>
      </c>
      <c r="C8" s="204">
        <f t="shared" si="0"/>
        <v>83473</v>
      </c>
      <c r="D8" s="204">
        <f t="shared" ref="D8:Z8" si="12">SUM(D9:D13)</f>
        <v>17440</v>
      </c>
      <c r="E8" s="204">
        <f t="shared" si="12"/>
        <v>11905</v>
      </c>
      <c r="F8" s="204">
        <f t="shared" si="12"/>
        <v>5208</v>
      </c>
      <c r="G8" s="204">
        <f t="shared" si="12"/>
        <v>5730</v>
      </c>
      <c r="H8" s="204">
        <f t="shared" si="12"/>
        <v>9235</v>
      </c>
      <c r="I8" s="204">
        <f t="shared" si="12"/>
        <v>20026</v>
      </c>
      <c r="J8" s="205">
        <f t="shared" si="7"/>
        <v>4590</v>
      </c>
      <c r="K8" s="230">
        <f t="shared" si="12"/>
        <v>0</v>
      </c>
      <c r="L8" s="230">
        <f t="shared" si="12"/>
        <v>2425</v>
      </c>
      <c r="M8" s="230">
        <f t="shared" si="12"/>
        <v>0</v>
      </c>
      <c r="N8" s="230">
        <f t="shared" si="12"/>
        <v>3200</v>
      </c>
      <c r="O8" s="230">
        <f t="shared" si="12"/>
        <v>1000</v>
      </c>
      <c r="P8" s="230">
        <f t="shared" si="12"/>
        <v>2002</v>
      </c>
      <c r="Q8" s="230">
        <f t="shared" si="12"/>
        <v>0</v>
      </c>
      <c r="R8" s="230">
        <f t="shared" si="12"/>
        <v>350</v>
      </c>
      <c r="S8" s="230">
        <f t="shared" si="12"/>
        <v>0</v>
      </c>
      <c r="T8" s="230">
        <f t="shared" si="12"/>
        <v>3</v>
      </c>
      <c r="U8" s="230">
        <f t="shared" si="12"/>
        <v>2</v>
      </c>
      <c r="V8" s="230">
        <f t="shared" si="12"/>
        <v>7</v>
      </c>
      <c r="W8" s="230">
        <f t="shared" si="12"/>
        <v>0</v>
      </c>
      <c r="X8" s="230">
        <f t="shared" si="12"/>
        <v>0</v>
      </c>
      <c r="Y8" s="230">
        <f t="shared" si="12"/>
        <v>0</v>
      </c>
      <c r="Z8" s="230">
        <f t="shared" si="12"/>
        <v>350</v>
      </c>
      <c r="AA8" s="230">
        <f>AA9+AA10+AA11+AA12+AA13</f>
        <v>0</v>
      </c>
      <c r="AB8" s="230">
        <f>SUM(AB9:AB13)</f>
        <v>0</v>
      </c>
      <c r="AC8" s="230">
        <f>SUM(AC9:AC13)</f>
        <v>0</v>
      </c>
      <c r="AD8" s="231">
        <f>SUM(AD9:AD13)</f>
        <v>0</v>
      </c>
      <c r="AE8" s="195"/>
      <c r="AF8" s="196">
        <f>SUM(AF9:AF13)</f>
        <v>4590</v>
      </c>
      <c r="AG8" s="197">
        <f>SUM(AG9:AG13)</f>
        <v>4590</v>
      </c>
      <c r="AH8" s="197">
        <f>SUM(AH9:AH13)</f>
        <v>0</v>
      </c>
      <c r="AI8" s="197">
        <f>SUM(AI9:AI13)</f>
        <v>0</v>
      </c>
      <c r="AJ8" s="197">
        <f>SUM(AJ9:AJ13)</f>
        <v>0</v>
      </c>
      <c r="AK8" s="198"/>
      <c r="AL8" s="197">
        <f t="shared" ref="AL8:AT8" si="13">SUM(AL9:AL13)</f>
        <v>0</v>
      </c>
      <c r="AM8" s="197">
        <f t="shared" si="13"/>
        <v>0</v>
      </c>
      <c r="AN8" s="197">
        <f t="shared" si="13"/>
        <v>0</v>
      </c>
      <c r="AO8" s="197">
        <f t="shared" si="13"/>
        <v>0</v>
      </c>
      <c r="AP8" s="197">
        <f t="shared" si="13"/>
        <v>0</v>
      </c>
      <c r="AQ8" s="197">
        <f>SUM(AQ9:AQ13)</f>
        <v>0</v>
      </c>
      <c r="AR8" s="197">
        <f t="shared" si="13"/>
        <v>0</v>
      </c>
      <c r="AS8" s="197">
        <f t="shared" si="13"/>
        <v>0</v>
      </c>
      <c r="AT8" s="197">
        <f t="shared" si="13"/>
        <v>0</v>
      </c>
      <c r="AU8" s="199"/>
      <c r="AV8" s="207">
        <f t="shared" si="10"/>
        <v>0</v>
      </c>
      <c r="AW8" s="208">
        <f t="shared" si="4"/>
        <v>0</v>
      </c>
      <c r="AX8" s="197">
        <f t="shared" ref="AX8:BF8" si="14">SUM(AX9:AX13)</f>
        <v>0</v>
      </c>
      <c r="AY8" s="197">
        <f t="shared" si="14"/>
        <v>0</v>
      </c>
      <c r="AZ8" s="197">
        <f t="shared" si="14"/>
        <v>0</v>
      </c>
      <c r="BA8" s="197">
        <f t="shared" si="14"/>
        <v>0</v>
      </c>
      <c r="BB8" s="197">
        <f t="shared" si="14"/>
        <v>0</v>
      </c>
      <c r="BC8" s="202">
        <f>SUM(BC9:BC13)</f>
        <v>0</v>
      </c>
      <c r="BD8" s="197">
        <f t="shared" si="14"/>
        <v>0</v>
      </c>
      <c r="BE8" s="197">
        <f t="shared" si="14"/>
        <v>0</v>
      </c>
      <c r="BF8" s="197">
        <f t="shared" si="14"/>
        <v>0</v>
      </c>
    </row>
    <row r="9" spans="1:60" s="166" customFormat="1" ht="25.2" thickBot="1">
      <c r="B9" s="232" t="s">
        <v>869</v>
      </c>
      <c r="C9" s="210">
        <f t="shared" si="0"/>
        <v>30500</v>
      </c>
      <c r="D9" s="233">
        <v>6560</v>
      </c>
      <c r="E9" s="234">
        <v>4445</v>
      </c>
      <c r="F9" s="234">
        <v>1560</v>
      </c>
      <c r="G9" s="234">
        <v>2150</v>
      </c>
      <c r="H9" s="234">
        <v>3310</v>
      </c>
      <c r="I9" s="234">
        <v>9010</v>
      </c>
      <c r="J9" s="235">
        <f>AF9</f>
        <v>1010</v>
      </c>
      <c r="K9" s="236"/>
      <c r="L9" s="236">
        <v>250</v>
      </c>
      <c r="M9" s="236"/>
      <c r="N9" s="236">
        <v>1450</v>
      </c>
      <c r="O9" s="236">
        <v>750</v>
      </c>
      <c r="P9" s="236"/>
      <c r="Q9" s="237"/>
      <c r="R9" s="236"/>
      <c r="S9" s="236"/>
      <c r="T9" s="236">
        <v>3</v>
      </c>
      <c r="U9" s="236"/>
      <c r="V9" s="236">
        <v>2</v>
      </c>
      <c r="W9" s="236"/>
      <c r="X9" s="236"/>
      <c r="Y9" s="236"/>
      <c r="Z9" s="236"/>
      <c r="AA9" s="236"/>
      <c r="AB9" s="236"/>
      <c r="AC9" s="238"/>
      <c r="AD9" s="239"/>
      <c r="AE9" s="195"/>
      <c r="AF9" s="196">
        <f>SUM(AG9:AJ9)</f>
        <v>1010</v>
      </c>
      <c r="AG9" s="215">
        <v>1010</v>
      </c>
      <c r="AH9" s="215"/>
      <c r="AI9" s="215"/>
      <c r="AJ9" s="215"/>
      <c r="AK9" s="195"/>
      <c r="AL9" s="240"/>
      <c r="AM9" s="240"/>
      <c r="AN9" s="240"/>
      <c r="AO9" s="240"/>
      <c r="AP9" s="240"/>
      <c r="AQ9" s="240"/>
      <c r="AR9" s="240"/>
      <c r="AS9" s="240"/>
      <c r="AT9" s="240"/>
      <c r="AU9" s="241"/>
      <c r="AV9" s="217">
        <f t="shared" si="10"/>
        <v>0</v>
      </c>
      <c r="AW9" s="218">
        <f t="shared" si="4"/>
        <v>0</v>
      </c>
      <c r="AX9" s="240">
        <f>AL9*2</f>
        <v>0</v>
      </c>
      <c r="AY9" s="240">
        <f>AM9*50</f>
        <v>0</v>
      </c>
      <c r="AZ9" s="240">
        <f>AN9*25</f>
        <v>0</v>
      </c>
      <c r="BA9" s="240">
        <f>AO9*40</f>
        <v>0</v>
      </c>
      <c r="BB9" s="240">
        <f>AP9*60</f>
        <v>0</v>
      </c>
      <c r="BC9" s="242">
        <f>AQ9*4</f>
        <v>0</v>
      </c>
      <c r="BD9" s="240">
        <f>AR9*0.5</f>
        <v>0</v>
      </c>
      <c r="BE9" s="240">
        <f t="shared" ref="BE9:BF13" si="15">AS9*12</f>
        <v>0</v>
      </c>
      <c r="BF9" s="240">
        <f t="shared" si="15"/>
        <v>0</v>
      </c>
    </row>
    <row r="10" spans="1:60" s="166" customFormat="1" ht="25.2" thickBot="1">
      <c r="B10" s="232" t="s">
        <v>870</v>
      </c>
      <c r="C10" s="210">
        <f t="shared" si="0"/>
        <v>22233</v>
      </c>
      <c r="D10" s="233">
        <v>4330</v>
      </c>
      <c r="E10" s="233">
        <v>3140</v>
      </c>
      <c r="F10" s="233">
        <v>1660</v>
      </c>
      <c r="G10" s="233">
        <v>1440</v>
      </c>
      <c r="H10" s="233">
        <v>2480</v>
      </c>
      <c r="I10" s="233">
        <v>4881</v>
      </c>
      <c r="J10" s="243">
        <f t="shared" si="7"/>
        <v>1980</v>
      </c>
      <c r="K10" s="244"/>
      <c r="L10" s="244">
        <v>1120</v>
      </c>
      <c r="M10" s="244"/>
      <c r="N10" s="244">
        <v>650</v>
      </c>
      <c r="O10" s="244"/>
      <c r="P10" s="244">
        <v>550</v>
      </c>
      <c r="Q10" s="244"/>
      <c r="R10" s="244"/>
      <c r="S10" s="244"/>
      <c r="T10" s="244"/>
      <c r="U10" s="244">
        <v>2</v>
      </c>
      <c r="V10" s="244"/>
      <c r="W10" s="244"/>
      <c r="X10" s="244"/>
      <c r="Y10" s="244"/>
      <c r="Z10" s="244"/>
      <c r="AA10" s="244"/>
      <c r="AB10" s="244"/>
      <c r="AC10" s="245"/>
      <c r="AD10" s="246"/>
      <c r="AE10" s="195"/>
      <c r="AF10" s="196">
        <f>SUM(AG10:AJ10)</f>
        <v>1980</v>
      </c>
      <c r="AG10" s="215">
        <v>1980</v>
      </c>
      <c r="AH10" s="215"/>
      <c r="AI10" s="215"/>
      <c r="AJ10" s="215"/>
      <c r="AK10" s="195"/>
      <c r="AL10" s="240"/>
      <c r="AM10" s="240"/>
      <c r="AN10" s="240"/>
      <c r="AO10" s="240"/>
      <c r="AP10" s="240"/>
      <c r="AQ10" s="240"/>
      <c r="AR10" s="240"/>
      <c r="AS10" s="240"/>
      <c r="AT10" s="240"/>
      <c r="AU10" s="241"/>
      <c r="AV10" s="217">
        <f t="shared" si="10"/>
        <v>0</v>
      </c>
      <c r="AW10" s="247">
        <f t="shared" si="4"/>
        <v>0</v>
      </c>
      <c r="AX10" s="240">
        <f>AL10*2</f>
        <v>0</v>
      </c>
      <c r="AY10" s="240">
        <f>AM10*50</f>
        <v>0</v>
      </c>
      <c r="AZ10" s="240">
        <f>AN10*25</f>
        <v>0</v>
      </c>
      <c r="BA10" s="240">
        <f>AO10*40</f>
        <v>0</v>
      </c>
      <c r="BB10" s="240">
        <f>AP10*60</f>
        <v>0</v>
      </c>
      <c r="BC10" s="242">
        <f>AQ10*4</f>
        <v>0</v>
      </c>
      <c r="BD10" s="240">
        <f>AR10*0.5</f>
        <v>0</v>
      </c>
      <c r="BE10" s="240">
        <f t="shared" si="15"/>
        <v>0</v>
      </c>
      <c r="BF10" s="240">
        <f t="shared" si="15"/>
        <v>0</v>
      </c>
    </row>
    <row r="11" spans="1:60" s="166" customFormat="1" ht="25.2" thickBot="1">
      <c r="B11" s="232" t="s">
        <v>871</v>
      </c>
      <c r="C11" s="210">
        <f t="shared" si="0"/>
        <v>30570</v>
      </c>
      <c r="D11" s="233">
        <v>6470</v>
      </c>
      <c r="E11" s="233">
        <v>4320</v>
      </c>
      <c r="F11" s="233">
        <v>1988</v>
      </c>
      <c r="G11" s="233">
        <v>2120</v>
      </c>
      <c r="H11" s="233">
        <v>3445</v>
      </c>
      <c r="I11" s="233">
        <v>6135</v>
      </c>
      <c r="J11" s="248">
        <f t="shared" si="7"/>
        <v>1560</v>
      </c>
      <c r="K11" s="233"/>
      <c r="L11" s="233">
        <v>1025</v>
      </c>
      <c r="M11" s="233"/>
      <c r="N11" s="233">
        <v>1100</v>
      </c>
      <c r="O11" s="233">
        <v>250</v>
      </c>
      <c r="P11" s="233">
        <v>1452</v>
      </c>
      <c r="Q11" s="233"/>
      <c r="R11" s="233">
        <v>350</v>
      </c>
      <c r="S11" s="233"/>
      <c r="T11" s="233"/>
      <c r="U11" s="233"/>
      <c r="V11" s="233">
        <v>5</v>
      </c>
      <c r="W11" s="233"/>
      <c r="X11" s="233"/>
      <c r="Y11" s="233"/>
      <c r="Z11" s="233">
        <v>350</v>
      </c>
      <c r="AA11" s="233"/>
      <c r="AB11" s="233"/>
      <c r="AC11" s="249"/>
      <c r="AD11" s="239"/>
      <c r="AE11" s="195"/>
      <c r="AF11" s="196">
        <f t="shared" ref="AF11" si="16">SUM(AG11:AJ11)</f>
        <v>1560</v>
      </c>
      <c r="AG11" s="215">
        <v>1560</v>
      </c>
      <c r="AH11" s="215"/>
      <c r="AI11" s="215"/>
      <c r="AJ11" s="215"/>
      <c r="AK11" s="195"/>
      <c r="AL11" s="240"/>
      <c r="AM11" s="240"/>
      <c r="AN11" s="240"/>
      <c r="AO11" s="240"/>
      <c r="AP11" s="240"/>
      <c r="AQ11" s="240"/>
      <c r="AR11" s="240"/>
      <c r="AS11" s="240"/>
      <c r="AT11" s="240"/>
      <c r="AU11" s="241"/>
      <c r="AV11" s="217">
        <f t="shared" si="10"/>
        <v>0</v>
      </c>
      <c r="AW11" s="247">
        <f t="shared" si="4"/>
        <v>0</v>
      </c>
      <c r="AX11" s="240">
        <f>AL11*2</f>
        <v>0</v>
      </c>
      <c r="AY11" s="240">
        <f>AM11*50</f>
        <v>0</v>
      </c>
      <c r="AZ11" s="240">
        <f>AN11*25</f>
        <v>0</v>
      </c>
      <c r="BA11" s="240">
        <f>AO11*40</f>
        <v>0</v>
      </c>
      <c r="BB11" s="240">
        <f>AP11*60</f>
        <v>0</v>
      </c>
      <c r="BC11" s="242">
        <f>AQ11*4</f>
        <v>0</v>
      </c>
      <c r="BD11" s="240">
        <f>AR11*0.5</f>
        <v>0</v>
      </c>
      <c r="BE11" s="240">
        <f t="shared" si="15"/>
        <v>0</v>
      </c>
      <c r="BF11" s="240">
        <f t="shared" si="15"/>
        <v>0</v>
      </c>
    </row>
    <row r="12" spans="1:60" s="166" customFormat="1" ht="25.2" thickBot="1">
      <c r="B12" s="232"/>
      <c r="C12" s="210">
        <f t="shared" si="0"/>
        <v>0</v>
      </c>
      <c r="D12" s="233"/>
      <c r="E12" s="233"/>
      <c r="F12" s="233"/>
      <c r="G12" s="233"/>
      <c r="H12" s="233"/>
      <c r="I12" s="233"/>
      <c r="J12" s="250">
        <f>AF12</f>
        <v>0</v>
      </c>
      <c r="K12" s="233"/>
      <c r="L12" s="233"/>
      <c r="M12" s="233"/>
      <c r="N12" s="233"/>
      <c r="O12" s="233"/>
      <c r="P12" s="233"/>
      <c r="Q12" s="233"/>
      <c r="R12" s="233"/>
      <c r="S12" s="233"/>
      <c r="T12" s="233"/>
      <c r="U12" s="233"/>
      <c r="V12" s="233"/>
      <c r="W12" s="233"/>
      <c r="X12" s="233"/>
      <c r="Y12" s="233"/>
      <c r="Z12" s="233"/>
      <c r="AA12" s="233"/>
      <c r="AB12" s="233"/>
      <c r="AC12" s="249"/>
      <c r="AD12" s="239"/>
      <c r="AE12" s="195"/>
      <c r="AF12" s="196">
        <f>SUM(AG12:AJ12)</f>
        <v>0</v>
      </c>
      <c r="AG12" s="215"/>
      <c r="AH12" s="215"/>
      <c r="AI12" s="215"/>
      <c r="AJ12" s="215"/>
      <c r="AK12" s="195"/>
      <c r="AL12" s="240"/>
      <c r="AM12" s="240"/>
      <c r="AN12" s="240"/>
      <c r="AO12" s="240"/>
      <c r="AP12" s="240"/>
      <c r="AQ12" s="240"/>
      <c r="AR12" s="240"/>
      <c r="AS12" s="240"/>
      <c r="AT12" s="240"/>
      <c r="AU12" s="241"/>
      <c r="AV12" s="217">
        <f t="shared" si="10"/>
        <v>0</v>
      </c>
      <c r="AW12" s="247">
        <f t="shared" si="4"/>
        <v>0</v>
      </c>
      <c r="AX12" s="240">
        <f>AL12*2</f>
        <v>0</v>
      </c>
      <c r="AY12" s="240">
        <f>AM12*50</f>
        <v>0</v>
      </c>
      <c r="AZ12" s="240">
        <f>AN12*25</f>
        <v>0</v>
      </c>
      <c r="BA12" s="240">
        <f>AO12*40</f>
        <v>0</v>
      </c>
      <c r="BB12" s="240">
        <f>AP12*60</f>
        <v>0</v>
      </c>
      <c r="BC12" s="242">
        <f>AQ12*4</f>
        <v>0</v>
      </c>
      <c r="BD12" s="240">
        <f>AR12*0.5</f>
        <v>0</v>
      </c>
      <c r="BE12" s="240">
        <f t="shared" si="15"/>
        <v>0</v>
      </c>
      <c r="BF12" s="240">
        <f t="shared" si="15"/>
        <v>0</v>
      </c>
    </row>
    <row r="13" spans="1:60" s="166" customFormat="1" ht="25.2" thickBot="1">
      <c r="B13" s="251" t="s">
        <v>872</v>
      </c>
      <c r="C13" s="221">
        <f t="shared" si="0"/>
        <v>170</v>
      </c>
      <c r="D13" s="234">
        <v>80</v>
      </c>
      <c r="E13" s="234"/>
      <c r="F13" s="234"/>
      <c r="G13" s="234">
        <v>20</v>
      </c>
      <c r="H13" s="234"/>
      <c r="I13" s="234"/>
      <c r="J13" s="252">
        <f>AF13</f>
        <v>40</v>
      </c>
      <c r="K13" s="253"/>
      <c r="L13" s="253">
        <v>30</v>
      </c>
      <c r="M13" s="253"/>
      <c r="N13" s="253"/>
      <c r="O13" s="253"/>
      <c r="P13" s="253"/>
      <c r="Q13" s="253"/>
      <c r="R13" s="253"/>
      <c r="S13" s="253"/>
      <c r="T13" s="253"/>
      <c r="U13" s="253"/>
      <c r="V13" s="253"/>
      <c r="W13" s="253"/>
      <c r="X13" s="253"/>
      <c r="Y13" s="253"/>
      <c r="Z13" s="253"/>
      <c r="AA13" s="253"/>
      <c r="AB13" s="253"/>
      <c r="AC13" s="254"/>
      <c r="AD13" s="255"/>
      <c r="AE13" s="195"/>
      <c r="AF13" s="196">
        <f t="shared" ref="AF13" si="17">SUM(AG13:AJ13)</f>
        <v>40</v>
      </c>
      <c r="AG13" s="215">
        <v>40</v>
      </c>
      <c r="AH13" s="215"/>
      <c r="AI13" s="215"/>
      <c r="AJ13" s="215"/>
      <c r="AK13" s="195"/>
      <c r="AL13" s="215"/>
      <c r="AM13" s="215"/>
      <c r="AN13" s="215"/>
      <c r="AO13" s="215"/>
      <c r="AP13" s="215"/>
      <c r="AQ13" s="215"/>
      <c r="AR13" s="215"/>
      <c r="AS13" s="215"/>
      <c r="AT13" s="215"/>
      <c r="AU13" s="199"/>
      <c r="AV13" s="217">
        <f t="shared" si="10"/>
        <v>0</v>
      </c>
      <c r="AW13" s="229">
        <f t="shared" si="4"/>
        <v>0</v>
      </c>
      <c r="AX13" s="240">
        <f>AL13*2</f>
        <v>0</v>
      </c>
      <c r="AY13" s="240">
        <f>AM13*50</f>
        <v>0</v>
      </c>
      <c r="AZ13" s="240">
        <f>AN13*25</f>
        <v>0</v>
      </c>
      <c r="BA13" s="240">
        <f>AO13*40</f>
        <v>0</v>
      </c>
      <c r="BB13" s="240">
        <f>AP13*60</f>
        <v>0</v>
      </c>
      <c r="BC13" s="242">
        <f>AQ13*4</f>
        <v>0</v>
      </c>
      <c r="BD13" s="240">
        <f>AR13*0.5</f>
        <v>0</v>
      </c>
      <c r="BE13" s="240">
        <f t="shared" si="15"/>
        <v>0</v>
      </c>
      <c r="BF13" s="240">
        <f t="shared" si="15"/>
        <v>0</v>
      </c>
    </row>
    <row r="14" spans="1:60" s="166" customFormat="1" ht="25.2" thickBot="1">
      <c r="B14" s="203" t="s">
        <v>873</v>
      </c>
      <c r="C14" s="204">
        <f t="shared" si="0"/>
        <v>442</v>
      </c>
      <c r="D14" s="204">
        <f>SUM(D15:D17)</f>
        <v>180</v>
      </c>
      <c r="E14" s="204">
        <f t="shared" ref="E14:AD14" si="18">SUM(E15:E17)</f>
        <v>45</v>
      </c>
      <c r="F14" s="204">
        <f t="shared" si="18"/>
        <v>50</v>
      </c>
      <c r="G14" s="204">
        <f t="shared" si="18"/>
        <v>3</v>
      </c>
      <c r="H14" s="204">
        <f t="shared" si="18"/>
        <v>6</v>
      </c>
      <c r="I14" s="204">
        <f t="shared" si="18"/>
        <v>98</v>
      </c>
      <c r="J14" s="205">
        <f t="shared" si="7"/>
        <v>30</v>
      </c>
      <c r="K14" s="204">
        <f t="shared" si="18"/>
        <v>0</v>
      </c>
      <c r="L14" s="204">
        <f t="shared" si="18"/>
        <v>30</v>
      </c>
      <c r="M14" s="204">
        <f t="shared" si="18"/>
        <v>0</v>
      </c>
      <c r="N14" s="204">
        <f t="shared" si="18"/>
        <v>0</v>
      </c>
      <c r="O14" s="204">
        <f t="shared" si="18"/>
        <v>0</v>
      </c>
      <c r="P14" s="204">
        <f t="shared" si="18"/>
        <v>0</v>
      </c>
      <c r="Q14" s="204">
        <f t="shared" si="18"/>
        <v>0</v>
      </c>
      <c r="R14" s="204">
        <f t="shared" si="18"/>
        <v>0</v>
      </c>
      <c r="S14" s="204">
        <f t="shared" si="18"/>
        <v>0</v>
      </c>
      <c r="T14" s="204">
        <f t="shared" si="18"/>
        <v>0</v>
      </c>
      <c r="U14" s="204">
        <f t="shared" si="18"/>
        <v>0</v>
      </c>
      <c r="V14" s="204">
        <f t="shared" si="18"/>
        <v>0</v>
      </c>
      <c r="W14" s="204">
        <f t="shared" si="18"/>
        <v>0</v>
      </c>
      <c r="X14" s="204">
        <f t="shared" si="18"/>
        <v>0</v>
      </c>
      <c r="Y14" s="204">
        <f t="shared" si="18"/>
        <v>0</v>
      </c>
      <c r="Z14" s="204">
        <f t="shared" si="18"/>
        <v>0</v>
      </c>
      <c r="AA14" s="204">
        <f t="shared" si="18"/>
        <v>0</v>
      </c>
      <c r="AB14" s="204">
        <f t="shared" si="18"/>
        <v>0</v>
      </c>
      <c r="AC14" s="204">
        <f t="shared" si="18"/>
        <v>0</v>
      </c>
      <c r="AD14" s="206">
        <f t="shared" si="18"/>
        <v>0</v>
      </c>
      <c r="AE14" s="195"/>
      <c r="AF14" s="196">
        <f>SUM(AF15:AF17)</f>
        <v>30</v>
      </c>
      <c r="AG14" s="197">
        <f t="shared" ref="AG14" si="19">SUM(AG15:AG17)</f>
        <v>30</v>
      </c>
      <c r="AH14" s="197">
        <f>SUM(AH15:AH17)</f>
        <v>0</v>
      </c>
      <c r="AI14" s="197">
        <f>SUM(AI15:AI17)</f>
        <v>0</v>
      </c>
      <c r="AJ14" s="197">
        <f>SUM(AJ15:AJ17)</f>
        <v>0</v>
      </c>
      <c r="AK14" s="198"/>
      <c r="AL14" s="197">
        <f t="shared" ref="AL14:AT14" si="20">SUM(AL15:AL17)</f>
        <v>0</v>
      </c>
      <c r="AM14" s="197">
        <f t="shared" si="20"/>
        <v>0</v>
      </c>
      <c r="AN14" s="197">
        <f t="shared" si="20"/>
        <v>0</v>
      </c>
      <c r="AO14" s="197">
        <f t="shared" si="20"/>
        <v>0</v>
      </c>
      <c r="AP14" s="197">
        <f t="shared" si="20"/>
        <v>0</v>
      </c>
      <c r="AQ14" s="197">
        <f>SUM(AQ15:AQ17)</f>
        <v>0</v>
      </c>
      <c r="AR14" s="197">
        <f t="shared" si="20"/>
        <v>0</v>
      </c>
      <c r="AS14" s="197">
        <f t="shared" si="20"/>
        <v>0</v>
      </c>
      <c r="AT14" s="197">
        <f t="shared" si="20"/>
        <v>0</v>
      </c>
      <c r="AU14" s="199"/>
      <c r="AV14" s="207">
        <f t="shared" si="10"/>
        <v>0</v>
      </c>
      <c r="AW14" s="208">
        <f t="shared" si="4"/>
        <v>0</v>
      </c>
      <c r="AX14" s="197">
        <f t="shared" ref="AX14:BF14" si="21">SUM(AX15:AX17)</f>
        <v>0</v>
      </c>
      <c r="AY14" s="197">
        <f t="shared" si="21"/>
        <v>0</v>
      </c>
      <c r="AZ14" s="197">
        <f t="shared" si="21"/>
        <v>0</v>
      </c>
      <c r="BA14" s="197">
        <f t="shared" si="21"/>
        <v>0</v>
      </c>
      <c r="BB14" s="197">
        <f t="shared" si="21"/>
        <v>0</v>
      </c>
      <c r="BC14" s="202">
        <f>SUM(BC15:BC17)</f>
        <v>0</v>
      </c>
      <c r="BD14" s="197">
        <f t="shared" si="21"/>
        <v>0</v>
      </c>
      <c r="BE14" s="197">
        <f t="shared" si="21"/>
        <v>0</v>
      </c>
      <c r="BF14" s="197">
        <f t="shared" si="21"/>
        <v>0</v>
      </c>
    </row>
    <row r="15" spans="1:60" s="166" customFormat="1" ht="25.2" thickBot="1">
      <c r="B15" s="256"/>
      <c r="C15" s="210">
        <f t="shared" si="0"/>
        <v>0</v>
      </c>
      <c r="D15" s="257"/>
      <c r="E15" s="257"/>
      <c r="F15" s="257"/>
      <c r="G15" s="257"/>
      <c r="H15" s="257"/>
      <c r="I15" s="257"/>
      <c r="J15" s="248">
        <f t="shared" si="7"/>
        <v>0</v>
      </c>
      <c r="K15" s="257"/>
      <c r="L15" s="257"/>
      <c r="M15" s="257"/>
      <c r="N15" s="257"/>
      <c r="O15" s="257"/>
      <c r="P15" s="257"/>
      <c r="Q15" s="257"/>
      <c r="R15" s="257"/>
      <c r="S15" s="257"/>
      <c r="T15" s="257"/>
      <c r="U15" s="257"/>
      <c r="V15" s="257"/>
      <c r="W15" s="257"/>
      <c r="X15" s="257"/>
      <c r="Y15" s="257"/>
      <c r="Z15" s="257"/>
      <c r="AA15" s="257"/>
      <c r="AB15" s="257"/>
      <c r="AC15" s="258"/>
      <c r="AD15" s="259"/>
      <c r="AE15" s="260"/>
      <c r="AF15" s="261">
        <f t="shared" ref="AF15:AF18" si="22">SUM(AG15:AJ15)</f>
        <v>0</v>
      </c>
      <c r="AG15" s="262"/>
      <c r="AH15" s="262"/>
      <c r="AI15" s="262"/>
      <c r="AJ15" s="262"/>
      <c r="AK15" s="260"/>
      <c r="AL15" s="263"/>
      <c r="AM15" s="263"/>
      <c r="AN15" s="263"/>
      <c r="AO15" s="263"/>
      <c r="AP15" s="263"/>
      <c r="AQ15" s="263"/>
      <c r="AR15" s="263"/>
      <c r="AS15" s="263"/>
      <c r="AT15" s="263"/>
      <c r="AU15" s="264"/>
      <c r="AV15" s="217">
        <f t="shared" si="10"/>
        <v>0</v>
      </c>
      <c r="AW15" s="218">
        <f t="shared" si="4"/>
        <v>0</v>
      </c>
      <c r="AX15" s="263">
        <f>AL15*2</f>
        <v>0</v>
      </c>
      <c r="AY15" s="263">
        <f>AM15*50</f>
        <v>0</v>
      </c>
      <c r="AZ15" s="263">
        <f>AN15*25</f>
        <v>0</v>
      </c>
      <c r="BA15" s="263">
        <f>AO15*40</f>
        <v>0</v>
      </c>
      <c r="BB15" s="263">
        <f>AP15*60</f>
        <v>0</v>
      </c>
      <c r="BC15" s="265">
        <f>AQ15*4</f>
        <v>0</v>
      </c>
      <c r="BD15" s="263">
        <f>AR15*0.5</f>
        <v>0</v>
      </c>
      <c r="BE15" s="263">
        <f t="shared" ref="BE15:BF18" si="23">AS15*12</f>
        <v>0</v>
      </c>
      <c r="BF15" s="263">
        <f t="shared" si="23"/>
        <v>0</v>
      </c>
    </row>
    <row r="16" spans="1:60" s="166" customFormat="1" ht="25.2" thickBot="1">
      <c r="A16" s="266"/>
      <c r="B16" s="256" t="s">
        <v>874</v>
      </c>
      <c r="C16" s="210">
        <f t="shared" si="0"/>
        <v>442</v>
      </c>
      <c r="D16" s="257">
        <v>180</v>
      </c>
      <c r="E16" s="257">
        <v>45</v>
      </c>
      <c r="F16" s="257">
        <v>50</v>
      </c>
      <c r="G16" s="257">
        <v>3</v>
      </c>
      <c r="H16" s="257">
        <v>6</v>
      </c>
      <c r="I16" s="257">
        <v>98</v>
      </c>
      <c r="J16" s="248">
        <f t="shared" si="7"/>
        <v>30</v>
      </c>
      <c r="K16" s="257"/>
      <c r="L16" s="257">
        <v>30</v>
      </c>
      <c r="M16" s="257"/>
      <c r="N16" s="257"/>
      <c r="O16" s="257"/>
      <c r="P16" s="257"/>
      <c r="Q16" s="257"/>
      <c r="R16" s="257"/>
      <c r="S16" s="257"/>
      <c r="T16" s="257"/>
      <c r="U16" s="257"/>
      <c r="V16" s="257"/>
      <c r="W16" s="257"/>
      <c r="X16" s="257"/>
      <c r="Y16" s="257"/>
      <c r="Z16" s="257"/>
      <c r="AA16" s="257"/>
      <c r="AB16" s="257"/>
      <c r="AC16" s="258"/>
      <c r="AD16" s="259"/>
      <c r="AE16" s="260"/>
      <c r="AF16" s="261">
        <f t="shared" si="22"/>
        <v>30</v>
      </c>
      <c r="AG16" s="262">
        <v>30</v>
      </c>
      <c r="AH16" s="262"/>
      <c r="AI16" s="262"/>
      <c r="AJ16" s="262"/>
      <c r="AK16" s="260"/>
      <c r="AL16" s="263"/>
      <c r="AM16" s="263"/>
      <c r="AN16" s="263"/>
      <c r="AO16" s="263"/>
      <c r="AP16" s="263"/>
      <c r="AQ16" s="263"/>
      <c r="AR16" s="263"/>
      <c r="AS16" s="263"/>
      <c r="AT16" s="263"/>
      <c r="AU16" s="264"/>
      <c r="AV16" s="217">
        <f t="shared" si="10"/>
        <v>0</v>
      </c>
      <c r="AW16" s="247">
        <f t="shared" si="4"/>
        <v>0</v>
      </c>
      <c r="AX16" s="263">
        <f>AL16*2</f>
        <v>0</v>
      </c>
      <c r="AY16" s="263">
        <f>AM16*50</f>
        <v>0</v>
      </c>
      <c r="AZ16" s="263">
        <f>AN16*25</f>
        <v>0</v>
      </c>
      <c r="BA16" s="263">
        <f>AO16*40</f>
        <v>0</v>
      </c>
      <c r="BB16" s="263">
        <f>AP16*60</f>
        <v>0</v>
      </c>
      <c r="BC16" s="265">
        <f>AQ16*4</f>
        <v>0</v>
      </c>
      <c r="BD16" s="263">
        <f>AR16*0.5</f>
        <v>0</v>
      </c>
      <c r="BE16" s="263">
        <f t="shared" si="23"/>
        <v>0</v>
      </c>
      <c r="BF16" s="263">
        <f t="shared" si="23"/>
        <v>0</v>
      </c>
    </row>
    <row r="17" spans="1:62" s="166" customFormat="1" ht="25.2" thickBot="1">
      <c r="B17" s="256" t="s">
        <v>875</v>
      </c>
      <c r="C17" s="210">
        <f t="shared" si="0"/>
        <v>0</v>
      </c>
      <c r="D17" s="257"/>
      <c r="E17" s="257"/>
      <c r="F17" s="257"/>
      <c r="G17" s="257"/>
      <c r="H17" s="257"/>
      <c r="I17" s="257"/>
      <c r="J17" s="212">
        <f>AF17</f>
        <v>0</v>
      </c>
      <c r="K17" s="257"/>
      <c r="L17" s="257"/>
      <c r="M17" s="257"/>
      <c r="N17" s="257"/>
      <c r="O17" s="257"/>
      <c r="P17" s="257"/>
      <c r="Q17" s="257"/>
      <c r="R17" s="257"/>
      <c r="S17" s="257"/>
      <c r="T17" s="257"/>
      <c r="U17" s="257"/>
      <c r="V17" s="257"/>
      <c r="W17" s="257"/>
      <c r="X17" s="257"/>
      <c r="Y17" s="257"/>
      <c r="Z17" s="257"/>
      <c r="AA17" s="257"/>
      <c r="AB17" s="257"/>
      <c r="AC17" s="258"/>
      <c r="AD17" s="259"/>
      <c r="AE17" s="260"/>
      <c r="AF17" s="261">
        <f>SUM(AG17:AJ17)</f>
        <v>0</v>
      </c>
      <c r="AG17" s="262"/>
      <c r="AH17" s="262"/>
      <c r="AI17" s="215"/>
      <c r="AJ17" s="215"/>
      <c r="AK17" s="195"/>
      <c r="AL17" s="263"/>
      <c r="AM17" s="263"/>
      <c r="AN17" s="263"/>
      <c r="AO17" s="263"/>
      <c r="AP17" s="263"/>
      <c r="AQ17" s="263"/>
      <c r="AR17" s="263"/>
      <c r="AS17" s="263"/>
      <c r="AT17" s="263"/>
      <c r="AU17" s="264"/>
      <c r="AV17" s="217">
        <f t="shared" si="10"/>
        <v>0</v>
      </c>
      <c r="AW17" s="247">
        <f t="shared" si="4"/>
        <v>0</v>
      </c>
      <c r="AX17" s="263">
        <f>AL17*2</f>
        <v>0</v>
      </c>
      <c r="AY17" s="263">
        <f>AM17*50</f>
        <v>0</v>
      </c>
      <c r="AZ17" s="263">
        <f>AN17*25</f>
        <v>0</v>
      </c>
      <c r="BA17" s="263">
        <f>AO17*40</f>
        <v>0</v>
      </c>
      <c r="BB17" s="263">
        <f>AP17*60</f>
        <v>0</v>
      </c>
      <c r="BC17" s="265">
        <f>AQ17*4</f>
        <v>0</v>
      </c>
      <c r="BD17" s="263">
        <f>AR17*0.5</f>
        <v>0</v>
      </c>
      <c r="BE17" s="263">
        <f t="shared" si="23"/>
        <v>0</v>
      </c>
      <c r="BF17" s="263">
        <f t="shared" si="23"/>
        <v>0</v>
      </c>
    </row>
    <row r="18" spans="1:62" s="166" customFormat="1" ht="25.2" thickBot="1">
      <c r="B18" s="267" t="s">
        <v>876</v>
      </c>
      <c r="C18" s="221">
        <f t="shared" si="0"/>
        <v>0</v>
      </c>
      <c r="D18" s="268"/>
      <c r="E18" s="268"/>
      <c r="F18" s="268"/>
      <c r="G18" s="268"/>
      <c r="H18" s="268"/>
      <c r="I18" s="268"/>
      <c r="J18" s="269">
        <f t="shared" si="7"/>
        <v>0</v>
      </c>
      <c r="K18" s="268"/>
      <c r="L18" s="268"/>
      <c r="M18" s="268"/>
      <c r="N18" s="268"/>
      <c r="O18" s="268"/>
      <c r="P18" s="268"/>
      <c r="Q18" s="268"/>
      <c r="R18" s="268"/>
      <c r="S18" s="268"/>
      <c r="T18" s="268"/>
      <c r="U18" s="268"/>
      <c r="V18" s="268"/>
      <c r="W18" s="268"/>
      <c r="X18" s="268"/>
      <c r="Y18" s="268"/>
      <c r="Z18" s="268"/>
      <c r="AA18" s="268"/>
      <c r="AB18" s="270"/>
      <c r="AC18" s="271"/>
      <c r="AD18" s="272"/>
      <c r="AE18" s="195"/>
      <c r="AF18" s="196">
        <f t="shared" si="22"/>
        <v>0</v>
      </c>
      <c r="AG18" s="215"/>
      <c r="AH18" s="215"/>
      <c r="AI18" s="215"/>
      <c r="AJ18" s="215"/>
      <c r="AK18" s="195"/>
      <c r="AL18" s="263"/>
      <c r="AM18" s="263"/>
      <c r="AN18" s="263"/>
      <c r="AO18" s="263"/>
      <c r="AP18" s="263"/>
      <c r="AQ18" s="263"/>
      <c r="AR18" s="263"/>
      <c r="AS18" s="263"/>
      <c r="AT18" s="263"/>
      <c r="AU18" s="264"/>
      <c r="AV18" s="217">
        <f t="shared" si="10"/>
        <v>0</v>
      </c>
      <c r="AW18" s="229">
        <f t="shared" si="4"/>
        <v>0</v>
      </c>
      <c r="AX18" s="263">
        <f>AL18*2</f>
        <v>0</v>
      </c>
      <c r="AY18" s="263">
        <f>AM18*50</f>
        <v>0</v>
      </c>
      <c r="AZ18" s="263">
        <f>AN18*25</f>
        <v>0</v>
      </c>
      <c r="BA18" s="263">
        <f>AO18*40</f>
        <v>0</v>
      </c>
      <c r="BB18" s="263">
        <f>AP18*60</f>
        <v>0</v>
      </c>
      <c r="BC18" s="265">
        <f>AQ18*4</f>
        <v>0</v>
      </c>
      <c r="BD18" s="263">
        <f>AR18*0.5</f>
        <v>0</v>
      </c>
      <c r="BE18" s="263">
        <f t="shared" si="23"/>
        <v>0</v>
      </c>
      <c r="BF18" s="263">
        <f t="shared" si="23"/>
        <v>0</v>
      </c>
    </row>
    <row r="19" spans="1:62" s="166" customFormat="1" ht="25.2" thickBot="1">
      <c r="B19" s="273" t="s">
        <v>877</v>
      </c>
      <c r="C19" s="274">
        <f t="shared" si="0"/>
        <v>0</v>
      </c>
      <c r="D19" s="274">
        <f t="shared" ref="D19:AD19" si="24">SUM(D20:D22)</f>
        <v>0</v>
      </c>
      <c r="E19" s="274">
        <f t="shared" si="24"/>
        <v>0</v>
      </c>
      <c r="F19" s="274">
        <f t="shared" si="24"/>
        <v>0</v>
      </c>
      <c r="G19" s="274">
        <f t="shared" si="24"/>
        <v>0</v>
      </c>
      <c r="H19" s="274">
        <f t="shared" si="24"/>
        <v>0</v>
      </c>
      <c r="I19" s="274">
        <f t="shared" si="24"/>
        <v>0</v>
      </c>
      <c r="J19" s="205">
        <f t="shared" si="7"/>
        <v>0</v>
      </c>
      <c r="K19" s="274">
        <f t="shared" si="24"/>
        <v>0</v>
      </c>
      <c r="L19" s="274">
        <f t="shared" si="24"/>
        <v>0</v>
      </c>
      <c r="M19" s="274">
        <f t="shared" si="24"/>
        <v>0</v>
      </c>
      <c r="N19" s="274">
        <f t="shared" si="24"/>
        <v>0</v>
      </c>
      <c r="O19" s="274">
        <f t="shared" si="24"/>
        <v>0</v>
      </c>
      <c r="P19" s="274">
        <f t="shared" si="24"/>
        <v>0</v>
      </c>
      <c r="Q19" s="274">
        <f t="shared" si="24"/>
        <v>0</v>
      </c>
      <c r="R19" s="274">
        <f t="shared" si="24"/>
        <v>0</v>
      </c>
      <c r="S19" s="274">
        <f t="shared" si="24"/>
        <v>0</v>
      </c>
      <c r="T19" s="274">
        <f t="shared" si="24"/>
        <v>0</v>
      </c>
      <c r="U19" s="274">
        <f t="shared" si="24"/>
        <v>0</v>
      </c>
      <c r="V19" s="274">
        <f t="shared" si="24"/>
        <v>0</v>
      </c>
      <c r="W19" s="274">
        <f t="shared" si="24"/>
        <v>0</v>
      </c>
      <c r="X19" s="274">
        <f t="shared" si="24"/>
        <v>0</v>
      </c>
      <c r="Y19" s="274">
        <f t="shared" si="24"/>
        <v>0</v>
      </c>
      <c r="Z19" s="274">
        <f t="shared" si="24"/>
        <v>0</v>
      </c>
      <c r="AA19" s="274">
        <f t="shared" si="24"/>
        <v>0</v>
      </c>
      <c r="AB19" s="275">
        <f t="shared" si="24"/>
        <v>0</v>
      </c>
      <c r="AC19" s="275">
        <f t="shared" si="24"/>
        <v>0</v>
      </c>
      <c r="AD19" s="276">
        <f t="shared" si="24"/>
        <v>0</v>
      </c>
      <c r="AE19" s="195"/>
      <c r="AF19" s="196">
        <f>SUM(AF20:AF22)</f>
        <v>0</v>
      </c>
      <c r="AG19" s="197">
        <f>SUM(AG20:AG22)</f>
        <v>0</v>
      </c>
      <c r="AH19" s="197">
        <f t="shared" ref="AH19:AJ19" si="25">SUM(AH20:AH22)</f>
        <v>0</v>
      </c>
      <c r="AI19" s="197">
        <f t="shared" si="25"/>
        <v>0</v>
      </c>
      <c r="AJ19" s="197">
        <f t="shared" si="25"/>
        <v>0</v>
      </c>
      <c r="AK19" s="198"/>
      <c r="AL19" s="197">
        <f t="shared" ref="AL19:AT19" si="26">SUM(AL20:AL22)</f>
        <v>0</v>
      </c>
      <c r="AM19" s="197">
        <f t="shared" si="26"/>
        <v>0</v>
      </c>
      <c r="AN19" s="197">
        <f t="shared" si="26"/>
        <v>0</v>
      </c>
      <c r="AO19" s="197">
        <f t="shared" si="26"/>
        <v>0</v>
      </c>
      <c r="AP19" s="197">
        <f t="shared" si="26"/>
        <v>0</v>
      </c>
      <c r="AQ19" s="197">
        <f>SUM(AQ20:AQ22)</f>
        <v>0</v>
      </c>
      <c r="AR19" s="197">
        <f t="shared" si="26"/>
        <v>0</v>
      </c>
      <c r="AS19" s="197">
        <f t="shared" si="26"/>
        <v>0</v>
      </c>
      <c r="AT19" s="197">
        <f t="shared" si="26"/>
        <v>0</v>
      </c>
      <c r="AU19" s="199"/>
      <c r="AV19" s="207">
        <f t="shared" si="10"/>
        <v>0</v>
      </c>
      <c r="AW19" s="208">
        <f t="shared" si="4"/>
        <v>0</v>
      </c>
      <c r="AX19" s="197">
        <f t="shared" ref="AX19:BF19" si="27">SUM(AX20:AX22)</f>
        <v>0</v>
      </c>
      <c r="AY19" s="197">
        <f t="shared" si="27"/>
        <v>0</v>
      </c>
      <c r="AZ19" s="197">
        <f t="shared" si="27"/>
        <v>0</v>
      </c>
      <c r="BA19" s="197">
        <f t="shared" si="27"/>
        <v>0</v>
      </c>
      <c r="BB19" s="197">
        <f t="shared" si="27"/>
        <v>0</v>
      </c>
      <c r="BC19" s="202">
        <f>SUM(BC20:BC22)</f>
        <v>0</v>
      </c>
      <c r="BD19" s="197">
        <f t="shared" si="27"/>
        <v>0</v>
      </c>
      <c r="BE19" s="197">
        <f t="shared" si="27"/>
        <v>0</v>
      </c>
      <c r="BF19" s="197">
        <f t="shared" si="27"/>
        <v>0</v>
      </c>
    </row>
    <row r="20" spans="1:62" s="166" customFormat="1" ht="25.2" thickBot="1">
      <c r="B20" s="232" t="s">
        <v>878</v>
      </c>
      <c r="C20" s="210">
        <f t="shared" si="0"/>
        <v>0</v>
      </c>
      <c r="D20" s="257"/>
      <c r="E20" s="257"/>
      <c r="F20" s="257"/>
      <c r="G20" s="257"/>
      <c r="H20" s="257"/>
      <c r="I20" s="257"/>
      <c r="J20" s="248">
        <f t="shared" si="7"/>
        <v>0</v>
      </c>
      <c r="K20" s="257"/>
      <c r="L20" s="257"/>
      <c r="M20" s="257"/>
      <c r="N20" s="257"/>
      <c r="O20" s="257"/>
      <c r="P20" s="257"/>
      <c r="Q20" s="257"/>
      <c r="R20" s="257"/>
      <c r="S20" s="257"/>
      <c r="T20" s="257"/>
      <c r="U20" s="257"/>
      <c r="V20" s="257"/>
      <c r="W20" s="257"/>
      <c r="X20" s="277"/>
      <c r="Y20" s="257"/>
      <c r="Z20" s="257"/>
      <c r="AA20" s="257"/>
      <c r="AB20" s="278"/>
      <c r="AC20" s="279"/>
      <c r="AD20" s="280"/>
      <c r="AE20" s="195"/>
      <c r="AF20" s="196">
        <f t="shared" ref="AF20:AF22" si="28">SUM(AG20:AJ20)</f>
        <v>0</v>
      </c>
      <c r="AG20" s="215"/>
      <c r="AH20" s="215"/>
      <c r="AI20" s="215"/>
      <c r="AJ20" s="215"/>
      <c r="AK20" s="195"/>
      <c r="AL20" s="263"/>
      <c r="AM20" s="263"/>
      <c r="AN20" s="263"/>
      <c r="AO20" s="263"/>
      <c r="AP20" s="263"/>
      <c r="AQ20" s="263"/>
      <c r="AR20" s="263"/>
      <c r="AS20" s="263"/>
      <c r="AT20" s="263"/>
      <c r="AU20" s="264"/>
      <c r="AV20" s="217">
        <f t="shared" si="10"/>
        <v>0</v>
      </c>
      <c r="AW20" s="218">
        <f t="shared" si="4"/>
        <v>0</v>
      </c>
      <c r="AX20" s="263">
        <f>AL20*2</f>
        <v>0</v>
      </c>
      <c r="AY20" s="263">
        <f>AM20*50</f>
        <v>0</v>
      </c>
      <c r="AZ20" s="263">
        <f>AN20*25</f>
        <v>0</v>
      </c>
      <c r="BA20" s="263">
        <f>AO20*40</f>
        <v>0</v>
      </c>
      <c r="BB20" s="263">
        <f>AP20*60</f>
        <v>0</v>
      </c>
      <c r="BC20" s="265">
        <f>AQ20*4</f>
        <v>0</v>
      </c>
      <c r="BD20" s="263">
        <f>AR20*0.5</f>
        <v>0</v>
      </c>
      <c r="BE20" s="263">
        <f>AS20*12</f>
        <v>0</v>
      </c>
      <c r="BF20" s="263">
        <f>AT20*12</f>
        <v>0</v>
      </c>
    </row>
    <row r="21" spans="1:62" s="166" customFormat="1" ht="25.2" thickBot="1">
      <c r="B21" s="256"/>
      <c r="C21" s="210">
        <f t="shared" si="0"/>
        <v>0</v>
      </c>
      <c r="D21" s="257"/>
      <c r="E21" s="257"/>
      <c r="F21" s="257"/>
      <c r="G21" s="257"/>
      <c r="H21" s="257"/>
      <c r="I21" s="257"/>
      <c r="J21" s="248">
        <f t="shared" si="7"/>
        <v>0</v>
      </c>
      <c r="K21" s="257"/>
      <c r="L21" s="257"/>
      <c r="M21" s="257"/>
      <c r="N21" s="257"/>
      <c r="O21" s="257"/>
      <c r="P21" s="257"/>
      <c r="Q21" s="257"/>
      <c r="R21" s="257"/>
      <c r="S21" s="257"/>
      <c r="T21" s="257"/>
      <c r="U21" s="257"/>
      <c r="V21" s="257"/>
      <c r="W21" s="257"/>
      <c r="X21" s="257"/>
      <c r="Y21" s="257"/>
      <c r="Z21" s="257"/>
      <c r="AA21" s="257"/>
      <c r="AB21" s="281"/>
      <c r="AC21" s="282"/>
      <c r="AD21" s="283"/>
      <c r="AE21" s="195"/>
      <c r="AF21" s="196">
        <f t="shared" si="28"/>
        <v>0</v>
      </c>
      <c r="AG21" s="215"/>
      <c r="AH21" s="215"/>
      <c r="AI21" s="215"/>
      <c r="AJ21" s="215"/>
      <c r="AK21" s="195"/>
      <c r="AL21" s="263"/>
      <c r="AM21" s="263"/>
      <c r="AN21" s="263"/>
      <c r="AO21" s="263"/>
      <c r="AP21" s="263"/>
      <c r="AQ21" s="263"/>
      <c r="AR21" s="263"/>
      <c r="AS21" s="263"/>
      <c r="AT21" s="263"/>
      <c r="AU21" s="264"/>
      <c r="AV21" s="217">
        <f t="shared" si="10"/>
        <v>0</v>
      </c>
      <c r="AW21" s="247">
        <f t="shared" si="4"/>
        <v>0</v>
      </c>
      <c r="AX21" s="263">
        <f>AL21*2</f>
        <v>0</v>
      </c>
      <c r="AY21" s="263">
        <f>AM21*50</f>
        <v>0</v>
      </c>
      <c r="AZ21" s="263">
        <f>AN21*25</f>
        <v>0</v>
      </c>
      <c r="BA21" s="263">
        <f>AO21*40</f>
        <v>0</v>
      </c>
      <c r="BB21" s="263">
        <f>AP21*60</f>
        <v>0</v>
      </c>
      <c r="BC21" s="265">
        <f>AQ21*4</f>
        <v>0</v>
      </c>
      <c r="BD21" s="263">
        <f t="shared" ref="BD21:BD22" si="29">AR21*0.5</f>
        <v>0</v>
      </c>
      <c r="BE21" s="263">
        <f t="shared" ref="BE21:BF22" si="30">AS21*12</f>
        <v>0</v>
      </c>
      <c r="BF21" s="263">
        <f t="shared" si="30"/>
        <v>0</v>
      </c>
    </row>
    <row r="22" spans="1:62" s="166" customFormat="1" ht="25.2" thickBot="1">
      <c r="B22" s="284"/>
      <c r="C22" s="221">
        <f t="shared" si="0"/>
        <v>0</v>
      </c>
      <c r="D22" s="270"/>
      <c r="E22" s="270"/>
      <c r="F22" s="270"/>
      <c r="G22" s="270"/>
      <c r="H22" s="270"/>
      <c r="I22" s="270"/>
      <c r="J22" s="269">
        <f t="shared" si="7"/>
        <v>0</v>
      </c>
      <c r="K22" s="270"/>
      <c r="L22" s="270"/>
      <c r="M22" s="270"/>
      <c r="N22" s="270"/>
      <c r="O22" s="270"/>
      <c r="P22" s="270"/>
      <c r="Q22" s="270"/>
      <c r="R22" s="270"/>
      <c r="S22" s="270"/>
      <c r="T22" s="270"/>
      <c r="U22" s="270"/>
      <c r="V22" s="270"/>
      <c r="W22" s="270"/>
      <c r="X22" s="270"/>
      <c r="Y22" s="270"/>
      <c r="Z22" s="270"/>
      <c r="AA22" s="270"/>
      <c r="AB22" s="270"/>
      <c r="AC22" s="271"/>
      <c r="AD22" s="272"/>
      <c r="AE22" s="195"/>
      <c r="AF22" s="285">
        <f t="shared" si="28"/>
        <v>0</v>
      </c>
      <c r="AG22" s="228"/>
      <c r="AH22" s="228"/>
      <c r="AI22" s="228"/>
      <c r="AJ22" s="228"/>
      <c r="AK22" s="195"/>
      <c r="AL22" s="263"/>
      <c r="AM22" s="263"/>
      <c r="AN22" s="263"/>
      <c r="AO22" s="263"/>
      <c r="AP22" s="263"/>
      <c r="AQ22" s="263"/>
      <c r="AR22" s="263"/>
      <c r="AS22" s="263"/>
      <c r="AT22" s="263"/>
      <c r="AU22" s="264"/>
      <c r="AV22" s="217">
        <f t="shared" si="10"/>
        <v>0</v>
      </c>
      <c r="AW22" s="286">
        <f t="shared" si="4"/>
        <v>0</v>
      </c>
      <c r="AX22" s="263">
        <f>AL22*2</f>
        <v>0</v>
      </c>
      <c r="AY22" s="263">
        <f>AM22*50</f>
        <v>0</v>
      </c>
      <c r="AZ22" s="263">
        <f>AN22*25</f>
        <v>0</v>
      </c>
      <c r="BA22" s="263">
        <f>AO22*40</f>
        <v>0</v>
      </c>
      <c r="BB22" s="263">
        <f>AP22*60</f>
        <v>0</v>
      </c>
      <c r="BC22" s="265">
        <f>AQ22*4</f>
        <v>0</v>
      </c>
      <c r="BD22" s="263">
        <f t="shared" si="29"/>
        <v>0</v>
      </c>
      <c r="BE22" s="263">
        <f t="shared" si="30"/>
        <v>0</v>
      </c>
      <c r="BF22" s="263">
        <f t="shared" si="30"/>
        <v>0</v>
      </c>
    </row>
    <row r="23" spans="1:62" s="287" customFormat="1" ht="190.8" customHeight="1">
      <c r="A23" s="834" t="s">
        <v>879</v>
      </c>
      <c r="B23" s="835"/>
      <c r="C23" s="835"/>
      <c r="D23" s="835"/>
      <c r="E23" s="835"/>
      <c r="F23" s="835"/>
      <c r="G23" s="835"/>
      <c r="H23" s="835"/>
      <c r="I23" s="835"/>
      <c r="J23" s="835"/>
      <c r="K23" s="835"/>
      <c r="L23" s="835"/>
      <c r="M23" s="835"/>
      <c r="N23" s="835"/>
      <c r="O23" s="835"/>
      <c r="P23" s="835"/>
      <c r="Q23" s="835"/>
      <c r="R23" s="835"/>
      <c r="S23" s="835"/>
      <c r="T23" s="835"/>
      <c r="U23" s="835"/>
      <c r="V23" s="835"/>
      <c r="W23" s="835"/>
      <c r="X23" s="835"/>
      <c r="Y23" s="835"/>
      <c r="Z23" s="836"/>
      <c r="AA23" s="836"/>
      <c r="AB23" s="836"/>
      <c r="AC23" s="836"/>
      <c r="AD23" s="836"/>
      <c r="AF23" s="288"/>
      <c r="AG23" s="288"/>
      <c r="AH23" s="173"/>
      <c r="AI23" s="173"/>
      <c r="AJ23" s="173"/>
      <c r="AK23" s="173"/>
      <c r="AL23" s="289"/>
      <c r="AM23" s="288"/>
      <c r="AN23" s="288"/>
    </row>
    <row r="24" spans="1:62" s="173" customFormat="1" ht="22.2">
      <c r="B24" s="288"/>
      <c r="C24" s="288"/>
      <c r="D24" s="826"/>
      <c r="E24" s="826"/>
      <c r="G24" s="289"/>
      <c r="H24" s="289"/>
      <c r="J24" s="288"/>
      <c r="K24" s="290"/>
      <c r="M24" s="289"/>
      <c r="O24" s="288"/>
      <c r="P24" s="288"/>
      <c r="W24" s="827" t="s">
        <v>880</v>
      </c>
      <c r="X24" s="827"/>
      <c r="Y24" s="827"/>
      <c r="Z24" s="827"/>
      <c r="AA24" s="827"/>
      <c r="AB24" s="827"/>
      <c r="AC24" s="827"/>
      <c r="AD24" s="827"/>
      <c r="AE24" s="289"/>
      <c r="AF24" s="171"/>
      <c r="AG24" s="171"/>
      <c r="AH24" s="171"/>
      <c r="AI24" s="171"/>
      <c r="AK24" s="289"/>
      <c r="AL24" s="289"/>
      <c r="AO24" s="288"/>
      <c r="AP24" s="288"/>
      <c r="AQ24" s="290"/>
      <c r="AS24" s="289"/>
      <c r="AV24" s="175"/>
      <c r="AW24" s="291"/>
      <c r="AX24" s="289"/>
      <c r="BA24" s="288"/>
      <c r="BB24" s="288"/>
      <c r="BC24" s="290"/>
      <c r="BE24" s="289"/>
      <c r="BG24" s="288"/>
      <c r="BH24" s="288"/>
    </row>
    <row r="25" spans="1:62" s="171" customFormat="1" ht="19.8">
      <c r="B25" s="292"/>
      <c r="C25" s="292"/>
      <c r="D25" s="293"/>
      <c r="E25" s="293"/>
      <c r="F25" s="292"/>
      <c r="G25" s="294"/>
      <c r="H25" s="294"/>
      <c r="I25" s="293"/>
      <c r="J25" s="295"/>
      <c r="K25" s="295"/>
      <c r="L25" s="293"/>
      <c r="M25" s="293"/>
      <c r="N25" s="293"/>
      <c r="O25" s="293"/>
      <c r="P25" s="293"/>
      <c r="Q25" s="293"/>
      <c r="R25" s="293"/>
      <c r="W25" s="828" t="s">
        <v>881</v>
      </c>
      <c r="X25" s="828"/>
      <c r="Y25" s="828"/>
      <c r="Z25" s="828"/>
      <c r="AA25" s="828"/>
      <c r="AB25" s="828"/>
      <c r="AC25"/>
      <c r="AO25" s="294"/>
      <c r="AP25" s="294"/>
      <c r="AT25" s="294"/>
      <c r="AU25" s="294"/>
      <c r="AV25" s="296"/>
      <c r="AW25" s="172"/>
      <c r="BA25" s="294"/>
      <c r="BB25" s="294"/>
      <c r="BF25" s="294"/>
    </row>
    <row r="26" spans="1:62" s="171" customFormat="1" ht="22.2">
      <c r="AF26"/>
      <c r="AG26"/>
      <c r="AH26"/>
      <c r="AI26"/>
      <c r="AV26" s="172"/>
      <c r="AW26" s="172"/>
      <c r="BI26" s="173"/>
      <c r="BJ26" s="173"/>
    </row>
    <row r="27" spans="1:62" ht="19.8">
      <c r="AL27" s="171"/>
      <c r="AM27" s="171"/>
      <c r="AN27" s="171"/>
      <c r="AO27" s="171"/>
      <c r="AP27" s="171"/>
      <c r="AQ27" s="171"/>
      <c r="AR27" s="171"/>
      <c r="AS27" s="171"/>
      <c r="AT27" s="171"/>
      <c r="AU27" s="171"/>
      <c r="AV27" s="172"/>
      <c r="AW27" s="172"/>
      <c r="AX27" s="171"/>
      <c r="AY27" s="171"/>
      <c r="AZ27" s="171"/>
      <c r="BA27" s="171"/>
      <c r="BB27" s="171"/>
      <c r="BC27" s="171"/>
      <c r="BD27" s="171"/>
      <c r="BE27" s="171"/>
      <c r="BF27" s="171"/>
    </row>
    <row r="28" spans="1:62" ht="19.8">
      <c r="AL28" s="171"/>
      <c r="AM28" s="171"/>
      <c r="AN28" s="171"/>
      <c r="AO28" s="171"/>
      <c r="AP28" s="171"/>
      <c r="AQ28" s="171"/>
      <c r="AR28" s="171"/>
      <c r="AS28" s="171"/>
      <c r="AT28" s="171"/>
      <c r="AU28" s="171"/>
      <c r="AV28" s="172"/>
      <c r="AW28" s="172"/>
      <c r="AX28" s="171"/>
      <c r="AY28" s="171"/>
      <c r="AZ28" s="171"/>
      <c r="BA28" s="171"/>
      <c r="BB28" s="171"/>
      <c r="BC28" s="171"/>
      <c r="BD28" s="171"/>
      <c r="BE28" s="171"/>
      <c r="BF28" s="171"/>
    </row>
    <row r="29" spans="1:62" ht="19.8">
      <c r="AL29" s="171"/>
      <c r="AM29" s="171"/>
      <c r="AN29" s="171"/>
      <c r="AO29" s="171"/>
      <c r="AP29" s="171"/>
      <c r="AQ29" s="171"/>
      <c r="AR29" s="171"/>
      <c r="AS29" s="171"/>
      <c r="AT29" s="171"/>
      <c r="AU29" s="171"/>
      <c r="AV29" s="172"/>
      <c r="AW29" s="172"/>
      <c r="AX29" s="171"/>
      <c r="AY29" s="171"/>
      <c r="AZ29" s="171"/>
      <c r="BA29" s="171"/>
      <c r="BB29" s="171"/>
      <c r="BC29" s="171"/>
      <c r="BD29" s="171"/>
      <c r="BE29" s="171"/>
      <c r="BF29" s="171"/>
    </row>
  </sheetData>
  <mergeCells count="9">
    <mergeCell ref="BG1:BH1"/>
    <mergeCell ref="W25:AB25"/>
    <mergeCell ref="B1:AD1"/>
    <mergeCell ref="C2:T2"/>
    <mergeCell ref="AC2:AD2"/>
    <mergeCell ref="AK2:BF2"/>
    <mergeCell ref="A23:AD23"/>
    <mergeCell ref="D24:E24"/>
    <mergeCell ref="W24:AD24"/>
  </mergeCells>
  <phoneticPr fontId="16" type="noConversion"/>
  <hyperlinks>
    <hyperlink ref="BG1" location="預告統計資料發布時間表!A1" display="回發布時間表" xr:uid="{E6807CF3-7FDB-4F39-985E-86E9D67E139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D522-1125-4FA3-AE6C-D0108D61915E}">
  <dimension ref="A1:I38"/>
  <sheetViews>
    <sheetView workbookViewId="0">
      <selection activeCell="H1" sqref="H1:I1"/>
    </sheetView>
  </sheetViews>
  <sheetFormatPr defaultColWidth="7.21875" defaultRowHeight="15"/>
  <cols>
    <col min="1" max="1" width="18.88671875" style="131" customWidth="1"/>
    <col min="2" max="2" width="15.88671875" style="131" customWidth="1"/>
    <col min="3" max="3" width="36.44140625" style="131" customWidth="1"/>
    <col min="4" max="5" width="18.21875" style="131" customWidth="1"/>
    <col min="6" max="6" width="19.77734375" style="131" customWidth="1"/>
    <col min="7" max="7" width="18.21875" style="131" customWidth="1"/>
    <col min="8" max="16384" width="7.21875" style="131"/>
  </cols>
  <sheetData>
    <row r="1" spans="1:9" ht="17.25" customHeight="1" thickBot="1">
      <c r="A1" s="130" t="s">
        <v>780</v>
      </c>
      <c r="D1" s="130" t="s">
        <v>781</v>
      </c>
      <c r="E1" s="822" t="s">
        <v>1312</v>
      </c>
      <c r="F1" s="823"/>
      <c r="G1" s="824"/>
      <c r="H1" s="774" t="s">
        <v>51</v>
      </c>
      <c r="I1" s="774"/>
    </row>
    <row r="2" spans="1:9" ht="16.8" thickBot="1">
      <c r="A2" s="130" t="s">
        <v>783</v>
      </c>
      <c r="B2" s="132" t="s">
        <v>784</v>
      </c>
      <c r="C2" s="133"/>
      <c r="D2" s="130" t="s">
        <v>785</v>
      </c>
      <c r="E2" s="844" t="s">
        <v>1313</v>
      </c>
      <c r="F2" s="823"/>
      <c r="G2" s="824"/>
      <c r="H2"/>
      <c r="I2"/>
    </row>
    <row r="3" spans="1:9" ht="28.2">
      <c r="A3" s="845" t="s">
        <v>1314</v>
      </c>
      <c r="B3" s="845"/>
      <c r="C3" s="845"/>
      <c r="D3" s="845"/>
      <c r="E3" s="845"/>
      <c r="F3" s="845"/>
      <c r="G3" s="845"/>
    </row>
    <row r="4" spans="1:9">
      <c r="A4" s="789"/>
      <c r="B4" s="789"/>
      <c r="C4" s="789"/>
      <c r="D4" s="789"/>
      <c r="E4" s="789"/>
      <c r="F4" s="789"/>
      <c r="G4" s="789"/>
    </row>
    <row r="5" spans="1:9" ht="18.75" customHeight="1" thickBot="1">
      <c r="A5" s="846" t="s">
        <v>1315</v>
      </c>
      <c r="B5" s="846"/>
      <c r="C5" s="846"/>
      <c r="D5" s="847"/>
      <c r="E5" s="847"/>
      <c r="F5" s="847"/>
      <c r="G5" s="847"/>
    </row>
    <row r="6" spans="1:9">
      <c r="A6" s="805" t="s">
        <v>789</v>
      </c>
      <c r="B6" s="805"/>
      <c r="C6" s="806"/>
      <c r="D6" s="810" t="s">
        <v>790</v>
      </c>
      <c r="E6" s="618"/>
      <c r="F6" s="618"/>
      <c r="G6" s="848" t="s">
        <v>791</v>
      </c>
    </row>
    <row r="7" spans="1:9" ht="40.200000000000003" thickBot="1">
      <c r="A7" s="808"/>
      <c r="B7" s="808"/>
      <c r="C7" s="809"/>
      <c r="D7" s="807"/>
      <c r="E7" s="619" t="s">
        <v>792</v>
      </c>
      <c r="F7" s="620" t="s">
        <v>793</v>
      </c>
      <c r="G7" s="849"/>
    </row>
    <row r="8" spans="1:9" ht="20.399999999999999" thickBot="1">
      <c r="A8" s="839" t="s">
        <v>794</v>
      </c>
      <c r="B8" s="816" t="s">
        <v>1106</v>
      </c>
      <c r="C8" s="817"/>
      <c r="D8" s="621">
        <v>152.19999999999999</v>
      </c>
      <c r="E8" s="154">
        <v>0</v>
      </c>
      <c r="F8" s="154">
        <v>0</v>
      </c>
      <c r="G8" s="144">
        <v>4</v>
      </c>
    </row>
    <row r="9" spans="1:9" ht="19.8">
      <c r="A9" s="839"/>
      <c r="B9" s="818" t="s">
        <v>796</v>
      </c>
      <c r="C9" s="819"/>
      <c r="D9" s="622">
        <v>152.19999999999999</v>
      </c>
      <c r="E9" s="142">
        <v>0</v>
      </c>
      <c r="F9" s="143">
        <v>0</v>
      </c>
      <c r="G9" s="140">
        <v>4</v>
      </c>
    </row>
    <row r="10" spans="1:9" ht="19.8">
      <c r="A10" s="839"/>
      <c r="B10" s="795" t="s">
        <v>797</v>
      </c>
      <c r="C10" s="796"/>
      <c r="D10" s="622"/>
      <c r="E10" s="142"/>
      <c r="F10" s="146"/>
      <c r="G10" s="147"/>
    </row>
    <row r="11" spans="1:9" ht="20.399999999999999" thickBot="1">
      <c r="A11" s="840"/>
      <c r="B11" s="802" t="s">
        <v>798</v>
      </c>
      <c r="C11" s="820"/>
      <c r="D11" s="622"/>
      <c r="E11" s="142"/>
      <c r="F11" s="146"/>
      <c r="G11" s="147"/>
    </row>
    <row r="12" spans="1:9" ht="19.8">
      <c r="A12" s="841" t="s">
        <v>799</v>
      </c>
      <c r="B12" s="795" t="s">
        <v>1106</v>
      </c>
      <c r="C12" s="796"/>
      <c r="D12" s="623">
        <v>0</v>
      </c>
      <c r="E12" s="142">
        <v>0</v>
      </c>
      <c r="F12" s="142">
        <v>0</v>
      </c>
      <c r="G12" s="140">
        <v>4</v>
      </c>
    </row>
    <row r="13" spans="1:9" ht="19.8">
      <c r="A13" s="842"/>
      <c r="B13" s="795" t="s">
        <v>800</v>
      </c>
      <c r="C13" s="796"/>
      <c r="D13" s="624">
        <v>0</v>
      </c>
      <c r="E13" s="142">
        <v>0</v>
      </c>
      <c r="F13" s="142">
        <v>0</v>
      </c>
      <c r="G13" s="150"/>
    </row>
    <row r="14" spans="1:9" ht="19.8">
      <c r="A14" s="842"/>
      <c r="B14" s="795" t="s">
        <v>801</v>
      </c>
      <c r="C14" s="796"/>
      <c r="D14" s="622">
        <v>0</v>
      </c>
      <c r="E14" s="142"/>
      <c r="F14" s="143"/>
      <c r="G14" s="151"/>
    </row>
    <row r="15" spans="1:9" ht="19.8">
      <c r="A15" s="842"/>
      <c r="B15" s="799" t="s">
        <v>802</v>
      </c>
      <c r="C15" s="152" t="s">
        <v>803</v>
      </c>
      <c r="D15" s="621">
        <v>0</v>
      </c>
      <c r="E15" s="154">
        <v>0</v>
      </c>
      <c r="F15" s="155">
        <v>0</v>
      </c>
      <c r="G15" s="147"/>
    </row>
    <row r="16" spans="1:9" ht="19.8">
      <c r="A16" s="842"/>
      <c r="B16" s="799"/>
      <c r="C16" s="148" t="s">
        <v>804</v>
      </c>
      <c r="D16" s="622">
        <v>0</v>
      </c>
      <c r="E16" s="142"/>
      <c r="F16" s="143">
        <v>0</v>
      </c>
      <c r="G16" s="147"/>
    </row>
    <row r="17" spans="1:7" ht="19.8">
      <c r="A17" s="842"/>
      <c r="B17" s="800"/>
      <c r="C17" s="148" t="s">
        <v>805</v>
      </c>
      <c r="D17" s="622">
        <v>0</v>
      </c>
      <c r="E17" s="142">
        <v>0</v>
      </c>
      <c r="F17" s="143"/>
      <c r="G17" s="151"/>
    </row>
    <row r="18" spans="1:7" ht="19.8">
      <c r="A18" s="842"/>
      <c r="B18" s="801" t="s">
        <v>806</v>
      </c>
      <c r="C18" s="148" t="s">
        <v>803</v>
      </c>
      <c r="D18" s="622">
        <v>0</v>
      </c>
      <c r="E18" s="142">
        <v>0</v>
      </c>
      <c r="F18" s="142">
        <v>0</v>
      </c>
      <c r="G18" s="150"/>
    </row>
    <row r="19" spans="1:7" ht="19.8">
      <c r="A19" s="842"/>
      <c r="B19" s="799"/>
      <c r="C19" s="148" t="s">
        <v>804</v>
      </c>
      <c r="D19" s="622"/>
      <c r="E19" s="142">
        <v>0</v>
      </c>
      <c r="F19" s="142">
        <v>0</v>
      </c>
      <c r="G19" s="150"/>
    </row>
    <row r="20" spans="1:7" ht="19.8">
      <c r="A20" s="842"/>
      <c r="B20" s="800"/>
      <c r="C20" s="148" t="s">
        <v>805</v>
      </c>
      <c r="D20" s="622"/>
      <c r="E20" s="142"/>
      <c r="F20" s="143"/>
      <c r="G20" s="151"/>
    </row>
    <row r="21" spans="1:7" ht="19.8">
      <c r="A21" s="842"/>
      <c r="B21" s="802" t="s">
        <v>807</v>
      </c>
      <c r="C21" s="148" t="s">
        <v>808</v>
      </c>
      <c r="D21" s="622"/>
      <c r="E21" s="158"/>
      <c r="F21" s="146"/>
      <c r="G21" s="147"/>
    </row>
    <row r="22" spans="1:7" ht="20.399999999999999" thickBot="1">
      <c r="A22" s="842"/>
      <c r="B22" s="802"/>
      <c r="C22" s="148" t="s">
        <v>809</v>
      </c>
      <c r="D22" s="622"/>
      <c r="E22" s="157"/>
      <c r="F22" s="146"/>
      <c r="G22" s="147"/>
    </row>
    <row r="23" spans="1:7" ht="19.8">
      <c r="A23" s="842"/>
      <c r="B23" s="802"/>
      <c r="C23" s="148" t="s">
        <v>810</v>
      </c>
      <c r="D23" s="157"/>
      <c r="E23" s="157"/>
      <c r="F23" s="146"/>
      <c r="G23" s="140">
        <v>4</v>
      </c>
    </row>
    <row r="24" spans="1:7" ht="19.8">
      <c r="A24" s="842"/>
      <c r="B24" s="802" t="s">
        <v>811</v>
      </c>
      <c r="C24" s="148" t="s">
        <v>803</v>
      </c>
      <c r="D24" s="159"/>
      <c r="E24" s="160"/>
      <c r="F24" s="160"/>
      <c r="G24" s="150"/>
    </row>
    <row r="25" spans="1:7" ht="19.8">
      <c r="A25" s="842"/>
      <c r="B25" s="802"/>
      <c r="C25" s="148" t="s">
        <v>804</v>
      </c>
      <c r="D25" s="159"/>
      <c r="E25" s="160"/>
      <c r="F25" s="160"/>
      <c r="G25" s="150"/>
    </row>
    <row r="26" spans="1:7" ht="19.8">
      <c r="A26" s="843"/>
      <c r="B26" s="802"/>
      <c r="C26" s="148" t="s">
        <v>805</v>
      </c>
      <c r="D26" s="159"/>
      <c r="E26" s="160"/>
      <c r="F26" s="161"/>
      <c r="G26" s="162"/>
    </row>
    <row r="27" spans="1:7" ht="20.399999999999999" thickBot="1">
      <c r="A27" s="837" t="s">
        <v>1316</v>
      </c>
      <c r="B27" s="837"/>
      <c r="C27" s="838"/>
      <c r="D27" s="145"/>
      <c r="E27" s="143"/>
      <c r="F27" s="142"/>
      <c r="G27" s="151"/>
    </row>
    <row r="28" spans="1:7" ht="36" customHeight="1">
      <c r="A28" s="434"/>
      <c r="B28" s="434"/>
      <c r="C28" s="434"/>
      <c r="D28" s="434"/>
      <c r="E28" s="434"/>
      <c r="F28" s="434"/>
      <c r="G28" s="625" t="s">
        <v>1317</v>
      </c>
    </row>
    <row r="29" spans="1:7" ht="16.2">
      <c r="A29" s="626" t="s">
        <v>1318</v>
      </c>
      <c r="C29" s="164"/>
      <c r="G29" s="164"/>
    </row>
    <row r="30" spans="1:7" ht="16.2">
      <c r="A30" s="626" t="s">
        <v>1319</v>
      </c>
      <c r="C30" s="164"/>
      <c r="G30" s="164"/>
    </row>
    <row r="31" spans="1:7">
      <c r="C31" s="164"/>
      <c r="G31" s="164"/>
    </row>
    <row r="35" spans="1:3" ht="16.2">
      <c r="A35" s="166"/>
      <c r="C35" s="167"/>
    </row>
    <row r="36" spans="1:3" ht="16.2">
      <c r="A36" s="166"/>
      <c r="C36" s="167"/>
    </row>
    <row r="37" spans="1:3" ht="16.2">
      <c r="A37" s="166"/>
      <c r="C37" s="167"/>
    </row>
    <row r="38" spans="1:3" ht="16.2">
      <c r="A38" s="166"/>
      <c r="C38" s="167"/>
    </row>
  </sheetData>
  <mergeCells count="23">
    <mergeCell ref="E2:G2"/>
    <mergeCell ref="A3:G3"/>
    <mergeCell ref="A4:G4"/>
    <mergeCell ref="A5:G5"/>
    <mergeCell ref="A6:C7"/>
    <mergeCell ref="D6:D7"/>
    <mergeCell ref="G6:G7"/>
    <mergeCell ref="B18:B20"/>
    <mergeCell ref="B21:B23"/>
    <mergeCell ref="B24:B26"/>
    <mergeCell ref="A27:C27"/>
    <mergeCell ref="H1:I1"/>
    <mergeCell ref="A8:A11"/>
    <mergeCell ref="B8:C8"/>
    <mergeCell ref="B9:C9"/>
    <mergeCell ref="B10:C10"/>
    <mergeCell ref="B11:C11"/>
    <mergeCell ref="A12:A26"/>
    <mergeCell ref="B12:C12"/>
    <mergeCell ref="B13:C13"/>
    <mergeCell ref="B14:C14"/>
    <mergeCell ref="B15:B17"/>
    <mergeCell ref="E1:G1"/>
  </mergeCells>
  <phoneticPr fontId="16" type="noConversion"/>
  <hyperlinks>
    <hyperlink ref="H1" location="預告統計資料發布時間表!A1" display="回發布時間表" xr:uid="{0BCF95F9-E00A-4543-8BA5-3E335F4F230D}"/>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C1E9-58C1-4C0E-856C-6CACE1A05341}">
  <dimension ref="A1:L39"/>
  <sheetViews>
    <sheetView workbookViewId="0">
      <selection activeCell="K1" sqref="K1:L1"/>
    </sheetView>
  </sheetViews>
  <sheetFormatPr defaultColWidth="11.77734375" defaultRowHeight="16.2"/>
  <cols>
    <col min="1" max="1" width="11.77734375" style="627" customWidth="1"/>
    <col min="2" max="16384" width="11.77734375" style="627"/>
  </cols>
  <sheetData>
    <row r="1" spans="1:12" ht="16.8" thickBot="1">
      <c r="A1" s="885" t="s">
        <v>1320</v>
      </c>
      <c r="B1" s="886"/>
      <c r="G1" s="628" t="s">
        <v>781</v>
      </c>
      <c r="H1" s="885" t="s">
        <v>1312</v>
      </c>
      <c r="I1" s="887"/>
      <c r="J1" s="886"/>
      <c r="K1" s="774" t="s">
        <v>51</v>
      </c>
      <c r="L1" s="774"/>
    </row>
    <row r="2" spans="1:12" ht="16.8" thickBot="1">
      <c r="A2" s="885" t="s">
        <v>1321</v>
      </c>
      <c r="B2" s="886"/>
      <c r="C2" s="629" t="s">
        <v>1322</v>
      </c>
      <c r="D2" s="344"/>
      <c r="G2" s="628" t="s">
        <v>1323</v>
      </c>
      <c r="H2" s="888" t="s">
        <v>1324</v>
      </c>
      <c r="I2" s="887"/>
      <c r="J2" s="886"/>
    </row>
    <row r="3" spans="1:12" s="131" customFormat="1" ht="24.6">
      <c r="A3" s="889" t="s">
        <v>1325</v>
      </c>
      <c r="B3" s="889"/>
      <c r="C3" s="889"/>
      <c r="D3" s="889"/>
      <c r="E3" s="889"/>
      <c r="F3" s="889"/>
      <c r="G3" s="889"/>
      <c r="H3" s="889"/>
      <c r="I3" s="889"/>
      <c r="J3" s="889"/>
    </row>
    <row r="4" spans="1:12" s="131" customFormat="1" ht="15">
      <c r="A4" s="789"/>
      <c r="B4" s="789"/>
      <c r="C4" s="789"/>
      <c r="D4" s="789"/>
      <c r="E4" s="789"/>
      <c r="F4" s="789"/>
    </row>
    <row r="5" spans="1:12" s="131" customFormat="1" ht="15.6" thickBot="1">
      <c r="A5" s="859" t="s">
        <v>1326</v>
      </c>
      <c r="B5" s="859"/>
      <c r="C5" s="859"/>
      <c r="D5" s="859"/>
      <c r="E5" s="859"/>
      <c r="F5" s="859"/>
      <c r="G5" s="859"/>
      <c r="H5" s="859"/>
      <c r="I5" s="859"/>
      <c r="J5" s="859"/>
    </row>
    <row r="6" spans="1:12" s="340" customFormat="1" ht="24" customHeight="1">
      <c r="A6" s="860" t="s">
        <v>789</v>
      </c>
      <c r="B6" s="861"/>
      <c r="C6" s="866" t="s">
        <v>1327</v>
      </c>
      <c r="D6" s="867"/>
      <c r="E6" s="872" t="s">
        <v>1328</v>
      </c>
      <c r="F6" s="873"/>
      <c r="G6" s="873"/>
      <c r="H6" s="873"/>
      <c r="I6" s="873"/>
      <c r="J6" s="873"/>
    </row>
    <row r="7" spans="1:12" ht="15" customHeight="1">
      <c r="A7" s="862"/>
      <c r="B7" s="863"/>
      <c r="C7" s="868"/>
      <c r="D7" s="869"/>
      <c r="E7" s="874" t="s">
        <v>1329</v>
      </c>
      <c r="F7" s="875"/>
      <c r="G7" s="874" t="s">
        <v>1330</v>
      </c>
      <c r="H7" s="875"/>
      <c r="I7" s="874" t="s">
        <v>1331</v>
      </c>
      <c r="J7" s="880"/>
      <c r="K7" s="340"/>
    </row>
    <row r="8" spans="1:12" ht="18" customHeight="1">
      <c r="A8" s="862"/>
      <c r="B8" s="863"/>
      <c r="C8" s="868"/>
      <c r="D8" s="869"/>
      <c r="E8" s="876"/>
      <c r="F8" s="877"/>
      <c r="G8" s="876"/>
      <c r="H8" s="877"/>
      <c r="I8" s="881"/>
      <c r="J8" s="882"/>
      <c r="K8" s="340"/>
    </row>
    <row r="9" spans="1:12" ht="17.25" customHeight="1">
      <c r="A9" s="862"/>
      <c r="B9" s="863"/>
      <c r="C9" s="868"/>
      <c r="D9" s="869"/>
      <c r="E9" s="876"/>
      <c r="F9" s="877"/>
      <c r="G9" s="876"/>
      <c r="H9" s="877"/>
      <c r="I9" s="881"/>
      <c r="J9" s="882"/>
      <c r="K9" s="340"/>
    </row>
    <row r="10" spans="1:12" s="340" customFormat="1" ht="16.8" thickBot="1">
      <c r="A10" s="864"/>
      <c r="B10" s="865"/>
      <c r="C10" s="870"/>
      <c r="D10" s="871"/>
      <c r="E10" s="878"/>
      <c r="F10" s="879"/>
      <c r="G10" s="878"/>
      <c r="H10" s="879"/>
      <c r="I10" s="883"/>
      <c r="J10" s="884"/>
    </row>
    <row r="11" spans="1:12" s="340" customFormat="1" ht="23.1" customHeight="1">
      <c r="A11" s="857" t="s">
        <v>1332</v>
      </c>
      <c r="B11" s="858"/>
      <c r="C11" s="630"/>
      <c r="D11" s="631">
        <f>F11+H11+J11</f>
        <v>109031</v>
      </c>
      <c r="E11" s="631"/>
      <c r="F11" s="631">
        <f>SUM(F12:F34)</f>
        <v>55150</v>
      </c>
      <c r="G11" s="631"/>
      <c r="H11" s="631">
        <f>SUM(H12:H34)</f>
        <v>0</v>
      </c>
      <c r="I11" s="631"/>
      <c r="J11" s="631">
        <f>SUM(J12:J34)</f>
        <v>53881</v>
      </c>
      <c r="K11" s="627"/>
    </row>
    <row r="12" spans="1:12" s="340" customFormat="1" ht="23.1" customHeight="1">
      <c r="A12" s="855" t="s">
        <v>1333</v>
      </c>
      <c r="B12" s="856"/>
      <c r="C12" s="632"/>
      <c r="D12" s="631">
        <f t="shared" ref="D12:D34" si="0">F12+H12+J12</f>
        <v>26120</v>
      </c>
      <c r="E12" s="633"/>
      <c r="F12" s="631">
        <v>10745</v>
      </c>
      <c r="G12" s="633"/>
      <c r="H12" s="631">
        <v>0</v>
      </c>
      <c r="I12" s="633"/>
      <c r="J12" s="631">
        <v>15375</v>
      </c>
    </row>
    <row r="13" spans="1:12" s="340" customFormat="1" ht="23.1" customHeight="1">
      <c r="A13" s="855" t="s">
        <v>1334</v>
      </c>
      <c r="B13" s="856"/>
      <c r="C13" s="632"/>
      <c r="D13" s="631">
        <f t="shared" si="0"/>
        <v>19366</v>
      </c>
      <c r="E13" s="634"/>
      <c r="F13" s="631">
        <v>9155</v>
      </c>
      <c r="G13" s="634"/>
      <c r="H13" s="631">
        <v>0</v>
      </c>
      <c r="I13" s="634"/>
      <c r="J13" s="631">
        <v>10211</v>
      </c>
    </row>
    <row r="14" spans="1:12" s="340" customFormat="1" ht="23.1" customHeight="1">
      <c r="A14" s="855" t="s">
        <v>1335</v>
      </c>
      <c r="B14" s="856"/>
      <c r="C14" s="632"/>
      <c r="D14" s="631">
        <f t="shared" si="0"/>
        <v>6650</v>
      </c>
      <c r="E14" s="634"/>
      <c r="F14" s="631">
        <v>2880</v>
      </c>
      <c r="G14" s="634"/>
      <c r="H14" s="631">
        <v>0</v>
      </c>
      <c r="I14" s="634"/>
      <c r="J14" s="631">
        <v>3770</v>
      </c>
    </row>
    <row r="15" spans="1:12" s="340" customFormat="1" ht="23.1" customHeight="1">
      <c r="A15" s="855" t="s">
        <v>1336</v>
      </c>
      <c r="B15" s="856"/>
      <c r="C15" s="632"/>
      <c r="D15" s="631">
        <f t="shared" si="0"/>
        <v>8970</v>
      </c>
      <c r="E15" s="634"/>
      <c r="F15" s="631">
        <v>3550</v>
      </c>
      <c r="G15" s="634"/>
      <c r="H15" s="631">
        <v>0</v>
      </c>
      <c r="I15" s="634"/>
      <c r="J15" s="631">
        <v>5420</v>
      </c>
    </row>
    <row r="16" spans="1:12" s="340" customFormat="1" ht="23.1" customHeight="1">
      <c r="A16" s="855" t="s">
        <v>1337</v>
      </c>
      <c r="B16" s="856"/>
      <c r="C16" s="632"/>
      <c r="D16" s="631">
        <f t="shared" si="0"/>
        <v>12667</v>
      </c>
      <c r="E16" s="634"/>
      <c r="F16" s="631">
        <v>3680</v>
      </c>
      <c r="G16" s="634"/>
      <c r="H16" s="631">
        <v>0</v>
      </c>
      <c r="I16" s="634"/>
      <c r="J16" s="631">
        <v>8987</v>
      </c>
    </row>
    <row r="17" spans="1:11" ht="23.1" customHeight="1">
      <c r="A17" s="855" t="s">
        <v>1338</v>
      </c>
      <c r="B17" s="856"/>
      <c r="C17" s="632"/>
      <c r="D17" s="631">
        <f t="shared" si="0"/>
        <v>21100</v>
      </c>
      <c r="E17" s="634"/>
      <c r="F17" s="631">
        <v>12250</v>
      </c>
      <c r="G17" s="634"/>
      <c r="H17" s="631">
        <v>0</v>
      </c>
      <c r="I17" s="634"/>
      <c r="J17" s="631">
        <v>8850</v>
      </c>
      <c r="K17" s="340"/>
    </row>
    <row r="18" spans="1:11" ht="23.1" customHeight="1">
      <c r="A18" s="855" t="s">
        <v>1339</v>
      </c>
      <c r="B18" s="856"/>
      <c r="C18" s="632"/>
      <c r="D18" s="631">
        <f>F18+H18+J18</f>
        <v>2385</v>
      </c>
      <c r="E18" s="634"/>
      <c r="F18" s="631">
        <v>1885</v>
      </c>
      <c r="G18" s="634"/>
      <c r="H18" s="631">
        <v>0</v>
      </c>
      <c r="I18" s="634"/>
      <c r="J18" s="631">
        <v>500</v>
      </c>
      <c r="K18" s="340"/>
    </row>
    <row r="19" spans="1:11" ht="23.1" customHeight="1">
      <c r="A19" s="855" t="s">
        <v>1340</v>
      </c>
      <c r="B19" s="856"/>
      <c r="C19" s="632"/>
      <c r="D19" s="631">
        <f t="shared" si="0"/>
        <v>0</v>
      </c>
      <c r="E19" s="634"/>
      <c r="F19" s="631">
        <v>0</v>
      </c>
      <c r="G19" s="634"/>
      <c r="H19" s="631">
        <v>0</v>
      </c>
      <c r="I19" s="634"/>
      <c r="J19" s="631">
        <v>0</v>
      </c>
    </row>
    <row r="20" spans="1:11" ht="23.1" customHeight="1">
      <c r="A20" s="855" t="s">
        <v>1341</v>
      </c>
      <c r="B20" s="856"/>
      <c r="C20" s="632"/>
      <c r="D20" s="631">
        <f t="shared" si="0"/>
        <v>1577</v>
      </c>
      <c r="E20" s="634"/>
      <c r="F20" s="631">
        <v>1370</v>
      </c>
      <c r="G20" s="634"/>
      <c r="H20" s="631">
        <v>0</v>
      </c>
      <c r="I20" s="634"/>
      <c r="J20" s="631">
        <v>207</v>
      </c>
    </row>
    <row r="21" spans="1:11" ht="23.1" customHeight="1">
      <c r="A21" s="855" t="s">
        <v>1342</v>
      </c>
      <c r="B21" s="856"/>
      <c r="C21" s="632"/>
      <c r="D21" s="631">
        <f t="shared" si="0"/>
        <v>0</v>
      </c>
      <c r="E21" s="634"/>
      <c r="F21" s="631">
        <v>0</v>
      </c>
      <c r="G21" s="634"/>
      <c r="H21" s="631">
        <v>0</v>
      </c>
      <c r="I21" s="634"/>
      <c r="J21" s="631">
        <v>0</v>
      </c>
    </row>
    <row r="22" spans="1:11" ht="23.1" customHeight="1">
      <c r="A22" s="851" t="s">
        <v>1343</v>
      </c>
      <c r="B22" s="852"/>
      <c r="C22" s="632"/>
      <c r="D22" s="631">
        <f>F22+H22+J22</f>
        <v>9845</v>
      </c>
      <c r="E22" s="634"/>
      <c r="F22" s="631">
        <v>9375</v>
      </c>
      <c r="G22" s="634"/>
      <c r="H22" s="631">
        <v>0</v>
      </c>
      <c r="I22" s="634"/>
      <c r="J22" s="631">
        <v>470</v>
      </c>
    </row>
    <row r="23" spans="1:11" ht="23.1" customHeight="1">
      <c r="A23" s="851" t="s">
        <v>1344</v>
      </c>
      <c r="B23" s="852"/>
      <c r="C23" s="632"/>
      <c r="D23" s="631">
        <f t="shared" si="0"/>
        <v>0</v>
      </c>
      <c r="E23" s="634"/>
      <c r="F23" s="631"/>
      <c r="G23" s="634"/>
      <c r="H23" s="631">
        <v>0</v>
      </c>
      <c r="I23" s="634"/>
      <c r="J23" s="631">
        <v>0</v>
      </c>
    </row>
    <row r="24" spans="1:11" ht="23.1" customHeight="1">
      <c r="A24" s="851" t="s">
        <v>1345</v>
      </c>
      <c r="B24" s="852"/>
      <c r="C24" s="632"/>
      <c r="D24" s="631">
        <f t="shared" si="0"/>
        <v>0</v>
      </c>
      <c r="E24" s="634"/>
      <c r="F24" s="631">
        <v>0</v>
      </c>
      <c r="G24" s="634"/>
      <c r="H24" s="631">
        <v>0</v>
      </c>
      <c r="I24" s="634"/>
      <c r="J24" s="631">
        <v>0</v>
      </c>
    </row>
    <row r="25" spans="1:11" ht="23.1" customHeight="1">
      <c r="A25" s="851" t="s">
        <v>1346</v>
      </c>
      <c r="B25" s="852"/>
      <c r="C25" s="632"/>
      <c r="D25" s="631">
        <f t="shared" si="0"/>
        <v>16</v>
      </c>
      <c r="E25" s="634"/>
      <c r="F25" s="631">
        <v>10</v>
      </c>
      <c r="G25" s="634"/>
      <c r="H25" s="634">
        <v>0</v>
      </c>
      <c r="I25" s="634"/>
      <c r="J25" s="634">
        <v>6</v>
      </c>
    </row>
    <row r="26" spans="1:11" ht="23.1" customHeight="1">
      <c r="A26" s="851" t="s">
        <v>1347</v>
      </c>
      <c r="B26" s="852"/>
      <c r="C26" s="632"/>
      <c r="D26" s="631">
        <f t="shared" si="0"/>
        <v>0</v>
      </c>
      <c r="E26" s="634"/>
      <c r="F26" s="631">
        <v>0</v>
      </c>
      <c r="G26" s="634"/>
      <c r="H26" s="634">
        <v>0</v>
      </c>
      <c r="I26" s="634"/>
      <c r="J26" s="634">
        <v>0</v>
      </c>
    </row>
    <row r="27" spans="1:11" ht="23.1" customHeight="1">
      <c r="A27" s="851" t="s">
        <v>1348</v>
      </c>
      <c r="B27" s="852"/>
      <c r="C27" s="632"/>
      <c r="D27" s="631">
        <f t="shared" si="0"/>
        <v>335</v>
      </c>
      <c r="E27" s="634"/>
      <c r="F27" s="631">
        <v>250</v>
      </c>
      <c r="G27" s="634"/>
      <c r="H27" s="634">
        <v>0</v>
      </c>
      <c r="I27" s="634"/>
      <c r="J27" s="634">
        <v>85</v>
      </c>
    </row>
    <row r="28" spans="1:11" ht="23.1" customHeight="1">
      <c r="A28" s="851" t="s">
        <v>1349</v>
      </c>
      <c r="B28" s="852"/>
      <c r="C28" s="630"/>
      <c r="D28" s="631">
        <f t="shared" si="0"/>
        <v>0</v>
      </c>
      <c r="E28" s="635"/>
      <c r="F28" s="631">
        <v>0</v>
      </c>
      <c r="G28" s="635"/>
      <c r="H28" s="635">
        <v>0</v>
      </c>
      <c r="I28" s="635"/>
      <c r="J28" s="635">
        <v>0</v>
      </c>
    </row>
    <row r="29" spans="1:11" ht="23.1" customHeight="1">
      <c r="A29" s="851" t="s">
        <v>1350</v>
      </c>
      <c r="B29" s="852"/>
      <c r="C29" s="630"/>
      <c r="D29" s="631">
        <f t="shared" si="0"/>
        <v>0</v>
      </c>
      <c r="E29" s="635"/>
      <c r="F29" s="631">
        <v>0</v>
      </c>
      <c r="G29" s="635"/>
      <c r="H29" s="635">
        <v>0</v>
      </c>
      <c r="I29" s="635"/>
      <c r="J29" s="635">
        <v>0</v>
      </c>
    </row>
    <row r="30" spans="1:11" ht="36" customHeight="1">
      <c r="A30" s="851" t="s">
        <v>1351</v>
      </c>
      <c r="B30" s="852"/>
      <c r="C30" s="630"/>
      <c r="D30" s="636">
        <f t="shared" si="0"/>
        <v>0</v>
      </c>
      <c r="E30" s="635"/>
      <c r="F30" s="636">
        <v>0</v>
      </c>
      <c r="G30" s="635"/>
      <c r="H30" s="635">
        <v>0</v>
      </c>
      <c r="I30" s="635"/>
      <c r="J30" s="635">
        <v>0</v>
      </c>
    </row>
    <row r="31" spans="1:11" ht="37.5" customHeight="1">
      <c r="A31" s="851" t="s">
        <v>1352</v>
      </c>
      <c r="B31" s="852"/>
      <c r="C31" s="630"/>
      <c r="D31" s="636">
        <v>0</v>
      </c>
      <c r="E31" s="635"/>
      <c r="F31" s="636">
        <v>0</v>
      </c>
      <c r="G31" s="635"/>
      <c r="H31" s="635">
        <v>0</v>
      </c>
      <c r="I31" s="635"/>
      <c r="J31" s="635">
        <v>0</v>
      </c>
    </row>
    <row r="32" spans="1:11" ht="23.1" customHeight="1">
      <c r="A32" s="851" t="s">
        <v>1353</v>
      </c>
      <c r="B32" s="852"/>
      <c r="C32" s="630"/>
      <c r="D32" s="631">
        <f t="shared" si="0"/>
        <v>0</v>
      </c>
      <c r="E32" s="635"/>
      <c r="F32" s="631">
        <v>0</v>
      </c>
      <c r="G32" s="635"/>
      <c r="H32" s="635">
        <v>0</v>
      </c>
      <c r="I32" s="635"/>
      <c r="J32" s="635">
        <v>0</v>
      </c>
    </row>
    <row r="33" spans="1:10" ht="23.1" customHeight="1">
      <c r="A33" s="851" t="s">
        <v>1354</v>
      </c>
      <c r="B33" s="852"/>
      <c r="C33" s="630"/>
      <c r="D33" s="631">
        <f t="shared" si="0"/>
        <v>0</v>
      </c>
      <c r="E33" s="635"/>
      <c r="F33" s="631">
        <v>0</v>
      </c>
      <c r="G33" s="635"/>
      <c r="H33" s="635">
        <v>0</v>
      </c>
      <c r="I33" s="635"/>
      <c r="J33" s="635">
        <v>0</v>
      </c>
    </row>
    <row r="34" spans="1:10" ht="16.8" thickBot="1">
      <c r="A34" s="853" t="s">
        <v>1355</v>
      </c>
      <c r="B34" s="854"/>
      <c r="C34" s="637"/>
      <c r="D34" s="638">
        <f t="shared" si="0"/>
        <v>0</v>
      </c>
      <c r="E34" s="639"/>
      <c r="F34" s="638">
        <v>0</v>
      </c>
      <c r="G34" s="639"/>
      <c r="H34" s="639">
        <v>0</v>
      </c>
      <c r="I34" s="639"/>
      <c r="J34" s="639">
        <v>0</v>
      </c>
    </row>
    <row r="35" spans="1:10">
      <c r="A35" s="303"/>
      <c r="B35" s="625"/>
      <c r="C35" s="131"/>
      <c r="D35" s="131"/>
      <c r="E35" s="164"/>
      <c r="F35" s="164"/>
      <c r="G35" s="164"/>
      <c r="J35" s="164" t="s">
        <v>1356</v>
      </c>
    </row>
    <row r="36" spans="1:10">
      <c r="A36" s="640" t="s">
        <v>1357</v>
      </c>
      <c r="B36" s="641"/>
    </row>
    <row r="37" spans="1:10" ht="30.6" customHeight="1">
      <c r="A37" s="850" t="s">
        <v>1358</v>
      </c>
      <c r="B37" s="850"/>
      <c r="C37" s="850"/>
      <c r="D37" s="850"/>
      <c r="E37" s="850"/>
      <c r="F37" s="850"/>
      <c r="G37" s="850"/>
      <c r="H37" s="850"/>
      <c r="I37" s="850"/>
      <c r="J37" s="850"/>
    </row>
    <row r="38" spans="1:10">
      <c r="A38" s="642" t="s">
        <v>1359</v>
      </c>
      <c r="B38" s="641"/>
    </row>
    <row r="39" spans="1:10">
      <c r="A39" s="643"/>
    </row>
  </sheetData>
  <mergeCells count="39">
    <mergeCell ref="A4:F4"/>
    <mergeCell ref="A1:B1"/>
    <mergeCell ref="H1:J1"/>
    <mergeCell ref="A2:B2"/>
    <mergeCell ref="H2:J2"/>
    <mergeCell ref="A3:J3"/>
    <mergeCell ref="A5:J5"/>
    <mergeCell ref="A6:B10"/>
    <mergeCell ref="C6:D10"/>
    <mergeCell ref="E6:J6"/>
    <mergeCell ref="E7:F10"/>
    <mergeCell ref="G7:H10"/>
    <mergeCell ref="I7:J10"/>
    <mergeCell ref="A19:B19"/>
    <mergeCell ref="A20:B20"/>
    <mergeCell ref="A21:B21"/>
    <mergeCell ref="A22:B22"/>
    <mergeCell ref="A11:B11"/>
    <mergeCell ref="A12:B12"/>
    <mergeCell ref="A13:B13"/>
    <mergeCell ref="A14:B14"/>
    <mergeCell ref="A15:B15"/>
    <mergeCell ref="A16:B16"/>
    <mergeCell ref="A37:J37"/>
    <mergeCell ref="K1:L1"/>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s>
  <phoneticPr fontId="16" type="noConversion"/>
  <hyperlinks>
    <hyperlink ref="K1" location="預告統計資料發布時間表!A1" display="回發布時間表" xr:uid="{1B79AA14-D601-4EE0-AB54-2CEF03C53BA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24E3C-EACD-4F05-B253-A6AA1E2AE317}">
  <dimension ref="A1:AN14"/>
  <sheetViews>
    <sheetView topLeftCell="J1" workbookViewId="0">
      <selection activeCell="AM1" sqref="AM1:AN1"/>
    </sheetView>
  </sheetViews>
  <sheetFormatPr defaultColWidth="12.5546875" defaultRowHeight="16.2"/>
  <cols>
    <col min="1" max="1" width="10" style="667" customWidth="1"/>
    <col min="2" max="2" width="8.44140625" style="667" customWidth="1"/>
    <col min="3" max="19" width="7.77734375" style="667" customWidth="1"/>
    <col min="20" max="20" width="6.77734375" style="667" customWidth="1"/>
    <col min="21" max="21" width="10" style="667" customWidth="1"/>
    <col min="22" max="33" width="9.21875" style="667" customWidth="1"/>
    <col min="34" max="34" width="8.109375" style="667" customWidth="1"/>
    <col min="35" max="35" width="7.6640625" style="667" customWidth="1"/>
    <col min="36" max="38" width="9.21875" style="667" customWidth="1"/>
    <col min="39" max="256" width="12.5546875" style="667"/>
    <col min="257" max="257" width="10" style="667" customWidth="1"/>
    <col min="258" max="258" width="8.44140625" style="667" customWidth="1"/>
    <col min="259" max="275" width="7.77734375" style="667" customWidth="1"/>
    <col min="276" max="276" width="6.77734375" style="667" customWidth="1"/>
    <col min="277" max="277" width="10" style="667" customWidth="1"/>
    <col min="278" max="289" width="9.21875" style="667" customWidth="1"/>
    <col min="290" max="290" width="8.109375" style="667" customWidth="1"/>
    <col min="291" max="291" width="7.6640625" style="667" customWidth="1"/>
    <col min="292" max="294" width="9.21875" style="667" customWidth="1"/>
    <col min="295" max="512" width="12.5546875" style="667"/>
    <col min="513" max="513" width="10" style="667" customWidth="1"/>
    <col min="514" max="514" width="8.44140625" style="667" customWidth="1"/>
    <col min="515" max="531" width="7.77734375" style="667" customWidth="1"/>
    <col min="532" max="532" width="6.77734375" style="667" customWidth="1"/>
    <col min="533" max="533" width="10" style="667" customWidth="1"/>
    <col min="534" max="545" width="9.21875" style="667" customWidth="1"/>
    <col min="546" max="546" width="8.109375" style="667" customWidth="1"/>
    <col min="547" max="547" width="7.6640625" style="667" customWidth="1"/>
    <col min="548" max="550" width="9.21875" style="667" customWidth="1"/>
    <col min="551" max="768" width="12.5546875" style="667"/>
    <col min="769" max="769" width="10" style="667" customWidth="1"/>
    <col min="770" max="770" width="8.44140625" style="667" customWidth="1"/>
    <col min="771" max="787" width="7.77734375" style="667" customWidth="1"/>
    <col min="788" max="788" width="6.77734375" style="667" customWidth="1"/>
    <col min="789" max="789" width="10" style="667" customWidth="1"/>
    <col min="790" max="801" width="9.21875" style="667" customWidth="1"/>
    <col min="802" max="802" width="8.109375" style="667" customWidth="1"/>
    <col min="803" max="803" width="7.6640625" style="667" customWidth="1"/>
    <col min="804" max="806" width="9.21875" style="667" customWidth="1"/>
    <col min="807" max="1024" width="12.5546875" style="667"/>
    <col min="1025" max="1025" width="10" style="667" customWidth="1"/>
    <col min="1026" max="1026" width="8.44140625" style="667" customWidth="1"/>
    <col min="1027" max="1043" width="7.77734375" style="667" customWidth="1"/>
    <col min="1044" max="1044" width="6.77734375" style="667" customWidth="1"/>
    <col min="1045" max="1045" width="10" style="667" customWidth="1"/>
    <col min="1046" max="1057" width="9.21875" style="667" customWidth="1"/>
    <col min="1058" max="1058" width="8.109375" style="667" customWidth="1"/>
    <col min="1059" max="1059" width="7.6640625" style="667" customWidth="1"/>
    <col min="1060" max="1062" width="9.21875" style="667" customWidth="1"/>
    <col min="1063" max="1280" width="12.5546875" style="667"/>
    <col min="1281" max="1281" width="10" style="667" customWidth="1"/>
    <col min="1282" max="1282" width="8.44140625" style="667" customWidth="1"/>
    <col min="1283" max="1299" width="7.77734375" style="667" customWidth="1"/>
    <col min="1300" max="1300" width="6.77734375" style="667" customWidth="1"/>
    <col min="1301" max="1301" width="10" style="667" customWidth="1"/>
    <col min="1302" max="1313" width="9.21875" style="667" customWidth="1"/>
    <col min="1314" max="1314" width="8.109375" style="667" customWidth="1"/>
    <col min="1315" max="1315" width="7.6640625" style="667" customWidth="1"/>
    <col min="1316" max="1318" width="9.21875" style="667" customWidth="1"/>
    <col min="1319" max="1536" width="12.5546875" style="667"/>
    <col min="1537" max="1537" width="10" style="667" customWidth="1"/>
    <col min="1538" max="1538" width="8.44140625" style="667" customWidth="1"/>
    <col min="1539" max="1555" width="7.77734375" style="667" customWidth="1"/>
    <col min="1556" max="1556" width="6.77734375" style="667" customWidth="1"/>
    <col min="1557" max="1557" width="10" style="667" customWidth="1"/>
    <col min="1558" max="1569" width="9.21875" style="667" customWidth="1"/>
    <col min="1570" max="1570" width="8.109375" style="667" customWidth="1"/>
    <col min="1571" max="1571" width="7.6640625" style="667" customWidth="1"/>
    <col min="1572" max="1574" width="9.21875" style="667" customWidth="1"/>
    <col min="1575" max="1792" width="12.5546875" style="667"/>
    <col min="1793" max="1793" width="10" style="667" customWidth="1"/>
    <col min="1794" max="1794" width="8.44140625" style="667" customWidth="1"/>
    <col min="1795" max="1811" width="7.77734375" style="667" customWidth="1"/>
    <col min="1812" max="1812" width="6.77734375" style="667" customWidth="1"/>
    <col min="1813" max="1813" width="10" style="667" customWidth="1"/>
    <col min="1814" max="1825" width="9.21875" style="667" customWidth="1"/>
    <col min="1826" max="1826" width="8.109375" style="667" customWidth="1"/>
    <col min="1827" max="1827" width="7.6640625" style="667" customWidth="1"/>
    <col min="1828" max="1830" width="9.21875" style="667" customWidth="1"/>
    <col min="1831" max="2048" width="12.5546875" style="667"/>
    <col min="2049" max="2049" width="10" style="667" customWidth="1"/>
    <col min="2050" max="2050" width="8.44140625" style="667" customWidth="1"/>
    <col min="2051" max="2067" width="7.77734375" style="667" customWidth="1"/>
    <col min="2068" max="2068" width="6.77734375" style="667" customWidth="1"/>
    <col min="2069" max="2069" width="10" style="667" customWidth="1"/>
    <col min="2070" max="2081" width="9.21875" style="667" customWidth="1"/>
    <col min="2082" max="2082" width="8.109375" style="667" customWidth="1"/>
    <col min="2083" max="2083" width="7.6640625" style="667" customWidth="1"/>
    <col min="2084" max="2086" width="9.21875" style="667" customWidth="1"/>
    <col min="2087" max="2304" width="12.5546875" style="667"/>
    <col min="2305" max="2305" width="10" style="667" customWidth="1"/>
    <col min="2306" max="2306" width="8.44140625" style="667" customWidth="1"/>
    <col min="2307" max="2323" width="7.77734375" style="667" customWidth="1"/>
    <col min="2324" max="2324" width="6.77734375" style="667" customWidth="1"/>
    <col min="2325" max="2325" width="10" style="667" customWidth="1"/>
    <col min="2326" max="2337" width="9.21875" style="667" customWidth="1"/>
    <col min="2338" max="2338" width="8.109375" style="667" customWidth="1"/>
    <col min="2339" max="2339" width="7.6640625" style="667" customWidth="1"/>
    <col min="2340" max="2342" width="9.21875" style="667" customWidth="1"/>
    <col min="2343" max="2560" width="12.5546875" style="667"/>
    <col min="2561" max="2561" width="10" style="667" customWidth="1"/>
    <col min="2562" max="2562" width="8.44140625" style="667" customWidth="1"/>
    <col min="2563" max="2579" width="7.77734375" style="667" customWidth="1"/>
    <col min="2580" max="2580" width="6.77734375" style="667" customWidth="1"/>
    <col min="2581" max="2581" width="10" style="667" customWidth="1"/>
    <col min="2582" max="2593" width="9.21875" style="667" customWidth="1"/>
    <col min="2594" max="2594" width="8.109375" style="667" customWidth="1"/>
    <col min="2595" max="2595" width="7.6640625" style="667" customWidth="1"/>
    <col min="2596" max="2598" width="9.21875" style="667" customWidth="1"/>
    <col min="2599" max="2816" width="12.5546875" style="667"/>
    <col min="2817" max="2817" width="10" style="667" customWidth="1"/>
    <col min="2818" max="2818" width="8.44140625" style="667" customWidth="1"/>
    <col min="2819" max="2835" width="7.77734375" style="667" customWidth="1"/>
    <col min="2836" max="2836" width="6.77734375" style="667" customWidth="1"/>
    <col min="2837" max="2837" width="10" style="667" customWidth="1"/>
    <col min="2838" max="2849" width="9.21875" style="667" customWidth="1"/>
    <col min="2850" max="2850" width="8.109375" style="667" customWidth="1"/>
    <col min="2851" max="2851" width="7.6640625" style="667" customWidth="1"/>
    <col min="2852" max="2854" width="9.21875" style="667" customWidth="1"/>
    <col min="2855" max="3072" width="12.5546875" style="667"/>
    <col min="3073" max="3073" width="10" style="667" customWidth="1"/>
    <col min="3074" max="3074" width="8.44140625" style="667" customWidth="1"/>
    <col min="3075" max="3091" width="7.77734375" style="667" customWidth="1"/>
    <col min="3092" max="3092" width="6.77734375" style="667" customWidth="1"/>
    <col min="3093" max="3093" width="10" style="667" customWidth="1"/>
    <col min="3094" max="3105" width="9.21875" style="667" customWidth="1"/>
    <col min="3106" max="3106" width="8.109375" style="667" customWidth="1"/>
    <col min="3107" max="3107" width="7.6640625" style="667" customWidth="1"/>
    <col min="3108" max="3110" width="9.21875" style="667" customWidth="1"/>
    <col min="3111" max="3328" width="12.5546875" style="667"/>
    <col min="3329" max="3329" width="10" style="667" customWidth="1"/>
    <col min="3330" max="3330" width="8.44140625" style="667" customWidth="1"/>
    <col min="3331" max="3347" width="7.77734375" style="667" customWidth="1"/>
    <col min="3348" max="3348" width="6.77734375" style="667" customWidth="1"/>
    <col min="3349" max="3349" width="10" style="667" customWidth="1"/>
    <col min="3350" max="3361" width="9.21875" style="667" customWidth="1"/>
    <col min="3362" max="3362" width="8.109375" style="667" customWidth="1"/>
    <col min="3363" max="3363" width="7.6640625" style="667" customWidth="1"/>
    <col min="3364" max="3366" width="9.21875" style="667" customWidth="1"/>
    <col min="3367" max="3584" width="12.5546875" style="667"/>
    <col min="3585" max="3585" width="10" style="667" customWidth="1"/>
    <col min="3586" max="3586" width="8.44140625" style="667" customWidth="1"/>
    <col min="3587" max="3603" width="7.77734375" style="667" customWidth="1"/>
    <col min="3604" max="3604" width="6.77734375" style="667" customWidth="1"/>
    <col min="3605" max="3605" width="10" style="667" customWidth="1"/>
    <col min="3606" max="3617" width="9.21875" style="667" customWidth="1"/>
    <col min="3618" max="3618" width="8.109375" style="667" customWidth="1"/>
    <col min="3619" max="3619" width="7.6640625" style="667" customWidth="1"/>
    <col min="3620" max="3622" width="9.21875" style="667" customWidth="1"/>
    <col min="3623" max="3840" width="12.5546875" style="667"/>
    <col min="3841" max="3841" width="10" style="667" customWidth="1"/>
    <col min="3842" max="3842" width="8.44140625" style="667" customWidth="1"/>
    <col min="3843" max="3859" width="7.77734375" style="667" customWidth="1"/>
    <col min="3860" max="3860" width="6.77734375" style="667" customWidth="1"/>
    <col min="3861" max="3861" width="10" style="667" customWidth="1"/>
    <col min="3862" max="3873" width="9.21875" style="667" customWidth="1"/>
    <col min="3874" max="3874" width="8.109375" style="667" customWidth="1"/>
    <col min="3875" max="3875" width="7.6640625" style="667" customWidth="1"/>
    <col min="3876" max="3878" width="9.21875" style="667" customWidth="1"/>
    <col min="3879" max="4096" width="12.5546875" style="667"/>
    <col min="4097" max="4097" width="10" style="667" customWidth="1"/>
    <col min="4098" max="4098" width="8.44140625" style="667" customWidth="1"/>
    <col min="4099" max="4115" width="7.77734375" style="667" customWidth="1"/>
    <col min="4116" max="4116" width="6.77734375" style="667" customWidth="1"/>
    <col min="4117" max="4117" width="10" style="667" customWidth="1"/>
    <col min="4118" max="4129" width="9.21875" style="667" customWidth="1"/>
    <col min="4130" max="4130" width="8.109375" style="667" customWidth="1"/>
    <col min="4131" max="4131" width="7.6640625" style="667" customWidth="1"/>
    <col min="4132" max="4134" width="9.21875" style="667" customWidth="1"/>
    <col min="4135" max="4352" width="12.5546875" style="667"/>
    <col min="4353" max="4353" width="10" style="667" customWidth="1"/>
    <col min="4354" max="4354" width="8.44140625" style="667" customWidth="1"/>
    <col min="4355" max="4371" width="7.77734375" style="667" customWidth="1"/>
    <col min="4372" max="4372" width="6.77734375" style="667" customWidth="1"/>
    <col min="4373" max="4373" width="10" style="667" customWidth="1"/>
    <col min="4374" max="4385" width="9.21875" style="667" customWidth="1"/>
    <col min="4386" max="4386" width="8.109375" style="667" customWidth="1"/>
    <col min="4387" max="4387" width="7.6640625" style="667" customWidth="1"/>
    <col min="4388" max="4390" width="9.21875" style="667" customWidth="1"/>
    <col min="4391" max="4608" width="12.5546875" style="667"/>
    <col min="4609" max="4609" width="10" style="667" customWidth="1"/>
    <col min="4610" max="4610" width="8.44140625" style="667" customWidth="1"/>
    <col min="4611" max="4627" width="7.77734375" style="667" customWidth="1"/>
    <col min="4628" max="4628" width="6.77734375" style="667" customWidth="1"/>
    <col min="4629" max="4629" width="10" style="667" customWidth="1"/>
    <col min="4630" max="4641" width="9.21875" style="667" customWidth="1"/>
    <col min="4642" max="4642" width="8.109375" style="667" customWidth="1"/>
    <col min="4643" max="4643" width="7.6640625" style="667" customWidth="1"/>
    <col min="4644" max="4646" width="9.21875" style="667" customWidth="1"/>
    <col min="4647" max="4864" width="12.5546875" style="667"/>
    <col min="4865" max="4865" width="10" style="667" customWidth="1"/>
    <col min="4866" max="4866" width="8.44140625" style="667" customWidth="1"/>
    <col min="4867" max="4883" width="7.77734375" style="667" customWidth="1"/>
    <col min="4884" max="4884" width="6.77734375" style="667" customWidth="1"/>
    <col min="4885" max="4885" width="10" style="667" customWidth="1"/>
    <col min="4886" max="4897" width="9.21875" style="667" customWidth="1"/>
    <col min="4898" max="4898" width="8.109375" style="667" customWidth="1"/>
    <col min="4899" max="4899" width="7.6640625" style="667" customWidth="1"/>
    <col min="4900" max="4902" width="9.21875" style="667" customWidth="1"/>
    <col min="4903" max="5120" width="12.5546875" style="667"/>
    <col min="5121" max="5121" width="10" style="667" customWidth="1"/>
    <col min="5122" max="5122" width="8.44140625" style="667" customWidth="1"/>
    <col min="5123" max="5139" width="7.77734375" style="667" customWidth="1"/>
    <col min="5140" max="5140" width="6.77734375" style="667" customWidth="1"/>
    <col min="5141" max="5141" width="10" style="667" customWidth="1"/>
    <col min="5142" max="5153" width="9.21875" style="667" customWidth="1"/>
    <col min="5154" max="5154" width="8.109375" style="667" customWidth="1"/>
    <col min="5155" max="5155" width="7.6640625" style="667" customWidth="1"/>
    <col min="5156" max="5158" width="9.21875" style="667" customWidth="1"/>
    <col min="5159" max="5376" width="12.5546875" style="667"/>
    <col min="5377" max="5377" width="10" style="667" customWidth="1"/>
    <col min="5378" max="5378" width="8.44140625" style="667" customWidth="1"/>
    <col min="5379" max="5395" width="7.77734375" style="667" customWidth="1"/>
    <col min="5396" max="5396" width="6.77734375" style="667" customWidth="1"/>
    <col min="5397" max="5397" width="10" style="667" customWidth="1"/>
    <col min="5398" max="5409" width="9.21875" style="667" customWidth="1"/>
    <col min="5410" max="5410" width="8.109375" style="667" customWidth="1"/>
    <col min="5411" max="5411" width="7.6640625" style="667" customWidth="1"/>
    <col min="5412" max="5414" width="9.21875" style="667" customWidth="1"/>
    <col min="5415" max="5632" width="12.5546875" style="667"/>
    <col min="5633" max="5633" width="10" style="667" customWidth="1"/>
    <col min="5634" max="5634" width="8.44140625" style="667" customWidth="1"/>
    <col min="5635" max="5651" width="7.77734375" style="667" customWidth="1"/>
    <col min="5652" max="5652" width="6.77734375" style="667" customWidth="1"/>
    <col min="5653" max="5653" width="10" style="667" customWidth="1"/>
    <col min="5654" max="5665" width="9.21875" style="667" customWidth="1"/>
    <col min="5666" max="5666" width="8.109375" style="667" customWidth="1"/>
    <col min="5667" max="5667" width="7.6640625" style="667" customWidth="1"/>
    <col min="5668" max="5670" width="9.21875" style="667" customWidth="1"/>
    <col min="5671" max="5888" width="12.5546875" style="667"/>
    <col min="5889" max="5889" width="10" style="667" customWidth="1"/>
    <col min="5890" max="5890" width="8.44140625" style="667" customWidth="1"/>
    <col min="5891" max="5907" width="7.77734375" style="667" customWidth="1"/>
    <col min="5908" max="5908" width="6.77734375" style="667" customWidth="1"/>
    <col min="5909" max="5909" width="10" style="667" customWidth="1"/>
    <col min="5910" max="5921" width="9.21875" style="667" customWidth="1"/>
    <col min="5922" max="5922" width="8.109375" style="667" customWidth="1"/>
    <col min="5923" max="5923" width="7.6640625" style="667" customWidth="1"/>
    <col min="5924" max="5926" width="9.21875" style="667" customWidth="1"/>
    <col min="5927" max="6144" width="12.5546875" style="667"/>
    <col min="6145" max="6145" width="10" style="667" customWidth="1"/>
    <col min="6146" max="6146" width="8.44140625" style="667" customWidth="1"/>
    <col min="6147" max="6163" width="7.77734375" style="667" customWidth="1"/>
    <col min="6164" max="6164" width="6.77734375" style="667" customWidth="1"/>
    <col min="6165" max="6165" width="10" style="667" customWidth="1"/>
    <col min="6166" max="6177" width="9.21875" style="667" customWidth="1"/>
    <col min="6178" max="6178" width="8.109375" style="667" customWidth="1"/>
    <col min="6179" max="6179" width="7.6640625" style="667" customWidth="1"/>
    <col min="6180" max="6182" width="9.21875" style="667" customWidth="1"/>
    <col min="6183" max="6400" width="12.5546875" style="667"/>
    <col min="6401" max="6401" width="10" style="667" customWidth="1"/>
    <col min="6402" max="6402" width="8.44140625" style="667" customWidth="1"/>
    <col min="6403" max="6419" width="7.77734375" style="667" customWidth="1"/>
    <col min="6420" max="6420" width="6.77734375" style="667" customWidth="1"/>
    <col min="6421" max="6421" width="10" style="667" customWidth="1"/>
    <col min="6422" max="6433" width="9.21875" style="667" customWidth="1"/>
    <col min="6434" max="6434" width="8.109375" style="667" customWidth="1"/>
    <col min="6435" max="6435" width="7.6640625" style="667" customWidth="1"/>
    <col min="6436" max="6438" width="9.21875" style="667" customWidth="1"/>
    <col min="6439" max="6656" width="12.5546875" style="667"/>
    <col min="6657" max="6657" width="10" style="667" customWidth="1"/>
    <col min="6658" max="6658" width="8.44140625" style="667" customWidth="1"/>
    <col min="6659" max="6675" width="7.77734375" style="667" customWidth="1"/>
    <col min="6676" max="6676" width="6.77734375" style="667" customWidth="1"/>
    <col min="6677" max="6677" width="10" style="667" customWidth="1"/>
    <col min="6678" max="6689" width="9.21875" style="667" customWidth="1"/>
    <col min="6690" max="6690" width="8.109375" style="667" customWidth="1"/>
    <col min="6691" max="6691" width="7.6640625" style="667" customWidth="1"/>
    <col min="6692" max="6694" width="9.21875" style="667" customWidth="1"/>
    <col min="6695" max="6912" width="12.5546875" style="667"/>
    <col min="6913" max="6913" width="10" style="667" customWidth="1"/>
    <col min="6914" max="6914" width="8.44140625" style="667" customWidth="1"/>
    <col min="6915" max="6931" width="7.77734375" style="667" customWidth="1"/>
    <col min="6932" max="6932" width="6.77734375" style="667" customWidth="1"/>
    <col min="6933" max="6933" width="10" style="667" customWidth="1"/>
    <col min="6934" max="6945" width="9.21875" style="667" customWidth="1"/>
    <col min="6946" max="6946" width="8.109375" style="667" customWidth="1"/>
    <col min="6947" max="6947" width="7.6640625" style="667" customWidth="1"/>
    <col min="6948" max="6950" width="9.21875" style="667" customWidth="1"/>
    <col min="6951" max="7168" width="12.5546875" style="667"/>
    <col min="7169" max="7169" width="10" style="667" customWidth="1"/>
    <col min="7170" max="7170" width="8.44140625" style="667" customWidth="1"/>
    <col min="7171" max="7187" width="7.77734375" style="667" customWidth="1"/>
    <col min="7188" max="7188" width="6.77734375" style="667" customWidth="1"/>
    <col min="7189" max="7189" width="10" style="667" customWidth="1"/>
    <col min="7190" max="7201" width="9.21875" style="667" customWidth="1"/>
    <col min="7202" max="7202" width="8.109375" style="667" customWidth="1"/>
    <col min="7203" max="7203" width="7.6640625" style="667" customWidth="1"/>
    <col min="7204" max="7206" width="9.21875" style="667" customWidth="1"/>
    <col min="7207" max="7424" width="12.5546875" style="667"/>
    <col min="7425" max="7425" width="10" style="667" customWidth="1"/>
    <col min="7426" max="7426" width="8.44140625" style="667" customWidth="1"/>
    <col min="7427" max="7443" width="7.77734375" style="667" customWidth="1"/>
    <col min="7444" max="7444" width="6.77734375" style="667" customWidth="1"/>
    <col min="7445" max="7445" width="10" style="667" customWidth="1"/>
    <col min="7446" max="7457" width="9.21875" style="667" customWidth="1"/>
    <col min="7458" max="7458" width="8.109375" style="667" customWidth="1"/>
    <col min="7459" max="7459" width="7.6640625" style="667" customWidth="1"/>
    <col min="7460" max="7462" width="9.21875" style="667" customWidth="1"/>
    <col min="7463" max="7680" width="12.5546875" style="667"/>
    <col min="7681" max="7681" width="10" style="667" customWidth="1"/>
    <col min="7682" max="7682" width="8.44140625" style="667" customWidth="1"/>
    <col min="7683" max="7699" width="7.77734375" style="667" customWidth="1"/>
    <col min="7700" max="7700" width="6.77734375" style="667" customWidth="1"/>
    <col min="7701" max="7701" width="10" style="667" customWidth="1"/>
    <col min="7702" max="7713" width="9.21875" style="667" customWidth="1"/>
    <col min="7714" max="7714" width="8.109375" style="667" customWidth="1"/>
    <col min="7715" max="7715" width="7.6640625" style="667" customWidth="1"/>
    <col min="7716" max="7718" width="9.21875" style="667" customWidth="1"/>
    <col min="7719" max="7936" width="12.5546875" style="667"/>
    <col min="7937" max="7937" width="10" style="667" customWidth="1"/>
    <col min="7938" max="7938" width="8.44140625" style="667" customWidth="1"/>
    <col min="7939" max="7955" width="7.77734375" style="667" customWidth="1"/>
    <col min="7956" max="7956" width="6.77734375" style="667" customWidth="1"/>
    <col min="7957" max="7957" width="10" style="667" customWidth="1"/>
    <col min="7958" max="7969" width="9.21875" style="667" customWidth="1"/>
    <col min="7970" max="7970" width="8.109375" style="667" customWidth="1"/>
    <col min="7971" max="7971" width="7.6640625" style="667" customWidth="1"/>
    <col min="7972" max="7974" width="9.21875" style="667" customWidth="1"/>
    <col min="7975" max="8192" width="12.5546875" style="667"/>
    <col min="8193" max="8193" width="10" style="667" customWidth="1"/>
    <col min="8194" max="8194" width="8.44140625" style="667" customWidth="1"/>
    <col min="8195" max="8211" width="7.77734375" style="667" customWidth="1"/>
    <col min="8212" max="8212" width="6.77734375" style="667" customWidth="1"/>
    <col min="8213" max="8213" width="10" style="667" customWidth="1"/>
    <col min="8214" max="8225" width="9.21875" style="667" customWidth="1"/>
    <col min="8226" max="8226" width="8.109375" style="667" customWidth="1"/>
    <col min="8227" max="8227" width="7.6640625" style="667" customWidth="1"/>
    <col min="8228" max="8230" width="9.21875" style="667" customWidth="1"/>
    <col min="8231" max="8448" width="12.5546875" style="667"/>
    <col min="8449" max="8449" width="10" style="667" customWidth="1"/>
    <col min="8450" max="8450" width="8.44140625" style="667" customWidth="1"/>
    <col min="8451" max="8467" width="7.77734375" style="667" customWidth="1"/>
    <col min="8468" max="8468" width="6.77734375" style="667" customWidth="1"/>
    <col min="8469" max="8469" width="10" style="667" customWidth="1"/>
    <col min="8470" max="8481" width="9.21875" style="667" customWidth="1"/>
    <col min="8482" max="8482" width="8.109375" style="667" customWidth="1"/>
    <col min="8483" max="8483" width="7.6640625" style="667" customWidth="1"/>
    <col min="8484" max="8486" width="9.21875" style="667" customWidth="1"/>
    <col min="8487" max="8704" width="12.5546875" style="667"/>
    <col min="8705" max="8705" width="10" style="667" customWidth="1"/>
    <col min="8706" max="8706" width="8.44140625" style="667" customWidth="1"/>
    <col min="8707" max="8723" width="7.77734375" style="667" customWidth="1"/>
    <col min="8724" max="8724" width="6.77734375" style="667" customWidth="1"/>
    <col min="8725" max="8725" width="10" style="667" customWidth="1"/>
    <col min="8726" max="8737" width="9.21875" style="667" customWidth="1"/>
    <col min="8738" max="8738" width="8.109375" style="667" customWidth="1"/>
    <col min="8739" max="8739" width="7.6640625" style="667" customWidth="1"/>
    <col min="8740" max="8742" width="9.21875" style="667" customWidth="1"/>
    <col min="8743" max="8960" width="12.5546875" style="667"/>
    <col min="8961" max="8961" width="10" style="667" customWidth="1"/>
    <col min="8962" max="8962" width="8.44140625" style="667" customWidth="1"/>
    <col min="8963" max="8979" width="7.77734375" style="667" customWidth="1"/>
    <col min="8980" max="8980" width="6.77734375" style="667" customWidth="1"/>
    <col min="8981" max="8981" width="10" style="667" customWidth="1"/>
    <col min="8982" max="8993" width="9.21875" style="667" customWidth="1"/>
    <col min="8994" max="8994" width="8.109375" style="667" customWidth="1"/>
    <col min="8995" max="8995" width="7.6640625" style="667" customWidth="1"/>
    <col min="8996" max="8998" width="9.21875" style="667" customWidth="1"/>
    <col min="8999" max="9216" width="12.5546875" style="667"/>
    <col min="9217" max="9217" width="10" style="667" customWidth="1"/>
    <col min="9218" max="9218" width="8.44140625" style="667" customWidth="1"/>
    <col min="9219" max="9235" width="7.77734375" style="667" customWidth="1"/>
    <col min="9236" max="9236" width="6.77734375" style="667" customWidth="1"/>
    <col min="9237" max="9237" width="10" style="667" customWidth="1"/>
    <col min="9238" max="9249" width="9.21875" style="667" customWidth="1"/>
    <col min="9250" max="9250" width="8.109375" style="667" customWidth="1"/>
    <col min="9251" max="9251" width="7.6640625" style="667" customWidth="1"/>
    <col min="9252" max="9254" width="9.21875" style="667" customWidth="1"/>
    <col min="9255" max="9472" width="12.5546875" style="667"/>
    <col min="9473" max="9473" width="10" style="667" customWidth="1"/>
    <col min="9474" max="9474" width="8.44140625" style="667" customWidth="1"/>
    <col min="9475" max="9491" width="7.77734375" style="667" customWidth="1"/>
    <col min="9492" max="9492" width="6.77734375" style="667" customWidth="1"/>
    <col min="9493" max="9493" width="10" style="667" customWidth="1"/>
    <col min="9494" max="9505" width="9.21875" style="667" customWidth="1"/>
    <col min="9506" max="9506" width="8.109375" style="667" customWidth="1"/>
    <col min="9507" max="9507" width="7.6640625" style="667" customWidth="1"/>
    <col min="9508" max="9510" width="9.21875" style="667" customWidth="1"/>
    <col min="9511" max="9728" width="12.5546875" style="667"/>
    <col min="9729" max="9729" width="10" style="667" customWidth="1"/>
    <col min="9730" max="9730" width="8.44140625" style="667" customWidth="1"/>
    <col min="9731" max="9747" width="7.77734375" style="667" customWidth="1"/>
    <col min="9748" max="9748" width="6.77734375" style="667" customWidth="1"/>
    <col min="9749" max="9749" width="10" style="667" customWidth="1"/>
    <col min="9750" max="9761" width="9.21875" style="667" customWidth="1"/>
    <col min="9762" max="9762" width="8.109375" style="667" customWidth="1"/>
    <col min="9763" max="9763" width="7.6640625" style="667" customWidth="1"/>
    <col min="9764" max="9766" width="9.21875" style="667" customWidth="1"/>
    <col min="9767" max="9984" width="12.5546875" style="667"/>
    <col min="9985" max="9985" width="10" style="667" customWidth="1"/>
    <col min="9986" max="9986" width="8.44140625" style="667" customWidth="1"/>
    <col min="9987" max="10003" width="7.77734375" style="667" customWidth="1"/>
    <col min="10004" max="10004" width="6.77734375" style="667" customWidth="1"/>
    <col min="10005" max="10005" width="10" style="667" customWidth="1"/>
    <col min="10006" max="10017" width="9.21875" style="667" customWidth="1"/>
    <col min="10018" max="10018" width="8.109375" style="667" customWidth="1"/>
    <col min="10019" max="10019" width="7.6640625" style="667" customWidth="1"/>
    <col min="10020" max="10022" width="9.21875" style="667" customWidth="1"/>
    <col min="10023" max="10240" width="12.5546875" style="667"/>
    <col min="10241" max="10241" width="10" style="667" customWidth="1"/>
    <col min="10242" max="10242" width="8.44140625" style="667" customWidth="1"/>
    <col min="10243" max="10259" width="7.77734375" style="667" customWidth="1"/>
    <col min="10260" max="10260" width="6.77734375" style="667" customWidth="1"/>
    <col min="10261" max="10261" width="10" style="667" customWidth="1"/>
    <col min="10262" max="10273" width="9.21875" style="667" customWidth="1"/>
    <col min="10274" max="10274" width="8.109375" style="667" customWidth="1"/>
    <col min="10275" max="10275" width="7.6640625" style="667" customWidth="1"/>
    <col min="10276" max="10278" width="9.21875" style="667" customWidth="1"/>
    <col min="10279" max="10496" width="12.5546875" style="667"/>
    <col min="10497" max="10497" width="10" style="667" customWidth="1"/>
    <col min="10498" max="10498" width="8.44140625" style="667" customWidth="1"/>
    <col min="10499" max="10515" width="7.77734375" style="667" customWidth="1"/>
    <col min="10516" max="10516" width="6.77734375" style="667" customWidth="1"/>
    <col min="10517" max="10517" width="10" style="667" customWidth="1"/>
    <col min="10518" max="10529" width="9.21875" style="667" customWidth="1"/>
    <col min="10530" max="10530" width="8.109375" style="667" customWidth="1"/>
    <col min="10531" max="10531" width="7.6640625" style="667" customWidth="1"/>
    <col min="10532" max="10534" width="9.21875" style="667" customWidth="1"/>
    <col min="10535" max="10752" width="12.5546875" style="667"/>
    <col min="10753" max="10753" width="10" style="667" customWidth="1"/>
    <col min="10754" max="10754" width="8.44140625" style="667" customWidth="1"/>
    <col min="10755" max="10771" width="7.77734375" style="667" customWidth="1"/>
    <col min="10772" max="10772" width="6.77734375" style="667" customWidth="1"/>
    <col min="10773" max="10773" width="10" style="667" customWidth="1"/>
    <col min="10774" max="10785" width="9.21875" style="667" customWidth="1"/>
    <col min="10786" max="10786" width="8.109375" style="667" customWidth="1"/>
    <col min="10787" max="10787" width="7.6640625" style="667" customWidth="1"/>
    <col min="10788" max="10790" width="9.21875" style="667" customWidth="1"/>
    <col min="10791" max="11008" width="12.5546875" style="667"/>
    <col min="11009" max="11009" width="10" style="667" customWidth="1"/>
    <col min="11010" max="11010" width="8.44140625" style="667" customWidth="1"/>
    <col min="11011" max="11027" width="7.77734375" style="667" customWidth="1"/>
    <col min="11028" max="11028" width="6.77734375" style="667" customWidth="1"/>
    <col min="11029" max="11029" width="10" style="667" customWidth="1"/>
    <col min="11030" max="11041" width="9.21875" style="667" customWidth="1"/>
    <col min="11042" max="11042" width="8.109375" style="667" customWidth="1"/>
    <col min="11043" max="11043" width="7.6640625" style="667" customWidth="1"/>
    <col min="11044" max="11046" width="9.21875" style="667" customWidth="1"/>
    <col min="11047" max="11264" width="12.5546875" style="667"/>
    <col min="11265" max="11265" width="10" style="667" customWidth="1"/>
    <col min="11266" max="11266" width="8.44140625" style="667" customWidth="1"/>
    <col min="11267" max="11283" width="7.77734375" style="667" customWidth="1"/>
    <col min="11284" max="11284" width="6.77734375" style="667" customWidth="1"/>
    <col min="11285" max="11285" width="10" style="667" customWidth="1"/>
    <col min="11286" max="11297" width="9.21875" style="667" customWidth="1"/>
    <col min="11298" max="11298" width="8.109375" style="667" customWidth="1"/>
    <col min="11299" max="11299" width="7.6640625" style="667" customWidth="1"/>
    <col min="11300" max="11302" width="9.21875" style="667" customWidth="1"/>
    <col min="11303" max="11520" width="12.5546875" style="667"/>
    <col min="11521" max="11521" width="10" style="667" customWidth="1"/>
    <col min="11522" max="11522" width="8.44140625" style="667" customWidth="1"/>
    <col min="11523" max="11539" width="7.77734375" style="667" customWidth="1"/>
    <col min="11540" max="11540" width="6.77734375" style="667" customWidth="1"/>
    <col min="11541" max="11541" width="10" style="667" customWidth="1"/>
    <col min="11542" max="11553" width="9.21875" style="667" customWidth="1"/>
    <col min="11554" max="11554" width="8.109375" style="667" customWidth="1"/>
    <col min="11555" max="11555" width="7.6640625" style="667" customWidth="1"/>
    <col min="11556" max="11558" width="9.21875" style="667" customWidth="1"/>
    <col min="11559" max="11776" width="12.5546875" style="667"/>
    <col min="11777" max="11777" width="10" style="667" customWidth="1"/>
    <col min="11778" max="11778" width="8.44140625" style="667" customWidth="1"/>
    <col min="11779" max="11795" width="7.77734375" style="667" customWidth="1"/>
    <col min="11796" max="11796" width="6.77734375" style="667" customWidth="1"/>
    <col min="11797" max="11797" width="10" style="667" customWidth="1"/>
    <col min="11798" max="11809" width="9.21875" style="667" customWidth="1"/>
    <col min="11810" max="11810" width="8.109375" style="667" customWidth="1"/>
    <col min="11811" max="11811" width="7.6640625" style="667" customWidth="1"/>
    <col min="11812" max="11814" width="9.21875" style="667" customWidth="1"/>
    <col min="11815" max="12032" width="12.5546875" style="667"/>
    <col min="12033" max="12033" width="10" style="667" customWidth="1"/>
    <col min="12034" max="12034" width="8.44140625" style="667" customWidth="1"/>
    <col min="12035" max="12051" width="7.77734375" style="667" customWidth="1"/>
    <col min="12052" max="12052" width="6.77734375" style="667" customWidth="1"/>
    <col min="12053" max="12053" width="10" style="667" customWidth="1"/>
    <col min="12054" max="12065" width="9.21875" style="667" customWidth="1"/>
    <col min="12066" max="12066" width="8.109375" style="667" customWidth="1"/>
    <col min="12067" max="12067" width="7.6640625" style="667" customWidth="1"/>
    <col min="12068" max="12070" width="9.21875" style="667" customWidth="1"/>
    <col min="12071" max="12288" width="12.5546875" style="667"/>
    <col min="12289" max="12289" width="10" style="667" customWidth="1"/>
    <col min="12290" max="12290" width="8.44140625" style="667" customWidth="1"/>
    <col min="12291" max="12307" width="7.77734375" style="667" customWidth="1"/>
    <col min="12308" max="12308" width="6.77734375" style="667" customWidth="1"/>
    <col min="12309" max="12309" width="10" style="667" customWidth="1"/>
    <col min="12310" max="12321" width="9.21875" style="667" customWidth="1"/>
    <col min="12322" max="12322" width="8.109375" style="667" customWidth="1"/>
    <col min="12323" max="12323" width="7.6640625" style="667" customWidth="1"/>
    <col min="12324" max="12326" width="9.21875" style="667" customWidth="1"/>
    <col min="12327" max="12544" width="12.5546875" style="667"/>
    <col min="12545" max="12545" width="10" style="667" customWidth="1"/>
    <col min="12546" max="12546" width="8.44140625" style="667" customWidth="1"/>
    <col min="12547" max="12563" width="7.77734375" style="667" customWidth="1"/>
    <col min="12564" max="12564" width="6.77734375" style="667" customWidth="1"/>
    <col min="12565" max="12565" width="10" style="667" customWidth="1"/>
    <col min="12566" max="12577" width="9.21875" style="667" customWidth="1"/>
    <col min="12578" max="12578" width="8.109375" style="667" customWidth="1"/>
    <col min="12579" max="12579" width="7.6640625" style="667" customWidth="1"/>
    <col min="12580" max="12582" width="9.21875" style="667" customWidth="1"/>
    <col min="12583" max="12800" width="12.5546875" style="667"/>
    <col min="12801" max="12801" width="10" style="667" customWidth="1"/>
    <col min="12802" max="12802" width="8.44140625" style="667" customWidth="1"/>
    <col min="12803" max="12819" width="7.77734375" style="667" customWidth="1"/>
    <col min="12820" max="12820" width="6.77734375" style="667" customWidth="1"/>
    <col min="12821" max="12821" width="10" style="667" customWidth="1"/>
    <col min="12822" max="12833" width="9.21875" style="667" customWidth="1"/>
    <col min="12834" max="12834" width="8.109375" style="667" customWidth="1"/>
    <col min="12835" max="12835" width="7.6640625" style="667" customWidth="1"/>
    <col min="12836" max="12838" width="9.21875" style="667" customWidth="1"/>
    <col min="12839" max="13056" width="12.5546875" style="667"/>
    <col min="13057" max="13057" width="10" style="667" customWidth="1"/>
    <col min="13058" max="13058" width="8.44140625" style="667" customWidth="1"/>
    <col min="13059" max="13075" width="7.77734375" style="667" customWidth="1"/>
    <col min="13076" max="13076" width="6.77734375" style="667" customWidth="1"/>
    <col min="13077" max="13077" width="10" style="667" customWidth="1"/>
    <col min="13078" max="13089" width="9.21875" style="667" customWidth="1"/>
    <col min="13090" max="13090" width="8.109375" style="667" customWidth="1"/>
    <col min="13091" max="13091" width="7.6640625" style="667" customWidth="1"/>
    <col min="13092" max="13094" width="9.21875" style="667" customWidth="1"/>
    <col min="13095" max="13312" width="12.5546875" style="667"/>
    <col min="13313" max="13313" width="10" style="667" customWidth="1"/>
    <col min="13314" max="13314" width="8.44140625" style="667" customWidth="1"/>
    <col min="13315" max="13331" width="7.77734375" style="667" customWidth="1"/>
    <col min="13332" max="13332" width="6.77734375" style="667" customWidth="1"/>
    <col min="13333" max="13333" width="10" style="667" customWidth="1"/>
    <col min="13334" max="13345" width="9.21875" style="667" customWidth="1"/>
    <col min="13346" max="13346" width="8.109375" style="667" customWidth="1"/>
    <col min="13347" max="13347" width="7.6640625" style="667" customWidth="1"/>
    <col min="13348" max="13350" width="9.21875" style="667" customWidth="1"/>
    <col min="13351" max="13568" width="12.5546875" style="667"/>
    <col min="13569" max="13569" width="10" style="667" customWidth="1"/>
    <col min="13570" max="13570" width="8.44140625" style="667" customWidth="1"/>
    <col min="13571" max="13587" width="7.77734375" style="667" customWidth="1"/>
    <col min="13588" max="13588" width="6.77734375" style="667" customWidth="1"/>
    <col min="13589" max="13589" width="10" style="667" customWidth="1"/>
    <col min="13590" max="13601" width="9.21875" style="667" customWidth="1"/>
    <col min="13602" max="13602" width="8.109375" style="667" customWidth="1"/>
    <col min="13603" max="13603" width="7.6640625" style="667" customWidth="1"/>
    <col min="13604" max="13606" width="9.21875" style="667" customWidth="1"/>
    <col min="13607" max="13824" width="12.5546875" style="667"/>
    <col min="13825" max="13825" width="10" style="667" customWidth="1"/>
    <col min="13826" max="13826" width="8.44140625" style="667" customWidth="1"/>
    <col min="13827" max="13843" width="7.77734375" style="667" customWidth="1"/>
    <col min="13844" max="13844" width="6.77734375" style="667" customWidth="1"/>
    <col min="13845" max="13845" width="10" style="667" customWidth="1"/>
    <col min="13846" max="13857" width="9.21875" style="667" customWidth="1"/>
    <col min="13858" max="13858" width="8.109375" style="667" customWidth="1"/>
    <col min="13859" max="13859" width="7.6640625" style="667" customWidth="1"/>
    <col min="13860" max="13862" width="9.21875" style="667" customWidth="1"/>
    <col min="13863" max="14080" width="12.5546875" style="667"/>
    <col min="14081" max="14081" width="10" style="667" customWidth="1"/>
    <col min="14082" max="14082" width="8.44140625" style="667" customWidth="1"/>
    <col min="14083" max="14099" width="7.77734375" style="667" customWidth="1"/>
    <col min="14100" max="14100" width="6.77734375" style="667" customWidth="1"/>
    <col min="14101" max="14101" width="10" style="667" customWidth="1"/>
    <col min="14102" max="14113" width="9.21875" style="667" customWidth="1"/>
    <col min="14114" max="14114" width="8.109375" style="667" customWidth="1"/>
    <col min="14115" max="14115" width="7.6640625" style="667" customWidth="1"/>
    <col min="14116" max="14118" width="9.21875" style="667" customWidth="1"/>
    <col min="14119" max="14336" width="12.5546875" style="667"/>
    <col min="14337" max="14337" width="10" style="667" customWidth="1"/>
    <col min="14338" max="14338" width="8.44140625" style="667" customWidth="1"/>
    <col min="14339" max="14355" width="7.77734375" style="667" customWidth="1"/>
    <col min="14356" max="14356" width="6.77734375" style="667" customWidth="1"/>
    <col min="14357" max="14357" width="10" style="667" customWidth="1"/>
    <col min="14358" max="14369" width="9.21875" style="667" customWidth="1"/>
    <col min="14370" max="14370" width="8.109375" style="667" customWidth="1"/>
    <col min="14371" max="14371" width="7.6640625" style="667" customWidth="1"/>
    <col min="14372" max="14374" width="9.21875" style="667" customWidth="1"/>
    <col min="14375" max="14592" width="12.5546875" style="667"/>
    <col min="14593" max="14593" width="10" style="667" customWidth="1"/>
    <col min="14594" max="14594" width="8.44140625" style="667" customWidth="1"/>
    <col min="14595" max="14611" width="7.77734375" style="667" customWidth="1"/>
    <col min="14612" max="14612" width="6.77734375" style="667" customWidth="1"/>
    <col min="14613" max="14613" width="10" style="667" customWidth="1"/>
    <col min="14614" max="14625" width="9.21875" style="667" customWidth="1"/>
    <col min="14626" max="14626" width="8.109375" style="667" customWidth="1"/>
    <col min="14627" max="14627" width="7.6640625" style="667" customWidth="1"/>
    <col min="14628" max="14630" width="9.21875" style="667" customWidth="1"/>
    <col min="14631" max="14848" width="12.5546875" style="667"/>
    <col min="14849" max="14849" width="10" style="667" customWidth="1"/>
    <col min="14850" max="14850" width="8.44140625" style="667" customWidth="1"/>
    <col min="14851" max="14867" width="7.77734375" style="667" customWidth="1"/>
    <col min="14868" max="14868" width="6.77734375" style="667" customWidth="1"/>
    <col min="14869" max="14869" width="10" style="667" customWidth="1"/>
    <col min="14870" max="14881" width="9.21875" style="667" customWidth="1"/>
    <col min="14882" max="14882" width="8.109375" style="667" customWidth="1"/>
    <col min="14883" max="14883" width="7.6640625" style="667" customWidth="1"/>
    <col min="14884" max="14886" width="9.21875" style="667" customWidth="1"/>
    <col min="14887" max="15104" width="12.5546875" style="667"/>
    <col min="15105" max="15105" width="10" style="667" customWidth="1"/>
    <col min="15106" max="15106" width="8.44140625" style="667" customWidth="1"/>
    <col min="15107" max="15123" width="7.77734375" style="667" customWidth="1"/>
    <col min="15124" max="15124" width="6.77734375" style="667" customWidth="1"/>
    <col min="15125" max="15125" width="10" style="667" customWidth="1"/>
    <col min="15126" max="15137" width="9.21875" style="667" customWidth="1"/>
    <col min="15138" max="15138" width="8.109375" style="667" customWidth="1"/>
    <col min="15139" max="15139" width="7.6640625" style="667" customWidth="1"/>
    <col min="15140" max="15142" width="9.21875" style="667" customWidth="1"/>
    <col min="15143" max="15360" width="12.5546875" style="667"/>
    <col min="15361" max="15361" width="10" style="667" customWidth="1"/>
    <col min="15362" max="15362" width="8.44140625" style="667" customWidth="1"/>
    <col min="15363" max="15379" width="7.77734375" style="667" customWidth="1"/>
    <col min="15380" max="15380" width="6.77734375" style="667" customWidth="1"/>
    <col min="15381" max="15381" width="10" style="667" customWidth="1"/>
    <col min="15382" max="15393" width="9.21875" style="667" customWidth="1"/>
    <col min="15394" max="15394" width="8.109375" style="667" customWidth="1"/>
    <col min="15395" max="15395" width="7.6640625" style="667" customWidth="1"/>
    <col min="15396" max="15398" width="9.21875" style="667" customWidth="1"/>
    <col min="15399" max="15616" width="12.5546875" style="667"/>
    <col min="15617" max="15617" width="10" style="667" customWidth="1"/>
    <col min="15618" max="15618" width="8.44140625" style="667" customWidth="1"/>
    <col min="15619" max="15635" width="7.77734375" style="667" customWidth="1"/>
    <col min="15636" max="15636" width="6.77734375" style="667" customWidth="1"/>
    <col min="15637" max="15637" width="10" style="667" customWidth="1"/>
    <col min="15638" max="15649" width="9.21875" style="667" customWidth="1"/>
    <col min="15650" max="15650" width="8.109375" style="667" customWidth="1"/>
    <col min="15651" max="15651" width="7.6640625" style="667" customWidth="1"/>
    <col min="15652" max="15654" width="9.21875" style="667" customWidth="1"/>
    <col min="15655" max="15872" width="12.5546875" style="667"/>
    <col min="15873" max="15873" width="10" style="667" customWidth="1"/>
    <col min="15874" max="15874" width="8.44140625" style="667" customWidth="1"/>
    <col min="15875" max="15891" width="7.77734375" style="667" customWidth="1"/>
    <col min="15892" max="15892" width="6.77734375" style="667" customWidth="1"/>
    <col min="15893" max="15893" width="10" style="667" customWidth="1"/>
    <col min="15894" max="15905" width="9.21875" style="667" customWidth="1"/>
    <col min="15906" max="15906" width="8.109375" style="667" customWidth="1"/>
    <col min="15907" max="15907" width="7.6640625" style="667" customWidth="1"/>
    <col min="15908" max="15910" width="9.21875" style="667" customWidth="1"/>
    <col min="15911" max="16128" width="12.5546875" style="667"/>
    <col min="16129" max="16129" width="10" style="667" customWidth="1"/>
    <col min="16130" max="16130" width="8.44140625" style="667" customWidth="1"/>
    <col min="16131" max="16147" width="7.77734375" style="667" customWidth="1"/>
    <col min="16148" max="16148" width="6.77734375" style="667" customWidth="1"/>
    <col min="16149" max="16149" width="10" style="667" customWidth="1"/>
    <col min="16150" max="16161" width="9.21875" style="667" customWidth="1"/>
    <col min="16162" max="16162" width="8.109375" style="667" customWidth="1"/>
    <col min="16163" max="16163" width="7.6640625" style="667" customWidth="1"/>
    <col min="16164" max="16166" width="9.21875" style="667" customWidth="1"/>
    <col min="16167" max="16384" width="12.5546875" style="667"/>
  </cols>
  <sheetData>
    <row r="1" spans="1:40" ht="20.100000000000001" customHeight="1">
      <c r="A1" s="665" t="s">
        <v>1400</v>
      </c>
      <c r="B1" s="666"/>
      <c r="P1" s="914" t="s">
        <v>781</v>
      </c>
      <c r="Q1" s="915"/>
      <c r="R1" s="916" t="s">
        <v>1401</v>
      </c>
      <c r="S1" s="917"/>
      <c r="T1" s="917"/>
      <c r="U1" s="665" t="s">
        <v>1400</v>
      </c>
      <c r="V1" s="666"/>
      <c r="W1" s="669"/>
      <c r="AH1" s="914" t="s">
        <v>781</v>
      </c>
      <c r="AI1" s="915"/>
      <c r="AJ1" s="916" t="s">
        <v>1401</v>
      </c>
      <c r="AK1" s="917"/>
      <c r="AL1" s="917"/>
      <c r="AM1" s="774" t="s">
        <v>51</v>
      </c>
      <c r="AN1" s="774"/>
    </row>
    <row r="2" spans="1:40" ht="20.100000000000001" customHeight="1">
      <c r="A2" s="665" t="s">
        <v>1402</v>
      </c>
      <c r="B2" s="670" t="s">
        <v>1403</v>
      </c>
      <c r="P2" s="914" t="s">
        <v>1225</v>
      </c>
      <c r="Q2" s="915"/>
      <c r="R2" s="918" t="s">
        <v>1404</v>
      </c>
      <c r="S2" s="918"/>
      <c r="T2" s="918"/>
      <c r="U2" s="665" t="s">
        <v>1402</v>
      </c>
      <c r="V2" s="670" t="s">
        <v>1403</v>
      </c>
      <c r="W2" s="669"/>
      <c r="AH2" s="914" t="s">
        <v>1225</v>
      </c>
      <c r="AI2" s="915"/>
      <c r="AJ2" s="918" t="s">
        <v>1404</v>
      </c>
      <c r="AK2" s="918"/>
      <c r="AL2" s="918"/>
    </row>
    <row r="3" spans="1:40" ht="19.5" customHeight="1">
      <c r="A3" s="671"/>
      <c r="B3" s="672"/>
      <c r="C3" s="673"/>
      <c r="D3" s="674"/>
      <c r="E3" s="674"/>
      <c r="F3" s="673"/>
      <c r="G3" s="674"/>
      <c r="H3" s="674"/>
      <c r="I3" s="674"/>
      <c r="J3" s="674"/>
      <c r="K3" s="674"/>
      <c r="L3" s="674"/>
      <c r="M3" s="674"/>
      <c r="N3" s="674"/>
      <c r="O3" s="674"/>
      <c r="P3" s="674"/>
      <c r="Q3" s="674"/>
      <c r="R3" s="674"/>
      <c r="S3" s="674"/>
      <c r="T3" s="674"/>
      <c r="U3" s="675"/>
      <c r="V3" s="675"/>
      <c r="W3" s="672"/>
      <c r="X3" s="673"/>
      <c r="Y3" s="674"/>
      <c r="Z3" s="674"/>
      <c r="AA3" s="674"/>
      <c r="AB3" s="674"/>
      <c r="AC3" s="674"/>
      <c r="AD3" s="674"/>
      <c r="AE3" s="674"/>
      <c r="AF3" s="674"/>
      <c r="AG3" s="674"/>
      <c r="AH3" s="674"/>
      <c r="AI3" s="674"/>
      <c r="AJ3" s="674"/>
      <c r="AK3" s="674"/>
      <c r="AL3" s="674"/>
    </row>
    <row r="4" spans="1:40" ht="22.2">
      <c r="A4" s="910" t="s">
        <v>1405</v>
      </c>
      <c r="B4" s="911"/>
      <c r="C4" s="911"/>
      <c r="D4" s="911"/>
      <c r="E4" s="911"/>
      <c r="F4" s="911"/>
      <c r="G4" s="911"/>
      <c r="H4" s="911"/>
      <c r="I4" s="911"/>
      <c r="J4" s="911"/>
      <c r="K4" s="911"/>
      <c r="L4" s="911"/>
      <c r="M4" s="911"/>
      <c r="N4" s="911"/>
      <c r="O4" s="911"/>
      <c r="P4" s="911"/>
      <c r="Q4" s="911"/>
      <c r="R4" s="911"/>
      <c r="S4" s="911"/>
      <c r="T4" s="911"/>
      <c r="U4" s="910" t="s">
        <v>1406</v>
      </c>
      <c r="V4" s="911"/>
      <c r="W4" s="911"/>
      <c r="X4" s="911"/>
      <c r="Y4" s="911"/>
      <c r="Z4" s="911"/>
      <c r="AA4" s="911"/>
      <c r="AB4" s="911"/>
      <c r="AC4" s="911"/>
      <c r="AD4" s="911"/>
      <c r="AE4" s="911"/>
      <c r="AF4" s="911"/>
      <c r="AG4" s="911"/>
      <c r="AH4" s="911"/>
      <c r="AI4" s="911"/>
      <c r="AJ4" s="911"/>
      <c r="AK4" s="911"/>
      <c r="AL4" s="911"/>
    </row>
    <row r="5" spans="1:40" ht="22.2">
      <c r="A5" s="676"/>
      <c r="B5" s="677"/>
      <c r="C5" s="677"/>
      <c r="D5" s="677"/>
      <c r="E5" s="677"/>
      <c r="F5" s="677"/>
      <c r="G5" s="677"/>
      <c r="H5" s="677"/>
      <c r="I5" s="677"/>
      <c r="J5" s="677"/>
      <c r="K5" s="677"/>
      <c r="L5" s="677"/>
      <c r="M5" s="677"/>
      <c r="N5" s="677"/>
      <c r="O5" s="677"/>
      <c r="P5" s="677"/>
      <c r="U5" s="676"/>
      <c r="V5" s="677"/>
      <c r="W5" s="677"/>
      <c r="X5" s="677"/>
      <c r="Y5" s="677"/>
      <c r="Z5" s="677"/>
      <c r="AA5" s="677"/>
      <c r="AB5" s="677"/>
      <c r="AC5" s="677"/>
      <c r="AD5" s="677"/>
      <c r="AE5" s="677"/>
      <c r="AF5" s="677"/>
      <c r="AG5" s="677"/>
    </row>
    <row r="6" spans="1:40" ht="16.8" thickBot="1">
      <c r="A6" s="912" t="s">
        <v>1407</v>
      </c>
      <c r="B6" s="912"/>
      <c r="C6" s="912"/>
      <c r="D6" s="912"/>
      <c r="E6" s="912"/>
      <c r="F6" s="912"/>
      <c r="G6" s="912"/>
      <c r="H6" s="912"/>
      <c r="I6" s="912"/>
      <c r="J6" s="912"/>
      <c r="K6" s="912"/>
      <c r="L6" s="912"/>
      <c r="M6" s="912"/>
      <c r="N6" s="912"/>
      <c r="O6" s="912"/>
      <c r="P6" s="912"/>
      <c r="Q6" s="912"/>
      <c r="R6" s="912"/>
      <c r="S6" s="913" t="s">
        <v>1408</v>
      </c>
      <c r="T6" s="913"/>
      <c r="U6" s="912" t="s">
        <v>1409</v>
      </c>
      <c r="V6" s="912"/>
      <c r="W6" s="912"/>
      <c r="X6" s="912"/>
      <c r="Y6" s="912"/>
      <c r="Z6" s="912"/>
      <c r="AA6" s="912"/>
      <c r="AB6" s="912"/>
      <c r="AC6" s="912"/>
      <c r="AD6" s="912"/>
      <c r="AE6" s="912"/>
      <c r="AF6" s="912"/>
      <c r="AG6" s="912"/>
      <c r="AH6" s="912"/>
      <c r="AI6" s="912"/>
      <c r="AJ6" s="912"/>
      <c r="AK6" s="913" t="s">
        <v>1408</v>
      </c>
      <c r="AL6" s="913"/>
      <c r="AM6" s="678"/>
      <c r="AN6" s="678"/>
    </row>
    <row r="7" spans="1:40" s="678" customFormat="1">
      <c r="A7" s="894" t="s">
        <v>1410</v>
      </c>
      <c r="B7" s="897" t="s">
        <v>1411</v>
      </c>
      <c r="C7" s="898"/>
      <c r="D7" s="899"/>
      <c r="E7" s="903" t="s">
        <v>1412</v>
      </c>
      <c r="F7" s="904"/>
      <c r="G7" s="904"/>
      <c r="H7" s="904"/>
      <c r="I7" s="904"/>
      <c r="J7" s="904"/>
      <c r="K7" s="904"/>
      <c r="L7" s="904"/>
      <c r="M7" s="904"/>
      <c r="N7" s="904"/>
      <c r="O7" s="904"/>
      <c r="P7" s="904"/>
      <c r="Q7" s="904"/>
      <c r="R7" s="904"/>
      <c r="S7" s="904"/>
      <c r="T7" s="905"/>
      <c r="U7" s="894" t="s">
        <v>1410</v>
      </c>
      <c r="V7" s="903" t="s">
        <v>1413</v>
      </c>
      <c r="W7" s="904"/>
      <c r="X7" s="904"/>
      <c r="Y7" s="904"/>
      <c r="Z7" s="904"/>
      <c r="AA7" s="904"/>
      <c r="AB7" s="904"/>
      <c r="AC7" s="904"/>
      <c r="AD7" s="904"/>
      <c r="AE7" s="904"/>
      <c r="AF7" s="904"/>
      <c r="AG7" s="904"/>
      <c r="AH7" s="904"/>
      <c r="AI7" s="904"/>
      <c r="AJ7" s="904"/>
      <c r="AK7" s="906"/>
      <c r="AL7" s="907" t="s">
        <v>1414</v>
      </c>
    </row>
    <row r="8" spans="1:40" s="678" customFormat="1">
      <c r="A8" s="895"/>
      <c r="B8" s="900"/>
      <c r="C8" s="901"/>
      <c r="D8" s="902"/>
      <c r="E8" s="892" t="s">
        <v>1203</v>
      </c>
      <c r="F8" s="892"/>
      <c r="G8" s="892" t="s">
        <v>1415</v>
      </c>
      <c r="H8" s="892"/>
      <c r="I8" s="892" t="s">
        <v>1416</v>
      </c>
      <c r="J8" s="892"/>
      <c r="K8" s="892" t="s">
        <v>1417</v>
      </c>
      <c r="L8" s="892"/>
      <c r="M8" s="892" t="s">
        <v>1418</v>
      </c>
      <c r="N8" s="892"/>
      <c r="O8" s="890" t="s">
        <v>1419</v>
      </c>
      <c r="P8" s="891"/>
      <c r="Q8" s="892" t="s">
        <v>1420</v>
      </c>
      <c r="R8" s="892"/>
      <c r="S8" s="892" t="s">
        <v>1421</v>
      </c>
      <c r="T8" s="892"/>
      <c r="U8" s="895"/>
      <c r="V8" s="891" t="s">
        <v>1203</v>
      </c>
      <c r="W8" s="892"/>
      <c r="X8" s="890" t="s">
        <v>1422</v>
      </c>
      <c r="Y8" s="891"/>
      <c r="Z8" s="890" t="s">
        <v>1423</v>
      </c>
      <c r="AA8" s="891"/>
      <c r="AB8" s="892" t="s">
        <v>1424</v>
      </c>
      <c r="AC8" s="892"/>
      <c r="AD8" s="892" t="s">
        <v>1425</v>
      </c>
      <c r="AE8" s="892"/>
      <c r="AF8" s="892" t="s">
        <v>1426</v>
      </c>
      <c r="AG8" s="892"/>
      <c r="AH8" s="892" t="s">
        <v>1427</v>
      </c>
      <c r="AI8" s="892"/>
      <c r="AJ8" s="890" t="s">
        <v>1421</v>
      </c>
      <c r="AK8" s="893"/>
      <c r="AL8" s="908"/>
    </row>
    <row r="9" spans="1:40" s="678" customFormat="1" ht="39.9" customHeight="1" thickBot="1">
      <c r="A9" s="896"/>
      <c r="B9" s="682" t="s">
        <v>1428</v>
      </c>
      <c r="C9" s="683" t="s">
        <v>1429</v>
      </c>
      <c r="D9" s="683" t="s">
        <v>1430</v>
      </c>
      <c r="E9" s="683" t="s">
        <v>1429</v>
      </c>
      <c r="F9" s="683" t="s">
        <v>1430</v>
      </c>
      <c r="G9" s="683" t="s">
        <v>1429</v>
      </c>
      <c r="H9" s="683" t="s">
        <v>1430</v>
      </c>
      <c r="I9" s="683" t="s">
        <v>1429</v>
      </c>
      <c r="J9" s="683" t="s">
        <v>1430</v>
      </c>
      <c r="K9" s="683" t="s">
        <v>1429</v>
      </c>
      <c r="L9" s="683" t="s">
        <v>1430</v>
      </c>
      <c r="M9" s="683" t="s">
        <v>1429</v>
      </c>
      <c r="N9" s="683" t="s">
        <v>1430</v>
      </c>
      <c r="O9" s="683" t="s">
        <v>1429</v>
      </c>
      <c r="P9" s="683" t="s">
        <v>1430</v>
      </c>
      <c r="Q9" s="683" t="s">
        <v>1429</v>
      </c>
      <c r="R9" s="683" t="s">
        <v>1430</v>
      </c>
      <c r="S9" s="683" t="s">
        <v>1429</v>
      </c>
      <c r="T9" s="683" t="s">
        <v>1430</v>
      </c>
      <c r="U9" s="896"/>
      <c r="V9" s="681" t="s">
        <v>1429</v>
      </c>
      <c r="W9" s="683" t="s">
        <v>1430</v>
      </c>
      <c r="X9" s="683" t="s">
        <v>1429</v>
      </c>
      <c r="Y9" s="683" t="s">
        <v>1430</v>
      </c>
      <c r="Z9" s="683" t="s">
        <v>1429</v>
      </c>
      <c r="AA9" s="683" t="s">
        <v>1430</v>
      </c>
      <c r="AB9" s="683" t="s">
        <v>1429</v>
      </c>
      <c r="AC9" s="683" t="s">
        <v>1430</v>
      </c>
      <c r="AD9" s="683" t="s">
        <v>1429</v>
      </c>
      <c r="AE9" s="683" t="s">
        <v>1430</v>
      </c>
      <c r="AF9" s="683" t="s">
        <v>1429</v>
      </c>
      <c r="AG9" s="683" t="s">
        <v>1430</v>
      </c>
      <c r="AH9" s="683" t="s">
        <v>1429</v>
      </c>
      <c r="AI9" s="683" t="s">
        <v>1430</v>
      </c>
      <c r="AJ9" s="683" t="s">
        <v>1429</v>
      </c>
      <c r="AK9" s="684" t="s">
        <v>1430</v>
      </c>
      <c r="AL9" s="909"/>
    </row>
    <row r="10" spans="1:40" ht="16.8" thickBot="1">
      <c r="A10" s="685" t="s">
        <v>1431</v>
      </c>
      <c r="B10" s="686">
        <v>23</v>
      </c>
      <c r="C10" s="686">
        <v>16</v>
      </c>
      <c r="D10" s="686">
        <v>7</v>
      </c>
      <c r="E10" s="686">
        <v>5</v>
      </c>
      <c r="F10" s="686">
        <v>2</v>
      </c>
      <c r="G10" s="686">
        <v>1</v>
      </c>
      <c r="H10" s="686">
        <v>1</v>
      </c>
      <c r="I10" s="686">
        <v>4</v>
      </c>
      <c r="J10" s="686">
        <v>1</v>
      </c>
      <c r="K10" s="686"/>
      <c r="L10" s="686"/>
      <c r="M10" s="686"/>
      <c r="N10" s="686"/>
      <c r="O10" s="686"/>
      <c r="P10" s="686"/>
      <c r="Q10" s="686"/>
      <c r="R10" s="686"/>
      <c r="S10" s="686"/>
      <c r="T10" s="686"/>
      <c r="U10" s="687" t="s">
        <v>1431</v>
      </c>
      <c r="V10" s="688">
        <v>11</v>
      </c>
      <c r="W10" s="688">
        <v>5</v>
      </c>
      <c r="X10" s="688"/>
      <c r="Y10" s="688"/>
      <c r="Z10" s="688"/>
      <c r="AA10" s="688"/>
      <c r="AB10" s="688">
        <v>7</v>
      </c>
      <c r="AC10" s="688">
        <v>4</v>
      </c>
      <c r="AD10" s="688">
        <v>1</v>
      </c>
      <c r="AE10" s="688"/>
      <c r="AF10" s="688">
        <v>2</v>
      </c>
      <c r="AG10" s="688">
        <v>1</v>
      </c>
      <c r="AH10" s="688">
        <v>1</v>
      </c>
      <c r="AI10" s="688"/>
      <c r="AJ10" s="688"/>
      <c r="AK10" s="688"/>
      <c r="AL10" s="689">
        <v>4</v>
      </c>
    </row>
    <row r="11" spans="1:40" ht="16.8" thickBot="1">
      <c r="A11" s="690"/>
      <c r="B11" s="691"/>
      <c r="C11" s="691"/>
      <c r="D11" s="691"/>
      <c r="E11" s="691"/>
      <c r="F11" s="691"/>
      <c r="G11" s="691"/>
      <c r="H11" s="691"/>
      <c r="I11" s="691"/>
      <c r="J11" s="691"/>
      <c r="K11" s="691"/>
      <c r="L11" s="691"/>
      <c r="M11" s="691"/>
      <c r="N11" s="691"/>
      <c r="O11" s="691"/>
      <c r="P11" s="691"/>
      <c r="Q11" s="691"/>
      <c r="R11" s="691"/>
      <c r="S11" s="691"/>
      <c r="T11" s="691"/>
      <c r="U11" s="692" t="s">
        <v>1432</v>
      </c>
      <c r="V11" s="693"/>
      <c r="W11" s="693"/>
      <c r="X11" s="694"/>
      <c r="Y11" s="695"/>
      <c r="Z11" s="695"/>
      <c r="AA11" s="694"/>
      <c r="AB11" s="695"/>
      <c r="AC11" s="695"/>
      <c r="AD11" s="694"/>
      <c r="AE11" s="693"/>
      <c r="AF11" s="693"/>
      <c r="AG11" s="696"/>
      <c r="AH11" s="697"/>
      <c r="AI11" s="698"/>
      <c r="AJ11" s="695"/>
      <c r="AK11" s="695"/>
      <c r="AL11" s="695"/>
    </row>
    <row r="12" spans="1:40">
      <c r="Z12" s="669"/>
      <c r="AA12" s="669"/>
      <c r="AB12" s="669"/>
      <c r="AC12" s="669"/>
      <c r="AD12" s="669"/>
      <c r="AE12" s="669"/>
      <c r="AF12" s="669"/>
      <c r="AG12" s="669"/>
      <c r="AH12" s="669"/>
      <c r="AL12" s="164" t="s">
        <v>1434</v>
      </c>
    </row>
    <row r="13" spans="1:40">
      <c r="U13" s="701" t="s">
        <v>1433</v>
      </c>
      <c r="V13" s="669"/>
      <c r="W13" s="669"/>
      <c r="X13" s="669"/>
      <c r="Y13" s="669"/>
      <c r="Z13" s="669"/>
      <c r="AA13" s="669"/>
      <c r="AB13" s="669"/>
      <c r="AC13" s="669"/>
      <c r="AD13" s="669"/>
      <c r="AE13" s="669"/>
      <c r="AF13" s="669"/>
      <c r="AG13" s="669"/>
      <c r="AH13" s="669"/>
    </row>
    <row r="14" spans="1:40">
      <c r="U14" s="701" t="s">
        <v>1435</v>
      </c>
      <c r="V14" s="669"/>
      <c r="W14" s="669"/>
      <c r="X14" s="669"/>
      <c r="Y14" s="669"/>
      <c r="Z14" s="669"/>
      <c r="AA14" s="669"/>
      <c r="AB14" s="669"/>
      <c r="AC14" s="669"/>
    </row>
  </sheetData>
  <mergeCells count="37">
    <mergeCell ref="P1:Q1"/>
    <mergeCell ref="R1:T1"/>
    <mergeCell ref="AH1:AI1"/>
    <mergeCell ref="AJ1:AL1"/>
    <mergeCell ref="P2:Q2"/>
    <mergeCell ref="R2:T2"/>
    <mergeCell ref="AH2:AI2"/>
    <mergeCell ref="AJ2:AL2"/>
    <mergeCell ref="A4:T4"/>
    <mergeCell ref="U4:AL4"/>
    <mergeCell ref="A6:R6"/>
    <mergeCell ref="S6:T6"/>
    <mergeCell ref="U6:AJ6"/>
    <mergeCell ref="AK6:AL6"/>
    <mergeCell ref="X8:Y8"/>
    <mergeCell ref="A7:A9"/>
    <mergeCell ref="B7:D8"/>
    <mergeCell ref="E7:T7"/>
    <mergeCell ref="U7:U9"/>
    <mergeCell ref="V7:AK7"/>
    <mergeCell ref="E8:F8"/>
    <mergeCell ref="G8:H8"/>
    <mergeCell ref="I8:J8"/>
    <mergeCell ref="K8:L8"/>
    <mergeCell ref="M8:N8"/>
    <mergeCell ref="O8:P8"/>
    <mergeCell ref="Q8:R8"/>
    <mergeCell ref="S8:T8"/>
    <mergeCell ref="V8:W8"/>
    <mergeCell ref="AM1:AN1"/>
    <mergeCell ref="Z8:AA8"/>
    <mergeCell ref="AB8:AC8"/>
    <mergeCell ref="AD8:AE8"/>
    <mergeCell ref="AF8:AG8"/>
    <mergeCell ref="AH8:AI8"/>
    <mergeCell ref="AJ8:AK8"/>
    <mergeCell ref="AL7:AL9"/>
  </mergeCells>
  <phoneticPr fontId="16" type="noConversion"/>
  <hyperlinks>
    <hyperlink ref="AM1" location="預告統計資料發布時間表!A1" display="回發布時間表" xr:uid="{AD7DC446-C1AE-402E-85A5-F7573418F33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74"/>
  <sheetViews>
    <sheetView topLeftCell="A55" workbookViewId="0">
      <selection activeCell="B1" sqref="B1:C1"/>
    </sheetView>
  </sheetViews>
  <sheetFormatPr defaultRowHeight="16.2"/>
  <cols>
    <col min="1" max="1" width="98.33203125" customWidth="1"/>
  </cols>
  <sheetData>
    <row r="1" spans="1:3" ht="20.399999999999999" thickBot="1">
      <c r="A1" s="112" t="s">
        <v>329</v>
      </c>
      <c r="B1" s="769" t="s">
        <v>83</v>
      </c>
      <c r="C1" s="770"/>
    </row>
    <row r="2" spans="1:3" ht="19.8">
      <c r="A2" s="57" t="s">
        <v>101</v>
      </c>
    </row>
    <row r="3" spans="1:3" ht="19.8">
      <c r="A3" s="57" t="s">
        <v>330</v>
      </c>
    </row>
    <row r="4" spans="1:3" ht="19.8">
      <c r="A4" s="77" t="s">
        <v>53</v>
      </c>
    </row>
    <row r="5" spans="1:3" ht="19.8">
      <c r="A5" s="89" t="s">
        <v>520</v>
      </c>
    </row>
    <row r="6" spans="1:3" ht="19.8">
      <c r="A6" s="88" t="s">
        <v>64</v>
      </c>
    </row>
    <row r="7" spans="1:3" ht="19.8">
      <c r="A7" s="88" t="s">
        <v>65</v>
      </c>
    </row>
    <row r="8" spans="1:3" ht="19.8">
      <c r="A8" s="88" t="s">
        <v>66</v>
      </c>
    </row>
    <row r="9" spans="1:3" ht="19.8">
      <c r="A9" s="88" t="s">
        <v>67</v>
      </c>
    </row>
    <row r="10" spans="1:3" ht="19.8">
      <c r="A10" s="90" t="s">
        <v>55</v>
      </c>
    </row>
    <row r="11" spans="1:3" ht="19.8">
      <c r="A11" s="89" t="s">
        <v>521</v>
      </c>
    </row>
    <row r="12" spans="1:3" ht="99">
      <c r="A12" s="62" t="s">
        <v>86</v>
      </c>
    </row>
    <row r="13" spans="1:3" ht="19.8">
      <c r="A13" s="58" t="s">
        <v>56</v>
      </c>
      <c r="C13" s="2"/>
    </row>
    <row r="14" spans="1:3" ht="19.8">
      <c r="A14" s="60" t="s">
        <v>331</v>
      </c>
    </row>
    <row r="15" spans="1:3" ht="19.8">
      <c r="A15" s="61" t="s">
        <v>332</v>
      </c>
    </row>
    <row r="16" spans="1:3" ht="19.8">
      <c r="A16" s="59" t="s">
        <v>57</v>
      </c>
    </row>
    <row r="17" spans="1:1" ht="19.8">
      <c r="A17" s="62" t="s">
        <v>333</v>
      </c>
    </row>
    <row r="18" spans="1:1" ht="48.6">
      <c r="A18" s="85" t="s">
        <v>334</v>
      </c>
    </row>
    <row r="19" spans="1:1" s="2" customFormat="1" ht="32.4">
      <c r="A19" s="85" t="s">
        <v>335</v>
      </c>
    </row>
    <row r="20" spans="1:1" s="2" customFormat="1" ht="48.6">
      <c r="A20" s="85" t="s">
        <v>336</v>
      </c>
    </row>
    <row r="21" spans="1:1" s="2" customFormat="1" ht="32.4">
      <c r="A21" s="85" t="s">
        <v>337</v>
      </c>
    </row>
    <row r="22" spans="1:1" s="2" customFormat="1">
      <c r="A22" s="85" t="s">
        <v>338</v>
      </c>
    </row>
    <row r="23" spans="1:1" s="2" customFormat="1" ht="32.4">
      <c r="A23" s="85" t="s">
        <v>339</v>
      </c>
    </row>
    <row r="24" spans="1:1" s="2" customFormat="1" ht="32.4">
      <c r="A24" s="85" t="s">
        <v>340</v>
      </c>
    </row>
    <row r="25" spans="1:1" s="2" customFormat="1" ht="48.6">
      <c r="A25" s="85" t="s">
        <v>341</v>
      </c>
    </row>
    <row r="26" spans="1:1" s="2" customFormat="1" ht="32.4">
      <c r="A26" s="85" t="s">
        <v>342</v>
      </c>
    </row>
    <row r="27" spans="1:1" s="2" customFormat="1" ht="32.4">
      <c r="A27" s="85" t="s">
        <v>343</v>
      </c>
    </row>
    <row r="28" spans="1:1" s="2" customFormat="1">
      <c r="A28" s="85" t="s">
        <v>344</v>
      </c>
    </row>
    <row r="29" spans="1:1" s="2" customFormat="1" ht="32.4">
      <c r="A29" s="85" t="s">
        <v>345</v>
      </c>
    </row>
    <row r="30" spans="1:1" s="2" customFormat="1">
      <c r="A30" s="85" t="s">
        <v>346</v>
      </c>
    </row>
    <row r="31" spans="1:1" s="2" customFormat="1">
      <c r="A31" s="85" t="s">
        <v>347</v>
      </c>
    </row>
    <row r="32" spans="1:1" s="2" customFormat="1">
      <c r="A32" s="85" t="s">
        <v>348</v>
      </c>
    </row>
    <row r="33" spans="1:1" s="2" customFormat="1" ht="32.4">
      <c r="A33" s="85" t="s">
        <v>349</v>
      </c>
    </row>
    <row r="34" spans="1:1" s="2" customFormat="1" ht="32.4">
      <c r="A34" s="85" t="s">
        <v>350</v>
      </c>
    </row>
    <row r="35" spans="1:1" s="2" customFormat="1">
      <c r="A35" s="85" t="s">
        <v>351</v>
      </c>
    </row>
    <row r="36" spans="1:1">
      <c r="A36" s="85" t="s">
        <v>352</v>
      </c>
    </row>
    <row r="37" spans="1:1">
      <c r="A37" s="85" t="s">
        <v>353</v>
      </c>
    </row>
    <row r="38" spans="1:1">
      <c r="A38" s="85" t="s">
        <v>354</v>
      </c>
    </row>
    <row r="39" spans="1:1" ht="32.4">
      <c r="A39" s="85" t="s">
        <v>355</v>
      </c>
    </row>
    <row r="40" spans="1:1" ht="39.6">
      <c r="A40" s="62" t="s">
        <v>356</v>
      </c>
    </row>
    <row r="41" spans="1:1">
      <c r="A41" s="85" t="s">
        <v>357</v>
      </c>
    </row>
    <row r="42" spans="1:1">
      <c r="A42" s="85" t="s">
        <v>358</v>
      </c>
    </row>
    <row r="43" spans="1:1">
      <c r="A43" s="85" t="s">
        <v>359</v>
      </c>
    </row>
    <row r="44" spans="1:1">
      <c r="A44" s="85" t="s">
        <v>360</v>
      </c>
    </row>
    <row r="45" spans="1:1" ht="32.4">
      <c r="A45" s="85" t="s">
        <v>361</v>
      </c>
    </row>
    <row r="46" spans="1:1">
      <c r="A46" s="85" t="s">
        <v>362</v>
      </c>
    </row>
    <row r="47" spans="1:1">
      <c r="A47" s="85" t="s">
        <v>363</v>
      </c>
    </row>
    <row r="48" spans="1:1" ht="32.4">
      <c r="A48" s="85" t="s">
        <v>364</v>
      </c>
    </row>
    <row r="49" spans="1:1" ht="32.4">
      <c r="A49" s="85" t="s">
        <v>365</v>
      </c>
    </row>
    <row r="50" spans="1:1" ht="32.4">
      <c r="A50" s="85" t="s">
        <v>366</v>
      </c>
    </row>
    <row r="51" spans="1:1" ht="32.4">
      <c r="A51" s="85" t="s">
        <v>367</v>
      </c>
    </row>
    <row r="52" spans="1:1" ht="32.4">
      <c r="A52" s="85" t="s">
        <v>368</v>
      </c>
    </row>
    <row r="53" spans="1:1" ht="64.8">
      <c r="A53" s="85" t="s">
        <v>369</v>
      </c>
    </row>
    <row r="54" spans="1:1" ht="32.4">
      <c r="A54" s="85" t="s">
        <v>370</v>
      </c>
    </row>
    <row r="55" spans="1:1" ht="32.4">
      <c r="A55" s="85" t="s">
        <v>371</v>
      </c>
    </row>
    <row r="56" spans="1:1" ht="48.6">
      <c r="A56" s="85" t="s">
        <v>372</v>
      </c>
    </row>
    <row r="57" spans="1:1" ht="32.4">
      <c r="A57" s="85" t="s">
        <v>373</v>
      </c>
    </row>
    <row r="58" spans="1:1">
      <c r="A58" s="85" t="s">
        <v>374</v>
      </c>
    </row>
    <row r="59" spans="1:1" ht="48.6">
      <c r="A59" s="85" t="s">
        <v>375</v>
      </c>
    </row>
    <row r="60" spans="1:1" ht="32.4">
      <c r="A60" s="85" t="s">
        <v>376</v>
      </c>
    </row>
    <row r="61" spans="1:1" ht="32.4">
      <c r="A61" s="85" t="s">
        <v>377</v>
      </c>
    </row>
    <row r="62" spans="1:1" ht="79.2">
      <c r="A62" s="61" t="s">
        <v>378</v>
      </c>
    </row>
    <row r="63" spans="1:1" ht="19.8">
      <c r="A63" s="61" t="s">
        <v>270</v>
      </c>
    </row>
    <row r="64" spans="1:1" ht="19.8">
      <c r="A64" s="64" t="s">
        <v>506</v>
      </c>
    </row>
    <row r="65" spans="1:1" ht="19.8">
      <c r="A65" s="61" t="s">
        <v>59</v>
      </c>
    </row>
    <row r="66" spans="1:1" ht="19.8">
      <c r="A66" s="58" t="s">
        <v>60</v>
      </c>
    </row>
    <row r="67" spans="1:1" ht="39.6">
      <c r="A67" s="64" t="s">
        <v>507</v>
      </c>
    </row>
    <row r="68" spans="1:1" ht="39.6">
      <c r="A68" s="61" t="s">
        <v>136</v>
      </c>
    </row>
    <row r="69" spans="1:1" ht="19.8">
      <c r="A69" s="58" t="s">
        <v>61</v>
      </c>
    </row>
    <row r="70" spans="1:1" ht="19.8">
      <c r="A70" s="61" t="s">
        <v>379</v>
      </c>
    </row>
    <row r="71" spans="1:1" ht="19.8">
      <c r="A71" s="61" t="s">
        <v>138</v>
      </c>
    </row>
    <row r="72" spans="1:1" ht="39.6">
      <c r="A72" s="65" t="s">
        <v>99</v>
      </c>
    </row>
    <row r="73" spans="1:1" ht="20.399999999999999" thickBot="1">
      <c r="A73" s="66" t="s">
        <v>63</v>
      </c>
    </row>
    <row r="74" spans="1:1">
      <c r="A74" s="55" t="s">
        <v>51</v>
      </c>
    </row>
  </sheetData>
  <mergeCells count="1">
    <mergeCell ref="B1:C1"/>
  </mergeCells>
  <phoneticPr fontId="16" type="noConversion"/>
  <hyperlinks>
    <hyperlink ref="B1" location="預告統計資料發布時間表!A1" display="回發布時間表" xr:uid="{00000000-0004-0000-0E00-000000000000}"/>
    <hyperlink ref="A74" location="預告統計資料發布時間表!A1" display="回發布時間表" xr:uid="{00000000-0004-0000-0E00-000001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86966-1B16-40C5-BA35-D18C7EB68714}">
  <dimension ref="A1:AA19"/>
  <sheetViews>
    <sheetView workbookViewId="0">
      <selection activeCell="Z1" sqref="Z1:AA1"/>
    </sheetView>
  </sheetViews>
  <sheetFormatPr defaultColWidth="12.5546875" defaultRowHeight="16.2"/>
  <cols>
    <col min="1" max="1" width="10" style="667" customWidth="1"/>
    <col min="2" max="14" width="6.21875" style="667" customWidth="1"/>
    <col min="15" max="16" width="7.6640625" style="667" customWidth="1"/>
    <col min="17" max="21" width="6.21875" style="667" customWidth="1"/>
    <col min="22" max="24" width="7.21875" style="667" customWidth="1"/>
    <col min="25" max="25" width="6.88671875" style="667" customWidth="1"/>
    <col min="26" max="27" width="8.44140625" style="667" customWidth="1"/>
    <col min="28" max="28" width="8.88671875" style="667" customWidth="1"/>
    <col min="29" max="29" width="11" style="667" customWidth="1"/>
    <col min="30" max="30" width="6.33203125" style="667" customWidth="1"/>
    <col min="31" max="31" width="8.44140625" style="667" customWidth="1"/>
    <col min="32" max="32" width="8.77734375" style="667" customWidth="1"/>
    <col min="33" max="33" width="8.44140625" style="667" customWidth="1"/>
    <col min="34" max="34" width="7.88671875" style="667" customWidth="1"/>
    <col min="35" max="256" width="12.5546875" style="667"/>
    <col min="257" max="257" width="10" style="667" customWidth="1"/>
    <col min="258" max="270" width="6.21875" style="667" customWidth="1"/>
    <col min="271" max="272" width="7.6640625" style="667" customWidth="1"/>
    <col min="273" max="277" width="6.21875" style="667" customWidth="1"/>
    <col min="278" max="280" width="7.21875" style="667" customWidth="1"/>
    <col min="281" max="281" width="6.88671875" style="667" customWidth="1"/>
    <col min="282" max="283" width="8.44140625" style="667" customWidth="1"/>
    <col min="284" max="284" width="8.88671875" style="667" customWidth="1"/>
    <col min="285" max="285" width="11" style="667" customWidth="1"/>
    <col min="286" max="286" width="6.33203125" style="667" customWidth="1"/>
    <col min="287" max="287" width="8.44140625" style="667" customWidth="1"/>
    <col min="288" max="288" width="8.77734375" style="667" customWidth="1"/>
    <col min="289" max="289" width="8.44140625" style="667" customWidth="1"/>
    <col min="290" max="290" width="7.88671875" style="667" customWidth="1"/>
    <col min="291" max="512" width="12.5546875" style="667"/>
    <col min="513" max="513" width="10" style="667" customWidth="1"/>
    <col min="514" max="526" width="6.21875" style="667" customWidth="1"/>
    <col min="527" max="528" width="7.6640625" style="667" customWidth="1"/>
    <col min="529" max="533" width="6.21875" style="667" customWidth="1"/>
    <col min="534" max="536" width="7.21875" style="667" customWidth="1"/>
    <col min="537" max="537" width="6.88671875" style="667" customWidth="1"/>
    <col min="538" max="539" width="8.44140625" style="667" customWidth="1"/>
    <col min="540" max="540" width="8.88671875" style="667" customWidth="1"/>
    <col min="541" max="541" width="11" style="667" customWidth="1"/>
    <col min="542" max="542" width="6.33203125" style="667" customWidth="1"/>
    <col min="543" max="543" width="8.44140625" style="667" customWidth="1"/>
    <col min="544" max="544" width="8.77734375" style="667" customWidth="1"/>
    <col min="545" max="545" width="8.44140625" style="667" customWidth="1"/>
    <col min="546" max="546" width="7.88671875" style="667" customWidth="1"/>
    <col min="547" max="768" width="12.5546875" style="667"/>
    <col min="769" max="769" width="10" style="667" customWidth="1"/>
    <col min="770" max="782" width="6.21875" style="667" customWidth="1"/>
    <col min="783" max="784" width="7.6640625" style="667" customWidth="1"/>
    <col min="785" max="789" width="6.21875" style="667" customWidth="1"/>
    <col min="790" max="792" width="7.21875" style="667" customWidth="1"/>
    <col min="793" max="793" width="6.88671875" style="667" customWidth="1"/>
    <col min="794" max="795" width="8.44140625" style="667" customWidth="1"/>
    <col min="796" max="796" width="8.88671875" style="667" customWidth="1"/>
    <col min="797" max="797" width="11" style="667" customWidth="1"/>
    <col min="798" max="798" width="6.33203125" style="667" customWidth="1"/>
    <col min="799" max="799" width="8.44140625" style="667" customWidth="1"/>
    <col min="800" max="800" width="8.77734375" style="667" customWidth="1"/>
    <col min="801" max="801" width="8.44140625" style="667" customWidth="1"/>
    <col min="802" max="802" width="7.88671875" style="667" customWidth="1"/>
    <col min="803" max="1024" width="12.5546875" style="667"/>
    <col min="1025" max="1025" width="10" style="667" customWidth="1"/>
    <col min="1026" max="1038" width="6.21875" style="667" customWidth="1"/>
    <col min="1039" max="1040" width="7.6640625" style="667" customWidth="1"/>
    <col min="1041" max="1045" width="6.21875" style="667" customWidth="1"/>
    <col min="1046" max="1048" width="7.21875" style="667" customWidth="1"/>
    <col min="1049" max="1049" width="6.88671875" style="667" customWidth="1"/>
    <col min="1050" max="1051" width="8.44140625" style="667" customWidth="1"/>
    <col min="1052" max="1052" width="8.88671875" style="667" customWidth="1"/>
    <col min="1053" max="1053" width="11" style="667" customWidth="1"/>
    <col min="1054" max="1054" width="6.33203125" style="667" customWidth="1"/>
    <col min="1055" max="1055" width="8.44140625" style="667" customWidth="1"/>
    <col min="1056" max="1056" width="8.77734375" style="667" customWidth="1"/>
    <col min="1057" max="1057" width="8.44140625" style="667" customWidth="1"/>
    <col min="1058" max="1058" width="7.88671875" style="667" customWidth="1"/>
    <col min="1059" max="1280" width="12.5546875" style="667"/>
    <col min="1281" max="1281" width="10" style="667" customWidth="1"/>
    <col min="1282" max="1294" width="6.21875" style="667" customWidth="1"/>
    <col min="1295" max="1296" width="7.6640625" style="667" customWidth="1"/>
    <col min="1297" max="1301" width="6.21875" style="667" customWidth="1"/>
    <col min="1302" max="1304" width="7.21875" style="667" customWidth="1"/>
    <col min="1305" max="1305" width="6.88671875" style="667" customWidth="1"/>
    <col min="1306" max="1307" width="8.44140625" style="667" customWidth="1"/>
    <col min="1308" max="1308" width="8.88671875" style="667" customWidth="1"/>
    <col min="1309" max="1309" width="11" style="667" customWidth="1"/>
    <col min="1310" max="1310" width="6.33203125" style="667" customWidth="1"/>
    <col min="1311" max="1311" width="8.44140625" style="667" customWidth="1"/>
    <col min="1312" max="1312" width="8.77734375" style="667" customWidth="1"/>
    <col min="1313" max="1313" width="8.44140625" style="667" customWidth="1"/>
    <col min="1314" max="1314" width="7.88671875" style="667" customWidth="1"/>
    <col min="1315" max="1536" width="12.5546875" style="667"/>
    <col min="1537" max="1537" width="10" style="667" customWidth="1"/>
    <col min="1538" max="1550" width="6.21875" style="667" customWidth="1"/>
    <col min="1551" max="1552" width="7.6640625" style="667" customWidth="1"/>
    <col min="1553" max="1557" width="6.21875" style="667" customWidth="1"/>
    <col min="1558" max="1560" width="7.21875" style="667" customWidth="1"/>
    <col min="1561" max="1561" width="6.88671875" style="667" customWidth="1"/>
    <col min="1562" max="1563" width="8.44140625" style="667" customWidth="1"/>
    <col min="1564" max="1564" width="8.88671875" style="667" customWidth="1"/>
    <col min="1565" max="1565" width="11" style="667" customWidth="1"/>
    <col min="1566" max="1566" width="6.33203125" style="667" customWidth="1"/>
    <col min="1567" max="1567" width="8.44140625" style="667" customWidth="1"/>
    <col min="1568" max="1568" width="8.77734375" style="667" customWidth="1"/>
    <col min="1569" max="1569" width="8.44140625" style="667" customWidth="1"/>
    <col min="1570" max="1570" width="7.88671875" style="667" customWidth="1"/>
    <col min="1571" max="1792" width="12.5546875" style="667"/>
    <col min="1793" max="1793" width="10" style="667" customWidth="1"/>
    <col min="1794" max="1806" width="6.21875" style="667" customWidth="1"/>
    <col min="1807" max="1808" width="7.6640625" style="667" customWidth="1"/>
    <col min="1809" max="1813" width="6.21875" style="667" customWidth="1"/>
    <col min="1814" max="1816" width="7.21875" style="667" customWidth="1"/>
    <col min="1817" max="1817" width="6.88671875" style="667" customWidth="1"/>
    <col min="1818" max="1819" width="8.44140625" style="667" customWidth="1"/>
    <col min="1820" max="1820" width="8.88671875" style="667" customWidth="1"/>
    <col min="1821" max="1821" width="11" style="667" customWidth="1"/>
    <col min="1822" max="1822" width="6.33203125" style="667" customWidth="1"/>
    <col min="1823" max="1823" width="8.44140625" style="667" customWidth="1"/>
    <col min="1824" max="1824" width="8.77734375" style="667" customWidth="1"/>
    <col min="1825" max="1825" width="8.44140625" style="667" customWidth="1"/>
    <col min="1826" max="1826" width="7.88671875" style="667" customWidth="1"/>
    <col min="1827" max="2048" width="12.5546875" style="667"/>
    <col min="2049" max="2049" width="10" style="667" customWidth="1"/>
    <col min="2050" max="2062" width="6.21875" style="667" customWidth="1"/>
    <col min="2063" max="2064" width="7.6640625" style="667" customWidth="1"/>
    <col min="2065" max="2069" width="6.21875" style="667" customWidth="1"/>
    <col min="2070" max="2072" width="7.21875" style="667" customWidth="1"/>
    <col min="2073" max="2073" width="6.88671875" style="667" customWidth="1"/>
    <col min="2074" max="2075" width="8.44140625" style="667" customWidth="1"/>
    <col min="2076" max="2076" width="8.88671875" style="667" customWidth="1"/>
    <col min="2077" max="2077" width="11" style="667" customWidth="1"/>
    <col min="2078" max="2078" width="6.33203125" style="667" customWidth="1"/>
    <col min="2079" max="2079" width="8.44140625" style="667" customWidth="1"/>
    <col min="2080" max="2080" width="8.77734375" style="667" customWidth="1"/>
    <col min="2081" max="2081" width="8.44140625" style="667" customWidth="1"/>
    <col min="2082" max="2082" width="7.88671875" style="667" customWidth="1"/>
    <col min="2083" max="2304" width="12.5546875" style="667"/>
    <col min="2305" max="2305" width="10" style="667" customWidth="1"/>
    <col min="2306" max="2318" width="6.21875" style="667" customWidth="1"/>
    <col min="2319" max="2320" width="7.6640625" style="667" customWidth="1"/>
    <col min="2321" max="2325" width="6.21875" style="667" customWidth="1"/>
    <col min="2326" max="2328" width="7.21875" style="667" customWidth="1"/>
    <col min="2329" max="2329" width="6.88671875" style="667" customWidth="1"/>
    <col min="2330" max="2331" width="8.44140625" style="667" customWidth="1"/>
    <col min="2332" max="2332" width="8.88671875" style="667" customWidth="1"/>
    <col min="2333" max="2333" width="11" style="667" customWidth="1"/>
    <col min="2334" max="2334" width="6.33203125" style="667" customWidth="1"/>
    <col min="2335" max="2335" width="8.44140625" style="667" customWidth="1"/>
    <col min="2336" max="2336" width="8.77734375" style="667" customWidth="1"/>
    <col min="2337" max="2337" width="8.44140625" style="667" customWidth="1"/>
    <col min="2338" max="2338" width="7.88671875" style="667" customWidth="1"/>
    <col min="2339" max="2560" width="12.5546875" style="667"/>
    <col min="2561" max="2561" width="10" style="667" customWidth="1"/>
    <col min="2562" max="2574" width="6.21875" style="667" customWidth="1"/>
    <col min="2575" max="2576" width="7.6640625" style="667" customWidth="1"/>
    <col min="2577" max="2581" width="6.21875" style="667" customWidth="1"/>
    <col min="2582" max="2584" width="7.21875" style="667" customWidth="1"/>
    <col min="2585" max="2585" width="6.88671875" style="667" customWidth="1"/>
    <col min="2586" max="2587" width="8.44140625" style="667" customWidth="1"/>
    <col min="2588" max="2588" width="8.88671875" style="667" customWidth="1"/>
    <col min="2589" max="2589" width="11" style="667" customWidth="1"/>
    <col min="2590" max="2590" width="6.33203125" style="667" customWidth="1"/>
    <col min="2591" max="2591" width="8.44140625" style="667" customWidth="1"/>
    <col min="2592" max="2592" width="8.77734375" style="667" customWidth="1"/>
    <col min="2593" max="2593" width="8.44140625" style="667" customWidth="1"/>
    <col min="2594" max="2594" width="7.88671875" style="667" customWidth="1"/>
    <col min="2595" max="2816" width="12.5546875" style="667"/>
    <col min="2817" max="2817" width="10" style="667" customWidth="1"/>
    <col min="2818" max="2830" width="6.21875" style="667" customWidth="1"/>
    <col min="2831" max="2832" width="7.6640625" style="667" customWidth="1"/>
    <col min="2833" max="2837" width="6.21875" style="667" customWidth="1"/>
    <col min="2838" max="2840" width="7.21875" style="667" customWidth="1"/>
    <col min="2841" max="2841" width="6.88671875" style="667" customWidth="1"/>
    <col min="2842" max="2843" width="8.44140625" style="667" customWidth="1"/>
    <col min="2844" max="2844" width="8.88671875" style="667" customWidth="1"/>
    <col min="2845" max="2845" width="11" style="667" customWidth="1"/>
    <col min="2846" max="2846" width="6.33203125" style="667" customWidth="1"/>
    <col min="2847" max="2847" width="8.44140625" style="667" customWidth="1"/>
    <col min="2848" max="2848" width="8.77734375" style="667" customWidth="1"/>
    <col min="2849" max="2849" width="8.44140625" style="667" customWidth="1"/>
    <col min="2850" max="2850" width="7.88671875" style="667" customWidth="1"/>
    <col min="2851" max="3072" width="12.5546875" style="667"/>
    <col min="3073" max="3073" width="10" style="667" customWidth="1"/>
    <col min="3074" max="3086" width="6.21875" style="667" customWidth="1"/>
    <col min="3087" max="3088" width="7.6640625" style="667" customWidth="1"/>
    <col min="3089" max="3093" width="6.21875" style="667" customWidth="1"/>
    <col min="3094" max="3096" width="7.21875" style="667" customWidth="1"/>
    <col min="3097" max="3097" width="6.88671875" style="667" customWidth="1"/>
    <col min="3098" max="3099" width="8.44140625" style="667" customWidth="1"/>
    <col min="3100" max="3100" width="8.88671875" style="667" customWidth="1"/>
    <col min="3101" max="3101" width="11" style="667" customWidth="1"/>
    <col min="3102" max="3102" width="6.33203125" style="667" customWidth="1"/>
    <col min="3103" max="3103" width="8.44140625" style="667" customWidth="1"/>
    <col min="3104" max="3104" width="8.77734375" style="667" customWidth="1"/>
    <col min="3105" max="3105" width="8.44140625" style="667" customWidth="1"/>
    <col min="3106" max="3106" width="7.88671875" style="667" customWidth="1"/>
    <col min="3107" max="3328" width="12.5546875" style="667"/>
    <col min="3329" max="3329" width="10" style="667" customWidth="1"/>
    <col min="3330" max="3342" width="6.21875" style="667" customWidth="1"/>
    <col min="3343" max="3344" width="7.6640625" style="667" customWidth="1"/>
    <col min="3345" max="3349" width="6.21875" style="667" customWidth="1"/>
    <col min="3350" max="3352" width="7.21875" style="667" customWidth="1"/>
    <col min="3353" max="3353" width="6.88671875" style="667" customWidth="1"/>
    <col min="3354" max="3355" width="8.44140625" style="667" customWidth="1"/>
    <col min="3356" max="3356" width="8.88671875" style="667" customWidth="1"/>
    <col min="3357" max="3357" width="11" style="667" customWidth="1"/>
    <col min="3358" max="3358" width="6.33203125" style="667" customWidth="1"/>
    <col min="3359" max="3359" width="8.44140625" style="667" customWidth="1"/>
    <col min="3360" max="3360" width="8.77734375" style="667" customWidth="1"/>
    <col min="3361" max="3361" width="8.44140625" style="667" customWidth="1"/>
    <col min="3362" max="3362" width="7.88671875" style="667" customWidth="1"/>
    <col min="3363" max="3584" width="12.5546875" style="667"/>
    <col min="3585" max="3585" width="10" style="667" customWidth="1"/>
    <col min="3586" max="3598" width="6.21875" style="667" customWidth="1"/>
    <col min="3599" max="3600" width="7.6640625" style="667" customWidth="1"/>
    <col min="3601" max="3605" width="6.21875" style="667" customWidth="1"/>
    <col min="3606" max="3608" width="7.21875" style="667" customWidth="1"/>
    <col min="3609" max="3609" width="6.88671875" style="667" customWidth="1"/>
    <col min="3610" max="3611" width="8.44140625" style="667" customWidth="1"/>
    <col min="3612" max="3612" width="8.88671875" style="667" customWidth="1"/>
    <col min="3613" max="3613" width="11" style="667" customWidth="1"/>
    <col min="3614" max="3614" width="6.33203125" style="667" customWidth="1"/>
    <col min="3615" max="3615" width="8.44140625" style="667" customWidth="1"/>
    <col min="3616" max="3616" width="8.77734375" style="667" customWidth="1"/>
    <col min="3617" max="3617" width="8.44140625" style="667" customWidth="1"/>
    <col min="3618" max="3618" width="7.88671875" style="667" customWidth="1"/>
    <col min="3619" max="3840" width="12.5546875" style="667"/>
    <col min="3841" max="3841" width="10" style="667" customWidth="1"/>
    <col min="3842" max="3854" width="6.21875" style="667" customWidth="1"/>
    <col min="3855" max="3856" width="7.6640625" style="667" customWidth="1"/>
    <col min="3857" max="3861" width="6.21875" style="667" customWidth="1"/>
    <col min="3862" max="3864" width="7.21875" style="667" customWidth="1"/>
    <col min="3865" max="3865" width="6.88671875" style="667" customWidth="1"/>
    <col min="3866" max="3867" width="8.44140625" style="667" customWidth="1"/>
    <col min="3868" max="3868" width="8.88671875" style="667" customWidth="1"/>
    <col min="3869" max="3869" width="11" style="667" customWidth="1"/>
    <col min="3870" max="3870" width="6.33203125" style="667" customWidth="1"/>
    <col min="3871" max="3871" width="8.44140625" style="667" customWidth="1"/>
    <col min="3872" max="3872" width="8.77734375" style="667" customWidth="1"/>
    <col min="3873" max="3873" width="8.44140625" style="667" customWidth="1"/>
    <col min="3874" max="3874" width="7.88671875" style="667" customWidth="1"/>
    <col min="3875" max="4096" width="12.5546875" style="667"/>
    <col min="4097" max="4097" width="10" style="667" customWidth="1"/>
    <col min="4098" max="4110" width="6.21875" style="667" customWidth="1"/>
    <col min="4111" max="4112" width="7.6640625" style="667" customWidth="1"/>
    <col min="4113" max="4117" width="6.21875" style="667" customWidth="1"/>
    <col min="4118" max="4120" width="7.21875" style="667" customWidth="1"/>
    <col min="4121" max="4121" width="6.88671875" style="667" customWidth="1"/>
    <col min="4122" max="4123" width="8.44140625" style="667" customWidth="1"/>
    <col min="4124" max="4124" width="8.88671875" style="667" customWidth="1"/>
    <col min="4125" max="4125" width="11" style="667" customWidth="1"/>
    <col min="4126" max="4126" width="6.33203125" style="667" customWidth="1"/>
    <col min="4127" max="4127" width="8.44140625" style="667" customWidth="1"/>
    <col min="4128" max="4128" width="8.77734375" style="667" customWidth="1"/>
    <col min="4129" max="4129" width="8.44140625" style="667" customWidth="1"/>
    <col min="4130" max="4130" width="7.88671875" style="667" customWidth="1"/>
    <col min="4131" max="4352" width="12.5546875" style="667"/>
    <col min="4353" max="4353" width="10" style="667" customWidth="1"/>
    <col min="4354" max="4366" width="6.21875" style="667" customWidth="1"/>
    <col min="4367" max="4368" width="7.6640625" style="667" customWidth="1"/>
    <col min="4369" max="4373" width="6.21875" style="667" customWidth="1"/>
    <col min="4374" max="4376" width="7.21875" style="667" customWidth="1"/>
    <col min="4377" max="4377" width="6.88671875" style="667" customWidth="1"/>
    <col min="4378" max="4379" width="8.44140625" style="667" customWidth="1"/>
    <col min="4380" max="4380" width="8.88671875" style="667" customWidth="1"/>
    <col min="4381" max="4381" width="11" style="667" customWidth="1"/>
    <col min="4382" max="4382" width="6.33203125" style="667" customWidth="1"/>
    <col min="4383" max="4383" width="8.44140625" style="667" customWidth="1"/>
    <col min="4384" max="4384" width="8.77734375" style="667" customWidth="1"/>
    <col min="4385" max="4385" width="8.44140625" style="667" customWidth="1"/>
    <col min="4386" max="4386" width="7.88671875" style="667" customWidth="1"/>
    <col min="4387" max="4608" width="12.5546875" style="667"/>
    <col min="4609" max="4609" width="10" style="667" customWidth="1"/>
    <col min="4610" max="4622" width="6.21875" style="667" customWidth="1"/>
    <col min="4623" max="4624" width="7.6640625" style="667" customWidth="1"/>
    <col min="4625" max="4629" width="6.21875" style="667" customWidth="1"/>
    <col min="4630" max="4632" width="7.21875" style="667" customWidth="1"/>
    <col min="4633" max="4633" width="6.88671875" style="667" customWidth="1"/>
    <col min="4634" max="4635" width="8.44140625" style="667" customWidth="1"/>
    <col min="4636" max="4636" width="8.88671875" style="667" customWidth="1"/>
    <col min="4637" max="4637" width="11" style="667" customWidth="1"/>
    <col min="4638" max="4638" width="6.33203125" style="667" customWidth="1"/>
    <col min="4639" max="4639" width="8.44140625" style="667" customWidth="1"/>
    <col min="4640" max="4640" width="8.77734375" style="667" customWidth="1"/>
    <col min="4641" max="4641" width="8.44140625" style="667" customWidth="1"/>
    <col min="4642" max="4642" width="7.88671875" style="667" customWidth="1"/>
    <col min="4643" max="4864" width="12.5546875" style="667"/>
    <col min="4865" max="4865" width="10" style="667" customWidth="1"/>
    <col min="4866" max="4878" width="6.21875" style="667" customWidth="1"/>
    <col min="4879" max="4880" width="7.6640625" style="667" customWidth="1"/>
    <col min="4881" max="4885" width="6.21875" style="667" customWidth="1"/>
    <col min="4886" max="4888" width="7.21875" style="667" customWidth="1"/>
    <col min="4889" max="4889" width="6.88671875" style="667" customWidth="1"/>
    <col min="4890" max="4891" width="8.44140625" style="667" customWidth="1"/>
    <col min="4892" max="4892" width="8.88671875" style="667" customWidth="1"/>
    <col min="4893" max="4893" width="11" style="667" customWidth="1"/>
    <col min="4894" max="4894" width="6.33203125" style="667" customWidth="1"/>
    <col min="4895" max="4895" width="8.44140625" style="667" customWidth="1"/>
    <col min="4896" max="4896" width="8.77734375" style="667" customWidth="1"/>
    <col min="4897" max="4897" width="8.44140625" style="667" customWidth="1"/>
    <col min="4898" max="4898" width="7.88671875" style="667" customWidth="1"/>
    <col min="4899" max="5120" width="12.5546875" style="667"/>
    <col min="5121" max="5121" width="10" style="667" customWidth="1"/>
    <col min="5122" max="5134" width="6.21875" style="667" customWidth="1"/>
    <col min="5135" max="5136" width="7.6640625" style="667" customWidth="1"/>
    <col min="5137" max="5141" width="6.21875" style="667" customWidth="1"/>
    <col min="5142" max="5144" width="7.21875" style="667" customWidth="1"/>
    <col min="5145" max="5145" width="6.88671875" style="667" customWidth="1"/>
    <col min="5146" max="5147" width="8.44140625" style="667" customWidth="1"/>
    <col min="5148" max="5148" width="8.88671875" style="667" customWidth="1"/>
    <col min="5149" max="5149" width="11" style="667" customWidth="1"/>
    <col min="5150" max="5150" width="6.33203125" style="667" customWidth="1"/>
    <col min="5151" max="5151" width="8.44140625" style="667" customWidth="1"/>
    <col min="5152" max="5152" width="8.77734375" style="667" customWidth="1"/>
    <col min="5153" max="5153" width="8.44140625" style="667" customWidth="1"/>
    <col min="5154" max="5154" width="7.88671875" style="667" customWidth="1"/>
    <col min="5155" max="5376" width="12.5546875" style="667"/>
    <col min="5377" max="5377" width="10" style="667" customWidth="1"/>
    <col min="5378" max="5390" width="6.21875" style="667" customWidth="1"/>
    <col min="5391" max="5392" width="7.6640625" style="667" customWidth="1"/>
    <col min="5393" max="5397" width="6.21875" style="667" customWidth="1"/>
    <col min="5398" max="5400" width="7.21875" style="667" customWidth="1"/>
    <col min="5401" max="5401" width="6.88671875" style="667" customWidth="1"/>
    <col min="5402" max="5403" width="8.44140625" style="667" customWidth="1"/>
    <col min="5404" max="5404" width="8.88671875" style="667" customWidth="1"/>
    <col min="5405" max="5405" width="11" style="667" customWidth="1"/>
    <col min="5406" max="5406" width="6.33203125" style="667" customWidth="1"/>
    <col min="5407" max="5407" width="8.44140625" style="667" customWidth="1"/>
    <col min="5408" max="5408" width="8.77734375" style="667" customWidth="1"/>
    <col min="5409" max="5409" width="8.44140625" style="667" customWidth="1"/>
    <col min="5410" max="5410" width="7.88671875" style="667" customWidth="1"/>
    <col min="5411" max="5632" width="12.5546875" style="667"/>
    <col min="5633" max="5633" width="10" style="667" customWidth="1"/>
    <col min="5634" max="5646" width="6.21875" style="667" customWidth="1"/>
    <col min="5647" max="5648" width="7.6640625" style="667" customWidth="1"/>
    <col min="5649" max="5653" width="6.21875" style="667" customWidth="1"/>
    <col min="5654" max="5656" width="7.21875" style="667" customWidth="1"/>
    <col min="5657" max="5657" width="6.88671875" style="667" customWidth="1"/>
    <col min="5658" max="5659" width="8.44140625" style="667" customWidth="1"/>
    <col min="5660" max="5660" width="8.88671875" style="667" customWidth="1"/>
    <col min="5661" max="5661" width="11" style="667" customWidth="1"/>
    <col min="5662" max="5662" width="6.33203125" style="667" customWidth="1"/>
    <col min="5663" max="5663" width="8.44140625" style="667" customWidth="1"/>
    <col min="5664" max="5664" width="8.77734375" style="667" customWidth="1"/>
    <col min="5665" max="5665" width="8.44140625" style="667" customWidth="1"/>
    <col min="5666" max="5666" width="7.88671875" style="667" customWidth="1"/>
    <col min="5667" max="5888" width="12.5546875" style="667"/>
    <col min="5889" max="5889" width="10" style="667" customWidth="1"/>
    <col min="5890" max="5902" width="6.21875" style="667" customWidth="1"/>
    <col min="5903" max="5904" width="7.6640625" style="667" customWidth="1"/>
    <col min="5905" max="5909" width="6.21875" style="667" customWidth="1"/>
    <col min="5910" max="5912" width="7.21875" style="667" customWidth="1"/>
    <col min="5913" max="5913" width="6.88671875" style="667" customWidth="1"/>
    <col min="5914" max="5915" width="8.44140625" style="667" customWidth="1"/>
    <col min="5916" max="5916" width="8.88671875" style="667" customWidth="1"/>
    <col min="5917" max="5917" width="11" style="667" customWidth="1"/>
    <col min="5918" max="5918" width="6.33203125" style="667" customWidth="1"/>
    <col min="5919" max="5919" width="8.44140625" style="667" customWidth="1"/>
    <col min="5920" max="5920" width="8.77734375" style="667" customWidth="1"/>
    <col min="5921" max="5921" width="8.44140625" style="667" customWidth="1"/>
    <col min="5922" max="5922" width="7.88671875" style="667" customWidth="1"/>
    <col min="5923" max="6144" width="12.5546875" style="667"/>
    <col min="6145" max="6145" width="10" style="667" customWidth="1"/>
    <col min="6146" max="6158" width="6.21875" style="667" customWidth="1"/>
    <col min="6159" max="6160" width="7.6640625" style="667" customWidth="1"/>
    <col min="6161" max="6165" width="6.21875" style="667" customWidth="1"/>
    <col min="6166" max="6168" width="7.21875" style="667" customWidth="1"/>
    <col min="6169" max="6169" width="6.88671875" style="667" customWidth="1"/>
    <col min="6170" max="6171" width="8.44140625" style="667" customWidth="1"/>
    <col min="6172" max="6172" width="8.88671875" style="667" customWidth="1"/>
    <col min="6173" max="6173" width="11" style="667" customWidth="1"/>
    <col min="6174" max="6174" width="6.33203125" style="667" customWidth="1"/>
    <col min="6175" max="6175" width="8.44140625" style="667" customWidth="1"/>
    <col min="6176" max="6176" width="8.77734375" style="667" customWidth="1"/>
    <col min="6177" max="6177" width="8.44140625" style="667" customWidth="1"/>
    <col min="6178" max="6178" width="7.88671875" style="667" customWidth="1"/>
    <col min="6179" max="6400" width="12.5546875" style="667"/>
    <col min="6401" max="6401" width="10" style="667" customWidth="1"/>
    <col min="6402" max="6414" width="6.21875" style="667" customWidth="1"/>
    <col min="6415" max="6416" width="7.6640625" style="667" customWidth="1"/>
    <col min="6417" max="6421" width="6.21875" style="667" customWidth="1"/>
    <col min="6422" max="6424" width="7.21875" style="667" customWidth="1"/>
    <col min="6425" max="6425" width="6.88671875" style="667" customWidth="1"/>
    <col min="6426" max="6427" width="8.44140625" style="667" customWidth="1"/>
    <col min="6428" max="6428" width="8.88671875" style="667" customWidth="1"/>
    <col min="6429" max="6429" width="11" style="667" customWidth="1"/>
    <col min="6430" max="6430" width="6.33203125" style="667" customWidth="1"/>
    <col min="6431" max="6431" width="8.44140625" style="667" customWidth="1"/>
    <col min="6432" max="6432" width="8.77734375" style="667" customWidth="1"/>
    <col min="6433" max="6433" width="8.44140625" style="667" customWidth="1"/>
    <col min="6434" max="6434" width="7.88671875" style="667" customWidth="1"/>
    <col min="6435" max="6656" width="12.5546875" style="667"/>
    <col min="6657" max="6657" width="10" style="667" customWidth="1"/>
    <col min="6658" max="6670" width="6.21875" style="667" customWidth="1"/>
    <col min="6671" max="6672" width="7.6640625" style="667" customWidth="1"/>
    <col min="6673" max="6677" width="6.21875" style="667" customWidth="1"/>
    <col min="6678" max="6680" width="7.21875" style="667" customWidth="1"/>
    <col min="6681" max="6681" width="6.88671875" style="667" customWidth="1"/>
    <col min="6682" max="6683" width="8.44140625" style="667" customWidth="1"/>
    <col min="6684" max="6684" width="8.88671875" style="667" customWidth="1"/>
    <col min="6685" max="6685" width="11" style="667" customWidth="1"/>
    <col min="6686" max="6686" width="6.33203125" style="667" customWidth="1"/>
    <col min="6687" max="6687" width="8.44140625" style="667" customWidth="1"/>
    <col min="6688" max="6688" width="8.77734375" style="667" customWidth="1"/>
    <col min="6689" max="6689" width="8.44140625" style="667" customWidth="1"/>
    <col min="6690" max="6690" width="7.88671875" style="667" customWidth="1"/>
    <col min="6691" max="6912" width="12.5546875" style="667"/>
    <col min="6913" max="6913" width="10" style="667" customWidth="1"/>
    <col min="6914" max="6926" width="6.21875" style="667" customWidth="1"/>
    <col min="6927" max="6928" width="7.6640625" style="667" customWidth="1"/>
    <col min="6929" max="6933" width="6.21875" style="667" customWidth="1"/>
    <col min="6934" max="6936" width="7.21875" style="667" customWidth="1"/>
    <col min="6937" max="6937" width="6.88671875" style="667" customWidth="1"/>
    <col min="6938" max="6939" width="8.44140625" style="667" customWidth="1"/>
    <col min="6940" max="6940" width="8.88671875" style="667" customWidth="1"/>
    <col min="6941" max="6941" width="11" style="667" customWidth="1"/>
    <col min="6942" max="6942" width="6.33203125" style="667" customWidth="1"/>
    <col min="6943" max="6943" width="8.44140625" style="667" customWidth="1"/>
    <col min="6944" max="6944" width="8.77734375" style="667" customWidth="1"/>
    <col min="6945" max="6945" width="8.44140625" style="667" customWidth="1"/>
    <col min="6946" max="6946" width="7.88671875" style="667" customWidth="1"/>
    <col min="6947" max="7168" width="12.5546875" style="667"/>
    <col min="7169" max="7169" width="10" style="667" customWidth="1"/>
    <col min="7170" max="7182" width="6.21875" style="667" customWidth="1"/>
    <col min="7183" max="7184" width="7.6640625" style="667" customWidth="1"/>
    <col min="7185" max="7189" width="6.21875" style="667" customWidth="1"/>
    <col min="7190" max="7192" width="7.21875" style="667" customWidth="1"/>
    <col min="7193" max="7193" width="6.88671875" style="667" customWidth="1"/>
    <col min="7194" max="7195" width="8.44140625" style="667" customWidth="1"/>
    <col min="7196" max="7196" width="8.88671875" style="667" customWidth="1"/>
    <col min="7197" max="7197" width="11" style="667" customWidth="1"/>
    <col min="7198" max="7198" width="6.33203125" style="667" customWidth="1"/>
    <col min="7199" max="7199" width="8.44140625" style="667" customWidth="1"/>
    <col min="7200" max="7200" width="8.77734375" style="667" customWidth="1"/>
    <col min="7201" max="7201" width="8.44140625" style="667" customWidth="1"/>
    <col min="7202" max="7202" width="7.88671875" style="667" customWidth="1"/>
    <col min="7203" max="7424" width="12.5546875" style="667"/>
    <col min="7425" max="7425" width="10" style="667" customWidth="1"/>
    <col min="7426" max="7438" width="6.21875" style="667" customWidth="1"/>
    <col min="7439" max="7440" width="7.6640625" style="667" customWidth="1"/>
    <col min="7441" max="7445" width="6.21875" style="667" customWidth="1"/>
    <col min="7446" max="7448" width="7.21875" style="667" customWidth="1"/>
    <col min="7449" max="7449" width="6.88671875" style="667" customWidth="1"/>
    <col min="7450" max="7451" width="8.44140625" style="667" customWidth="1"/>
    <col min="7452" max="7452" width="8.88671875" style="667" customWidth="1"/>
    <col min="7453" max="7453" width="11" style="667" customWidth="1"/>
    <col min="7454" max="7454" width="6.33203125" style="667" customWidth="1"/>
    <col min="7455" max="7455" width="8.44140625" style="667" customWidth="1"/>
    <col min="7456" max="7456" width="8.77734375" style="667" customWidth="1"/>
    <col min="7457" max="7457" width="8.44140625" style="667" customWidth="1"/>
    <col min="7458" max="7458" width="7.88671875" style="667" customWidth="1"/>
    <col min="7459" max="7680" width="12.5546875" style="667"/>
    <col min="7681" max="7681" width="10" style="667" customWidth="1"/>
    <col min="7682" max="7694" width="6.21875" style="667" customWidth="1"/>
    <col min="7695" max="7696" width="7.6640625" style="667" customWidth="1"/>
    <col min="7697" max="7701" width="6.21875" style="667" customWidth="1"/>
    <col min="7702" max="7704" width="7.21875" style="667" customWidth="1"/>
    <col min="7705" max="7705" width="6.88671875" style="667" customWidth="1"/>
    <col min="7706" max="7707" width="8.44140625" style="667" customWidth="1"/>
    <col min="7708" max="7708" width="8.88671875" style="667" customWidth="1"/>
    <col min="7709" max="7709" width="11" style="667" customWidth="1"/>
    <col min="7710" max="7710" width="6.33203125" style="667" customWidth="1"/>
    <col min="7711" max="7711" width="8.44140625" style="667" customWidth="1"/>
    <col min="7712" max="7712" width="8.77734375" style="667" customWidth="1"/>
    <col min="7713" max="7713" width="8.44140625" style="667" customWidth="1"/>
    <col min="7714" max="7714" width="7.88671875" style="667" customWidth="1"/>
    <col min="7715" max="7936" width="12.5546875" style="667"/>
    <col min="7937" max="7937" width="10" style="667" customWidth="1"/>
    <col min="7938" max="7950" width="6.21875" style="667" customWidth="1"/>
    <col min="7951" max="7952" width="7.6640625" style="667" customWidth="1"/>
    <col min="7953" max="7957" width="6.21875" style="667" customWidth="1"/>
    <col min="7958" max="7960" width="7.21875" style="667" customWidth="1"/>
    <col min="7961" max="7961" width="6.88671875" style="667" customWidth="1"/>
    <col min="7962" max="7963" width="8.44140625" style="667" customWidth="1"/>
    <col min="7964" max="7964" width="8.88671875" style="667" customWidth="1"/>
    <col min="7965" max="7965" width="11" style="667" customWidth="1"/>
    <col min="7966" max="7966" width="6.33203125" style="667" customWidth="1"/>
    <col min="7967" max="7967" width="8.44140625" style="667" customWidth="1"/>
    <col min="7968" max="7968" width="8.77734375" style="667" customWidth="1"/>
    <col min="7969" max="7969" width="8.44140625" style="667" customWidth="1"/>
    <col min="7970" max="7970" width="7.88671875" style="667" customWidth="1"/>
    <col min="7971" max="8192" width="12.5546875" style="667"/>
    <col min="8193" max="8193" width="10" style="667" customWidth="1"/>
    <col min="8194" max="8206" width="6.21875" style="667" customWidth="1"/>
    <col min="8207" max="8208" width="7.6640625" style="667" customWidth="1"/>
    <col min="8209" max="8213" width="6.21875" style="667" customWidth="1"/>
    <col min="8214" max="8216" width="7.21875" style="667" customWidth="1"/>
    <col min="8217" max="8217" width="6.88671875" style="667" customWidth="1"/>
    <col min="8218" max="8219" width="8.44140625" style="667" customWidth="1"/>
    <col min="8220" max="8220" width="8.88671875" style="667" customWidth="1"/>
    <col min="8221" max="8221" width="11" style="667" customWidth="1"/>
    <col min="8222" max="8222" width="6.33203125" style="667" customWidth="1"/>
    <col min="8223" max="8223" width="8.44140625" style="667" customWidth="1"/>
    <col min="8224" max="8224" width="8.77734375" style="667" customWidth="1"/>
    <col min="8225" max="8225" width="8.44140625" style="667" customWidth="1"/>
    <col min="8226" max="8226" width="7.88671875" style="667" customWidth="1"/>
    <col min="8227" max="8448" width="12.5546875" style="667"/>
    <col min="8449" max="8449" width="10" style="667" customWidth="1"/>
    <col min="8450" max="8462" width="6.21875" style="667" customWidth="1"/>
    <col min="8463" max="8464" width="7.6640625" style="667" customWidth="1"/>
    <col min="8465" max="8469" width="6.21875" style="667" customWidth="1"/>
    <col min="8470" max="8472" width="7.21875" style="667" customWidth="1"/>
    <col min="8473" max="8473" width="6.88671875" style="667" customWidth="1"/>
    <col min="8474" max="8475" width="8.44140625" style="667" customWidth="1"/>
    <col min="8476" max="8476" width="8.88671875" style="667" customWidth="1"/>
    <col min="8477" max="8477" width="11" style="667" customWidth="1"/>
    <col min="8478" max="8478" width="6.33203125" style="667" customWidth="1"/>
    <col min="8479" max="8479" width="8.44140625" style="667" customWidth="1"/>
    <col min="8480" max="8480" width="8.77734375" style="667" customWidth="1"/>
    <col min="8481" max="8481" width="8.44140625" style="667" customWidth="1"/>
    <col min="8482" max="8482" width="7.88671875" style="667" customWidth="1"/>
    <col min="8483" max="8704" width="12.5546875" style="667"/>
    <col min="8705" max="8705" width="10" style="667" customWidth="1"/>
    <col min="8706" max="8718" width="6.21875" style="667" customWidth="1"/>
    <col min="8719" max="8720" width="7.6640625" style="667" customWidth="1"/>
    <col min="8721" max="8725" width="6.21875" style="667" customWidth="1"/>
    <col min="8726" max="8728" width="7.21875" style="667" customWidth="1"/>
    <col min="8729" max="8729" width="6.88671875" style="667" customWidth="1"/>
    <col min="8730" max="8731" width="8.44140625" style="667" customWidth="1"/>
    <col min="8732" max="8732" width="8.88671875" style="667" customWidth="1"/>
    <col min="8733" max="8733" width="11" style="667" customWidth="1"/>
    <col min="8734" max="8734" width="6.33203125" style="667" customWidth="1"/>
    <col min="8735" max="8735" width="8.44140625" style="667" customWidth="1"/>
    <col min="8736" max="8736" width="8.77734375" style="667" customWidth="1"/>
    <col min="8737" max="8737" width="8.44140625" style="667" customWidth="1"/>
    <col min="8738" max="8738" width="7.88671875" style="667" customWidth="1"/>
    <col min="8739" max="8960" width="12.5546875" style="667"/>
    <col min="8961" max="8961" width="10" style="667" customWidth="1"/>
    <col min="8962" max="8974" width="6.21875" style="667" customWidth="1"/>
    <col min="8975" max="8976" width="7.6640625" style="667" customWidth="1"/>
    <col min="8977" max="8981" width="6.21875" style="667" customWidth="1"/>
    <col min="8982" max="8984" width="7.21875" style="667" customWidth="1"/>
    <col min="8985" max="8985" width="6.88671875" style="667" customWidth="1"/>
    <col min="8986" max="8987" width="8.44140625" style="667" customWidth="1"/>
    <col min="8988" max="8988" width="8.88671875" style="667" customWidth="1"/>
    <col min="8989" max="8989" width="11" style="667" customWidth="1"/>
    <col min="8990" max="8990" width="6.33203125" style="667" customWidth="1"/>
    <col min="8991" max="8991" width="8.44140625" style="667" customWidth="1"/>
    <col min="8992" max="8992" width="8.77734375" style="667" customWidth="1"/>
    <col min="8993" max="8993" width="8.44140625" style="667" customWidth="1"/>
    <col min="8994" max="8994" width="7.88671875" style="667" customWidth="1"/>
    <col min="8995" max="9216" width="12.5546875" style="667"/>
    <col min="9217" max="9217" width="10" style="667" customWidth="1"/>
    <col min="9218" max="9230" width="6.21875" style="667" customWidth="1"/>
    <col min="9231" max="9232" width="7.6640625" style="667" customWidth="1"/>
    <col min="9233" max="9237" width="6.21875" style="667" customWidth="1"/>
    <col min="9238" max="9240" width="7.21875" style="667" customWidth="1"/>
    <col min="9241" max="9241" width="6.88671875" style="667" customWidth="1"/>
    <col min="9242" max="9243" width="8.44140625" style="667" customWidth="1"/>
    <col min="9244" max="9244" width="8.88671875" style="667" customWidth="1"/>
    <col min="9245" max="9245" width="11" style="667" customWidth="1"/>
    <col min="9246" max="9246" width="6.33203125" style="667" customWidth="1"/>
    <col min="9247" max="9247" width="8.44140625" style="667" customWidth="1"/>
    <col min="9248" max="9248" width="8.77734375" style="667" customWidth="1"/>
    <col min="9249" max="9249" width="8.44140625" style="667" customWidth="1"/>
    <col min="9250" max="9250" width="7.88671875" style="667" customWidth="1"/>
    <col min="9251" max="9472" width="12.5546875" style="667"/>
    <col min="9473" max="9473" width="10" style="667" customWidth="1"/>
    <col min="9474" max="9486" width="6.21875" style="667" customWidth="1"/>
    <col min="9487" max="9488" width="7.6640625" style="667" customWidth="1"/>
    <col min="9489" max="9493" width="6.21875" style="667" customWidth="1"/>
    <col min="9494" max="9496" width="7.21875" style="667" customWidth="1"/>
    <col min="9497" max="9497" width="6.88671875" style="667" customWidth="1"/>
    <col min="9498" max="9499" width="8.44140625" style="667" customWidth="1"/>
    <col min="9500" max="9500" width="8.88671875" style="667" customWidth="1"/>
    <col min="9501" max="9501" width="11" style="667" customWidth="1"/>
    <col min="9502" max="9502" width="6.33203125" style="667" customWidth="1"/>
    <col min="9503" max="9503" width="8.44140625" style="667" customWidth="1"/>
    <col min="9504" max="9504" width="8.77734375" style="667" customWidth="1"/>
    <col min="9505" max="9505" width="8.44140625" style="667" customWidth="1"/>
    <col min="9506" max="9506" width="7.88671875" style="667" customWidth="1"/>
    <col min="9507" max="9728" width="12.5546875" style="667"/>
    <col min="9729" max="9729" width="10" style="667" customWidth="1"/>
    <col min="9730" max="9742" width="6.21875" style="667" customWidth="1"/>
    <col min="9743" max="9744" width="7.6640625" style="667" customWidth="1"/>
    <col min="9745" max="9749" width="6.21875" style="667" customWidth="1"/>
    <col min="9750" max="9752" width="7.21875" style="667" customWidth="1"/>
    <col min="9753" max="9753" width="6.88671875" style="667" customWidth="1"/>
    <col min="9754" max="9755" width="8.44140625" style="667" customWidth="1"/>
    <col min="9756" max="9756" width="8.88671875" style="667" customWidth="1"/>
    <col min="9757" max="9757" width="11" style="667" customWidth="1"/>
    <col min="9758" max="9758" width="6.33203125" style="667" customWidth="1"/>
    <col min="9759" max="9759" width="8.44140625" style="667" customWidth="1"/>
    <col min="9760" max="9760" width="8.77734375" style="667" customWidth="1"/>
    <col min="9761" max="9761" width="8.44140625" style="667" customWidth="1"/>
    <col min="9762" max="9762" width="7.88671875" style="667" customWidth="1"/>
    <col min="9763" max="9984" width="12.5546875" style="667"/>
    <col min="9985" max="9985" width="10" style="667" customWidth="1"/>
    <col min="9986" max="9998" width="6.21875" style="667" customWidth="1"/>
    <col min="9999" max="10000" width="7.6640625" style="667" customWidth="1"/>
    <col min="10001" max="10005" width="6.21875" style="667" customWidth="1"/>
    <col min="10006" max="10008" width="7.21875" style="667" customWidth="1"/>
    <col min="10009" max="10009" width="6.88671875" style="667" customWidth="1"/>
    <col min="10010" max="10011" width="8.44140625" style="667" customWidth="1"/>
    <col min="10012" max="10012" width="8.88671875" style="667" customWidth="1"/>
    <col min="10013" max="10013" width="11" style="667" customWidth="1"/>
    <col min="10014" max="10014" width="6.33203125" style="667" customWidth="1"/>
    <col min="10015" max="10015" width="8.44140625" style="667" customWidth="1"/>
    <col min="10016" max="10016" width="8.77734375" style="667" customWidth="1"/>
    <col min="10017" max="10017" width="8.44140625" style="667" customWidth="1"/>
    <col min="10018" max="10018" width="7.88671875" style="667" customWidth="1"/>
    <col min="10019" max="10240" width="12.5546875" style="667"/>
    <col min="10241" max="10241" width="10" style="667" customWidth="1"/>
    <col min="10242" max="10254" width="6.21875" style="667" customWidth="1"/>
    <col min="10255" max="10256" width="7.6640625" style="667" customWidth="1"/>
    <col min="10257" max="10261" width="6.21875" style="667" customWidth="1"/>
    <col min="10262" max="10264" width="7.21875" style="667" customWidth="1"/>
    <col min="10265" max="10265" width="6.88671875" style="667" customWidth="1"/>
    <col min="10266" max="10267" width="8.44140625" style="667" customWidth="1"/>
    <col min="10268" max="10268" width="8.88671875" style="667" customWidth="1"/>
    <col min="10269" max="10269" width="11" style="667" customWidth="1"/>
    <col min="10270" max="10270" width="6.33203125" style="667" customWidth="1"/>
    <col min="10271" max="10271" width="8.44140625" style="667" customWidth="1"/>
    <col min="10272" max="10272" width="8.77734375" style="667" customWidth="1"/>
    <col min="10273" max="10273" width="8.44140625" style="667" customWidth="1"/>
    <col min="10274" max="10274" width="7.88671875" style="667" customWidth="1"/>
    <col min="10275" max="10496" width="12.5546875" style="667"/>
    <col min="10497" max="10497" width="10" style="667" customWidth="1"/>
    <col min="10498" max="10510" width="6.21875" style="667" customWidth="1"/>
    <col min="10511" max="10512" width="7.6640625" style="667" customWidth="1"/>
    <col min="10513" max="10517" width="6.21875" style="667" customWidth="1"/>
    <col min="10518" max="10520" width="7.21875" style="667" customWidth="1"/>
    <col min="10521" max="10521" width="6.88671875" style="667" customWidth="1"/>
    <col min="10522" max="10523" width="8.44140625" style="667" customWidth="1"/>
    <col min="10524" max="10524" width="8.88671875" style="667" customWidth="1"/>
    <col min="10525" max="10525" width="11" style="667" customWidth="1"/>
    <col min="10526" max="10526" width="6.33203125" style="667" customWidth="1"/>
    <col min="10527" max="10527" width="8.44140625" style="667" customWidth="1"/>
    <col min="10528" max="10528" width="8.77734375" style="667" customWidth="1"/>
    <col min="10529" max="10529" width="8.44140625" style="667" customWidth="1"/>
    <col min="10530" max="10530" width="7.88671875" style="667" customWidth="1"/>
    <col min="10531" max="10752" width="12.5546875" style="667"/>
    <col min="10753" max="10753" width="10" style="667" customWidth="1"/>
    <col min="10754" max="10766" width="6.21875" style="667" customWidth="1"/>
    <col min="10767" max="10768" width="7.6640625" style="667" customWidth="1"/>
    <col min="10769" max="10773" width="6.21875" style="667" customWidth="1"/>
    <col min="10774" max="10776" width="7.21875" style="667" customWidth="1"/>
    <col min="10777" max="10777" width="6.88671875" style="667" customWidth="1"/>
    <col min="10778" max="10779" width="8.44140625" style="667" customWidth="1"/>
    <col min="10780" max="10780" width="8.88671875" style="667" customWidth="1"/>
    <col min="10781" max="10781" width="11" style="667" customWidth="1"/>
    <col min="10782" max="10782" width="6.33203125" style="667" customWidth="1"/>
    <col min="10783" max="10783" width="8.44140625" style="667" customWidth="1"/>
    <col min="10784" max="10784" width="8.77734375" style="667" customWidth="1"/>
    <col min="10785" max="10785" width="8.44140625" style="667" customWidth="1"/>
    <col min="10786" max="10786" width="7.88671875" style="667" customWidth="1"/>
    <col min="10787" max="11008" width="12.5546875" style="667"/>
    <col min="11009" max="11009" width="10" style="667" customWidth="1"/>
    <col min="11010" max="11022" width="6.21875" style="667" customWidth="1"/>
    <col min="11023" max="11024" width="7.6640625" style="667" customWidth="1"/>
    <col min="11025" max="11029" width="6.21875" style="667" customWidth="1"/>
    <col min="11030" max="11032" width="7.21875" style="667" customWidth="1"/>
    <col min="11033" max="11033" width="6.88671875" style="667" customWidth="1"/>
    <col min="11034" max="11035" width="8.44140625" style="667" customWidth="1"/>
    <col min="11036" max="11036" width="8.88671875" style="667" customWidth="1"/>
    <col min="11037" max="11037" width="11" style="667" customWidth="1"/>
    <col min="11038" max="11038" width="6.33203125" style="667" customWidth="1"/>
    <col min="11039" max="11039" width="8.44140625" style="667" customWidth="1"/>
    <col min="11040" max="11040" width="8.77734375" style="667" customWidth="1"/>
    <col min="11041" max="11041" width="8.44140625" style="667" customWidth="1"/>
    <col min="11042" max="11042" width="7.88671875" style="667" customWidth="1"/>
    <col min="11043" max="11264" width="12.5546875" style="667"/>
    <col min="11265" max="11265" width="10" style="667" customWidth="1"/>
    <col min="11266" max="11278" width="6.21875" style="667" customWidth="1"/>
    <col min="11279" max="11280" width="7.6640625" style="667" customWidth="1"/>
    <col min="11281" max="11285" width="6.21875" style="667" customWidth="1"/>
    <col min="11286" max="11288" width="7.21875" style="667" customWidth="1"/>
    <col min="11289" max="11289" width="6.88671875" style="667" customWidth="1"/>
    <col min="11290" max="11291" width="8.44140625" style="667" customWidth="1"/>
    <col min="11292" max="11292" width="8.88671875" style="667" customWidth="1"/>
    <col min="11293" max="11293" width="11" style="667" customWidth="1"/>
    <col min="11294" max="11294" width="6.33203125" style="667" customWidth="1"/>
    <col min="11295" max="11295" width="8.44140625" style="667" customWidth="1"/>
    <col min="11296" max="11296" width="8.77734375" style="667" customWidth="1"/>
    <col min="11297" max="11297" width="8.44140625" style="667" customWidth="1"/>
    <col min="11298" max="11298" width="7.88671875" style="667" customWidth="1"/>
    <col min="11299" max="11520" width="12.5546875" style="667"/>
    <col min="11521" max="11521" width="10" style="667" customWidth="1"/>
    <col min="11522" max="11534" width="6.21875" style="667" customWidth="1"/>
    <col min="11535" max="11536" width="7.6640625" style="667" customWidth="1"/>
    <col min="11537" max="11541" width="6.21875" style="667" customWidth="1"/>
    <col min="11542" max="11544" width="7.21875" style="667" customWidth="1"/>
    <col min="11545" max="11545" width="6.88671875" style="667" customWidth="1"/>
    <col min="11546" max="11547" width="8.44140625" style="667" customWidth="1"/>
    <col min="11548" max="11548" width="8.88671875" style="667" customWidth="1"/>
    <col min="11549" max="11549" width="11" style="667" customWidth="1"/>
    <col min="11550" max="11550" width="6.33203125" style="667" customWidth="1"/>
    <col min="11551" max="11551" width="8.44140625" style="667" customWidth="1"/>
    <col min="11552" max="11552" width="8.77734375" style="667" customWidth="1"/>
    <col min="11553" max="11553" width="8.44140625" style="667" customWidth="1"/>
    <col min="11554" max="11554" width="7.88671875" style="667" customWidth="1"/>
    <col min="11555" max="11776" width="12.5546875" style="667"/>
    <col min="11777" max="11777" width="10" style="667" customWidth="1"/>
    <col min="11778" max="11790" width="6.21875" style="667" customWidth="1"/>
    <col min="11791" max="11792" width="7.6640625" style="667" customWidth="1"/>
    <col min="11793" max="11797" width="6.21875" style="667" customWidth="1"/>
    <col min="11798" max="11800" width="7.21875" style="667" customWidth="1"/>
    <col min="11801" max="11801" width="6.88671875" style="667" customWidth="1"/>
    <col min="11802" max="11803" width="8.44140625" style="667" customWidth="1"/>
    <col min="11804" max="11804" width="8.88671875" style="667" customWidth="1"/>
    <col min="11805" max="11805" width="11" style="667" customWidth="1"/>
    <col min="11806" max="11806" width="6.33203125" style="667" customWidth="1"/>
    <col min="11807" max="11807" width="8.44140625" style="667" customWidth="1"/>
    <col min="11808" max="11808" width="8.77734375" style="667" customWidth="1"/>
    <col min="11809" max="11809" width="8.44140625" style="667" customWidth="1"/>
    <col min="11810" max="11810" width="7.88671875" style="667" customWidth="1"/>
    <col min="11811" max="12032" width="12.5546875" style="667"/>
    <col min="12033" max="12033" width="10" style="667" customWidth="1"/>
    <col min="12034" max="12046" width="6.21875" style="667" customWidth="1"/>
    <col min="12047" max="12048" width="7.6640625" style="667" customWidth="1"/>
    <col min="12049" max="12053" width="6.21875" style="667" customWidth="1"/>
    <col min="12054" max="12056" width="7.21875" style="667" customWidth="1"/>
    <col min="12057" max="12057" width="6.88671875" style="667" customWidth="1"/>
    <col min="12058" max="12059" width="8.44140625" style="667" customWidth="1"/>
    <col min="12060" max="12060" width="8.88671875" style="667" customWidth="1"/>
    <col min="12061" max="12061" width="11" style="667" customWidth="1"/>
    <col min="12062" max="12062" width="6.33203125" style="667" customWidth="1"/>
    <col min="12063" max="12063" width="8.44140625" style="667" customWidth="1"/>
    <col min="12064" max="12064" width="8.77734375" style="667" customWidth="1"/>
    <col min="12065" max="12065" width="8.44140625" style="667" customWidth="1"/>
    <col min="12066" max="12066" width="7.88671875" style="667" customWidth="1"/>
    <col min="12067" max="12288" width="12.5546875" style="667"/>
    <col min="12289" max="12289" width="10" style="667" customWidth="1"/>
    <col min="12290" max="12302" width="6.21875" style="667" customWidth="1"/>
    <col min="12303" max="12304" width="7.6640625" style="667" customWidth="1"/>
    <col min="12305" max="12309" width="6.21875" style="667" customWidth="1"/>
    <col min="12310" max="12312" width="7.21875" style="667" customWidth="1"/>
    <col min="12313" max="12313" width="6.88671875" style="667" customWidth="1"/>
    <col min="12314" max="12315" width="8.44140625" style="667" customWidth="1"/>
    <col min="12316" max="12316" width="8.88671875" style="667" customWidth="1"/>
    <col min="12317" max="12317" width="11" style="667" customWidth="1"/>
    <col min="12318" max="12318" width="6.33203125" style="667" customWidth="1"/>
    <col min="12319" max="12319" width="8.44140625" style="667" customWidth="1"/>
    <col min="12320" max="12320" width="8.77734375" style="667" customWidth="1"/>
    <col min="12321" max="12321" width="8.44140625" style="667" customWidth="1"/>
    <col min="12322" max="12322" width="7.88671875" style="667" customWidth="1"/>
    <col min="12323" max="12544" width="12.5546875" style="667"/>
    <col min="12545" max="12545" width="10" style="667" customWidth="1"/>
    <col min="12546" max="12558" width="6.21875" style="667" customWidth="1"/>
    <col min="12559" max="12560" width="7.6640625" style="667" customWidth="1"/>
    <col min="12561" max="12565" width="6.21875" style="667" customWidth="1"/>
    <col min="12566" max="12568" width="7.21875" style="667" customWidth="1"/>
    <col min="12569" max="12569" width="6.88671875" style="667" customWidth="1"/>
    <col min="12570" max="12571" width="8.44140625" style="667" customWidth="1"/>
    <col min="12572" max="12572" width="8.88671875" style="667" customWidth="1"/>
    <col min="12573" max="12573" width="11" style="667" customWidth="1"/>
    <col min="12574" max="12574" width="6.33203125" style="667" customWidth="1"/>
    <col min="12575" max="12575" width="8.44140625" style="667" customWidth="1"/>
    <col min="12576" max="12576" width="8.77734375" style="667" customWidth="1"/>
    <col min="12577" max="12577" width="8.44140625" style="667" customWidth="1"/>
    <col min="12578" max="12578" width="7.88671875" style="667" customWidth="1"/>
    <col min="12579" max="12800" width="12.5546875" style="667"/>
    <col min="12801" max="12801" width="10" style="667" customWidth="1"/>
    <col min="12802" max="12814" width="6.21875" style="667" customWidth="1"/>
    <col min="12815" max="12816" width="7.6640625" style="667" customWidth="1"/>
    <col min="12817" max="12821" width="6.21875" style="667" customWidth="1"/>
    <col min="12822" max="12824" width="7.21875" style="667" customWidth="1"/>
    <col min="12825" max="12825" width="6.88671875" style="667" customWidth="1"/>
    <col min="12826" max="12827" width="8.44140625" style="667" customWidth="1"/>
    <col min="12828" max="12828" width="8.88671875" style="667" customWidth="1"/>
    <col min="12829" max="12829" width="11" style="667" customWidth="1"/>
    <col min="12830" max="12830" width="6.33203125" style="667" customWidth="1"/>
    <col min="12831" max="12831" width="8.44140625" style="667" customWidth="1"/>
    <col min="12832" max="12832" width="8.77734375" style="667" customWidth="1"/>
    <col min="12833" max="12833" width="8.44140625" style="667" customWidth="1"/>
    <col min="12834" max="12834" width="7.88671875" style="667" customWidth="1"/>
    <col min="12835" max="13056" width="12.5546875" style="667"/>
    <col min="13057" max="13057" width="10" style="667" customWidth="1"/>
    <col min="13058" max="13070" width="6.21875" style="667" customWidth="1"/>
    <col min="13071" max="13072" width="7.6640625" style="667" customWidth="1"/>
    <col min="13073" max="13077" width="6.21875" style="667" customWidth="1"/>
    <col min="13078" max="13080" width="7.21875" style="667" customWidth="1"/>
    <col min="13081" max="13081" width="6.88671875" style="667" customWidth="1"/>
    <col min="13082" max="13083" width="8.44140625" style="667" customWidth="1"/>
    <col min="13084" max="13084" width="8.88671875" style="667" customWidth="1"/>
    <col min="13085" max="13085" width="11" style="667" customWidth="1"/>
    <col min="13086" max="13086" width="6.33203125" style="667" customWidth="1"/>
    <col min="13087" max="13087" width="8.44140625" style="667" customWidth="1"/>
    <col min="13088" max="13088" width="8.77734375" style="667" customWidth="1"/>
    <col min="13089" max="13089" width="8.44140625" style="667" customWidth="1"/>
    <col min="13090" max="13090" width="7.88671875" style="667" customWidth="1"/>
    <col min="13091" max="13312" width="12.5546875" style="667"/>
    <col min="13313" max="13313" width="10" style="667" customWidth="1"/>
    <col min="13314" max="13326" width="6.21875" style="667" customWidth="1"/>
    <col min="13327" max="13328" width="7.6640625" style="667" customWidth="1"/>
    <col min="13329" max="13333" width="6.21875" style="667" customWidth="1"/>
    <col min="13334" max="13336" width="7.21875" style="667" customWidth="1"/>
    <col min="13337" max="13337" width="6.88671875" style="667" customWidth="1"/>
    <col min="13338" max="13339" width="8.44140625" style="667" customWidth="1"/>
    <col min="13340" max="13340" width="8.88671875" style="667" customWidth="1"/>
    <col min="13341" max="13341" width="11" style="667" customWidth="1"/>
    <col min="13342" max="13342" width="6.33203125" style="667" customWidth="1"/>
    <col min="13343" max="13343" width="8.44140625" style="667" customWidth="1"/>
    <col min="13344" max="13344" width="8.77734375" style="667" customWidth="1"/>
    <col min="13345" max="13345" width="8.44140625" style="667" customWidth="1"/>
    <col min="13346" max="13346" width="7.88671875" style="667" customWidth="1"/>
    <col min="13347" max="13568" width="12.5546875" style="667"/>
    <col min="13569" max="13569" width="10" style="667" customWidth="1"/>
    <col min="13570" max="13582" width="6.21875" style="667" customWidth="1"/>
    <col min="13583" max="13584" width="7.6640625" style="667" customWidth="1"/>
    <col min="13585" max="13589" width="6.21875" style="667" customWidth="1"/>
    <col min="13590" max="13592" width="7.21875" style="667" customWidth="1"/>
    <col min="13593" max="13593" width="6.88671875" style="667" customWidth="1"/>
    <col min="13594" max="13595" width="8.44140625" style="667" customWidth="1"/>
    <col min="13596" max="13596" width="8.88671875" style="667" customWidth="1"/>
    <col min="13597" max="13597" width="11" style="667" customWidth="1"/>
    <col min="13598" max="13598" width="6.33203125" style="667" customWidth="1"/>
    <col min="13599" max="13599" width="8.44140625" style="667" customWidth="1"/>
    <col min="13600" max="13600" width="8.77734375" style="667" customWidth="1"/>
    <col min="13601" max="13601" width="8.44140625" style="667" customWidth="1"/>
    <col min="13602" max="13602" width="7.88671875" style="667" customWidth="1"/>
    <col min="13603" max="13824" width="12.5546875" style="667"/>
    <col min="13825" max="13825" width="10" style="667" customWidth="1"/>
    <col min="13826" max="13838" width="6.21875" style="667" customWidth="1"/>
    <col min="13839" max="13840" width="7.6640625" style="667" customWidth="1"/>
    <col min="13841" max="13845" width="6.21875" style="667" customWidth="1"/>
    <col min="13846" max="13848" width="7.21875" style="667" customWidth="1"/>
    <col min="13849" max="13849" width="6.88671875" style="667" customWidth="1"/>
    <col min="13850" max="13851" width="8.44140625" style="667" customWidth="1"/>
    <col min="13852" max="13852" width="8.88671875" style="667" customWidth="1"/>
    <col min="13853" max="13853" width="11" style="667" customWidth="1"/>
    <col min="13854" max="13854" width="6.33203125" style="667" customWidth="1"/>
    <col min="13855" max="13855" width="8.44140625" style="667" customWidth="1"/>
    <col min="13856" max="13856" width="8.77734375" style="667" customWidth="1"/>
    <col min="13857" max="13857" width="8.44140625" style="667" customWidth="1"/>
    <col min="13858" max="13858" width="7.88671875" style="667" customWidth="1"/>
    <col min="13859" max="14080" width="12.5546875" style="667"/>
    <col min="14081" max="14081" width="10" style="667" customWidth="1"/>
    <col min="14082" max="14094" width="6.21875" style="667" customWidth="1"/>
    <col min="14095" max="14096" width="7.6640625" style="667" customWidth="1"/>
    <col min="14097" max="14101" width="6.21875" style="667" customWidth="1"/>
    <col min="14102" max="14104" width="7.21875" style="667" customWidth="1"/>
    <col min="14105" max="14105" width="6.88671875" style="667" customWidth="1"/>
    <col min="14106" max="14107" width="8.44140625" style="667" customWidth="1"/>
    <col min="14108" max="14108" width="8.88671875" style="667" customWidth="1"/>
    <col min="14109" max="14109" width="11" style="667" customWidth="1"/>
    <col min="14110" max="14110" width="6.33203125" style="667" customWidth="1"/>
    <col min="14111" max="14111" width="8.44140625" style="667" customWidth="1"/>
    <col min="14112" max="14112" width="8.77734375" style="667" customWidth="1"/>
    <col min="14113" max="14113" width="8.44140625" style="667" customWidth="1"/>
    <col min="14114" max="14114" width="7.88671875" style="667" customWidth="1"/>
    <col min="14115" max="14336" width="12.5546875" style="667"/>
    <col min="14337" max="14337" width="10" style="667" customWidth="1"/>
    <col min="14338" max="14350" width="6.21875" style="667" customWidth="1"/>
    <col min="14351" max="14352" width="7.6640625" style="667" customWidth="1"/>
    <col min="14353" max="14357" width="6.21875" style="667" customWidth="1"/>
    <col min="14358" max="14360" width="7.21875" style="667" customWidth="1"/>
    <col min="14361" max="14361" width="6.88671875" style="667" customWidth="1"/>
    <col min="14362" max="14363" width="8.44140625" style="667" customWidth="1"/>
    <col min="14364" max="14364" width="8.88671875" style="667" customWidth="1"/>
    <col min="14365" max="14365" width="11" style="667" customWidth="1"/>
    <col min="14366" max="14366" width="6.33203125" style="667" customWidth="1"/>
    <col min="14367" max="14367" width="8.44140625" style="667" customWidth="1"/>
    <col min="14368" max="14368" width="8.77734375" style="667" customWidth="1"/>
    <col min="14369" max="14369" width="8.44140625" style="667" customWidth="1"/>
    <col min="14370" max="14370" width="7.88671875" style="667" customWidth="1"/>
    <col min="14371" max="14592" width="12.5546875" style="667"/>
    <col min="14593" max="14593" width="10" style="667" customWidth="1"/>
    <col min="14594" max="14606" width="6.21875" style="667" customWidth="1"/>
    <col min="14607" max="14608" width="7.6640625" style="667" customWidth="1"/>
    <col min="14609" max="14613" width="6.21875" style="667" customWidth="1"/>
    <col min="14614" max="14616" width="7.21875" style="667" customWidth="1"/>
    <col min="14617" max="14617" width="6.88671875" style="667" customWidth="1"/>
    <col min="14618" max="14619" width="8.44140625" style="667" customWidth="1"/>
    <col min="14620" max="14620" width="8.88671875" style="667" customWidth="1"/>
    <col min="14621" max="14621" width="11" style="667" customWidth="1"/>
    <col min="14622" max="14622" width="6.33203125" style="667" customWidth="1"/>
    <col min="14623" max="14623" width="8.44140625" style="667" customWidth="1"/>
    <col min="14624" max="14624" width="8.77734375" style="667" customWidth="1"/>
    <col min="14625" max="14625" width="8.44140625" style="667" customWidth="1"/>
    <col min="14626" max="14626" width="7.88671875" style="667" customWidth="1"/>
    <col min="14627" max="14848" width="12.5546875" style="667"/>
    <col min="14849" max="14849" width="10" style="667" customWidth="1"/>
    <col min="14850" max="14862" width="6.21875" style="667" customWidth="1"/>
    <col min="14863" max="14864" width="7.6640625" style="667" customWidth="1"/>
    <col min="14865" max="14869" width="6.21875" style="667" customWidth="1"/>
    <col min="14870" max="14872" width="7.21875" style="667" customWidth="1"/>
    <col min="14873" max="14873" width="6.88671875" style="667" customWidth="1"/>
    <col min="14874" max="14875" width="8.44140625" style="667" customWidth="1"/>
    <col min="14876" max="14876" width="8.88671875" style="667" customWidth="1"/>
    <col min="14877" max="14877" width="11" style="667" customWidth="1"/>
    <col min="14878" max="14878" width="6.33203125" style="667" customWidth="1"/>
    <col min="14879" max="14879" width="8.44140625" style="667" customWidth="1"/>
    <col min="14880" max="14880" width="8.77734375" style="667" customWidth="1"/>
    <col min="14881" max="14881" width="8.44140625" style="667" customWidth="1"/>
    <col min="14882" max="14882" width="7.88671875" style="667" customWidth="1"/>
    <col min="14883" max="15104" width="12.5546875" style="667"/>
    <col min="15105" max="15105" width="10" style="667" customWidth="1"/>
    <col min="15106" max="15118" width="6.21875" style="667" customWidth="1"/>
    <col min="15119" max="15120" width="7.6640625" style="667" customWidth="1"/>
    <col min="15121" max="15125" width="6.21875" style="667" customWidth="1"/>
    <col min="15126" max="15128" width="7.21875" style="667" customWidth="1"/>
    <col min="15129" max="15129" width="6.88671875" style="667" customWidth="1"/>
    <col min="15130" max="15131" width="8.44140625" style="667" customWidth="1"/>
    <col min="15132" max="15132" width="8.88671875" style="667" customWidth="1"/>
    <col min="15133" max="15133" width="11" style="667" customWidth="1"/>
    <col min="15134" max="15134" width="6.33203125" style="667" customWidth="1"/>
    <col min="15135" max="15135" width="8.44140625" style="667" customWidth="1"/>
    <col min="15136" max="15136" width="8.77734375" style="667" customWidth="1"/>
    <col min="15137" max="15137" width="8.44140625" style="667" customWidth="1"/>
    <col min="15138" max="15138" width="7.88671875" style="667" customWidth="1"/>
    <col min="15139" max="15360" width="12.5546875" style="667"/>
    <col min="15361" max="15361" width="10" style="667" customWidth="1"/>
    <col min="15362" max="15374" width="6.21875" style="667" customWidth="1"/>
    <col min="15375" max="15376" width="7.6640625" style="667" customWidth="1"/>
    <col min="15377" max="15381" width="6.21875" style="667" customWidth="1"/>
    <col min="15382" max="15384" width="7.21875" style="667" customWidth="1"/>
    <col min="15385" max="15385" width="6.88671875" style="667" customWidth="1"/>
    <col min="15386" max="15387" width="8.44140625" style="667" customWidth="1"/>
    <col min="15388" max="15388" width="8.88671875" style="667" customWidth="1"/>
    <col min="15389" max="15389" width="11" style="667" customWidth="1"/>
    <col min="15390" max="15390" width="6.33203125" style="667" customWidth="1"/>
    <col min="15391" max="15391" width="8.44140625" style="667" customWidth="1"/>
    <col min="15392" max="15392" width="8.77734375" style="667" customWidth="1"/>
    <col min="15393" max="15393" width="8.44140625" style="667" customWidth="1"/>
    <col min="15394" max="15394" width="7.88671875" style="667" customWidth="1"/>
    <col min="15395" max="15616" width="12.5546875" style="667"/>
    <col min="15617" max="15617" width="10" style="667" customWidth="1"/>
    <col min="15618" max="15630" width="6.21875" style="667" customWidth="1"/>
    <col min="15631" max="15632" width="7.6640625" style="667" customWidth="1"/>
    <col min="15633" max="15637" width="6.21875" style="667" customWidth="1"/>
    <col min="15638" max="15640" width="7.21875" style="667" customWidth="1"/>
    <col min="15641" max="15641" width="6.88671875" style="667" customWidth="1"/>
    <col min="15642" max="15643" width="8.44140625" style="667" customWidth="1"/>
    <col min="15644" max="15644" width="8.88671875" style="667" customWidth="1"/>
    <col min="15645" max="15645" width="11" style="667" customWidth="1"/>
    <col min="15646" max="15646" width="6.33203125" style="667" customWidth="1"/>
    <col min="15647" max="15647" width="8.44140625" style="667" customWidth="1"/>
    <col min="15648" max="15648" width="8.77734375" style="667" customWidth="1"/>
    <col min="15649" max="15649" width="8.44140625" style="667" customWidth="1"/>
    <col min="15650" max="15650" width="7.88671875" style="667" customWidth="1"/>
    <col min="15651" max="15872" width="12.5546875" style="667"/>
    <col min="15873" max="15873" width="10" style="667" customWidth="1"/>
    <col min="15874" max="15886" width="6.21875" style="667" customWidth="1"/>
    <col min="15887" max="15888" width="7.6640625" style="667" customWidth="1"/>
    <col min="15889" max="15893" width="6.21875" style="667" customWidth="1"/>
    <col min="15894" max="15896" width="7.21875" style="667" customWidth="1"/>
    <col min="15897" max="15897" width="6.88671875" style="667" customWidth="1"/>
    <col min="15898" max="15899" width="8.44140625" style="667" customWidth="1"/>
    <col min="15900" max="15900" width="8.88671875" style="667" customWidth="1"/>
    <col min="15901" max="15901" width="11" style="667" customWidth="1"/>
    <col min="15902" max="15902" width="6.33203125" style="667" customWidth="1"/>
    <col min="15903" max="15903" width="8.44140625" style="667" customWidth="1"/>
    <col min="15904" max="15904" width="8.77734375" style="667" customWidth="1"/>
    <col min="15905" max="15905" width="8.44140625" style="667" customWidth="1"/>
    <col min="15906" max="15906" width="7.88671875" style="667" customWidth="1"/>
    <col min="15907" max="16128" width="12.5546875" style="667"/>
    <col min="16129" max="16129" width="10" style="667" customWidth="1"/>
    <col min="16130" max="16142" width="6.21875" style="667" customWidth="1"/>
    <col min="16143" max="16144" width="7.6640625" style="667" customWidth="1"/>
    <col min="16145" max="16149" width="6.21875" style="667" customWidth="1"/>
    <col min="16150" max="16152" width="7.21875" style="667" customWidth="1"/>
    <col min="16153" max="16153" width="6.88671875" style="667" customWidth="1"/>
    <col min="16154" max="16155" width="8.44140625" style="667" customWidth="1"/>
    <col min="16156" max="16156" width="8.88671875" style="667" customWidth="1"/>
    <col min="16157" max="16157" width="11" style="667" customWidth="1"/>
    <col min="16158" max="16158" width="6.33203125" style="667" customWidth="1"/>
    <col min="16159" max="16159" width="8.44140625" style="667" customWidth="1"/>
    <col min="16160" max="16160" width="8.77734375" style="667" customWidth="1"/>
    <col min="16161" max="16161" width="8.44140625" style="667" customWidth="1"/>
    <col min="16162" max="16162" width="7.88671875" style="667" customWidth="1"/>
    <col min="16163" max="16384" width="12.5546875" style="667"/>
  </cols>
  <sheetData>
    <row r="1" spans="1:27" ht="16.5" customHeight="1">
      <c r="A1" s="702"/>
      <c r="Z1" s="774" t="s">
        <v>51</v>
      </c>
      <c r="AA1" s="774"/>
    </row>
    <row r="2" spans="1:27">
      <c r="A2" s="930" t="s">
        <v>1436</v>
      </c>
      <c r="B2" s="930"/>
      <c r="C2" s="930"/>
      <c r="D2" s="669"/>
      <c r="E2" s="669"/>
      <c r="F2" s="669"/>
      <c r="G2" s="669"/>
      <c r="H2" s="669"/>
      <c r="I2" s="669"/>
      <c r="J2" s="669"/>
      <c r="K2" s="669"/>
      <c r="L2" s="669"/>
      <c r="M2" s="669"/>
      <c r="N2" s="669"/>
      <c r="O2" s="669"/>
      <c r="P2" s="669"/>
      <c r="Q2" s="669"/>
      <c r="R2" s="669"/>
      <c r="S2" s="669"/>
      <c r="T2" s="669"/>
      <c r="U2" s="914" t="s">
        <v>781</v>
      </c>
      <c r="V2" s="915"/>
      <c r="W2" s="931" t="s">
        <v>1437</v>
      </c>
      <c r="X2" s="931"/>
      <c r="Y2" s="931"/>
    </row>
    <row r="3" spans="1:27">
      <c r="A3" s="703" t="s">
        <v>1438</v>
      </c>
      <c r="B3" s="703"/>
      <c r="C3" s="703"/>
      <c r="D3" s="704" t="s">
        <v>1403</v>
      </c>
      <c r="E3" s="705"/>
      <c r="F3" s="705"/>
      <c r="G3" s="705"/>
      <c r="H3" s="705"/>
      <c r="I3" s="705"/>
      <c r="J3" s="705"/>
      <c r="K3" s="705"/>
      <c r="L3" s="705"/>
      <c r="M3" s="705"/>
      <c r="N3" s="705"/>
      <c r="O3" s="705"/>
      <c r="P3" s="705"/>
      <c r="Q3" s="705"/>
      <c r="R3" s="705"/>
      <c r="S3" s="705"/>
      <c r="T3" s="705"/>
      <c r="U3" s="914" t="s">
        <v>1225</v>
      </c>
      <c r="V3" s="915"/>
      <c r="W3" s="918" t="s">
        <v>1439</v>
      </c>
      <c r="X3" s="918"/>
      <c r="Y3" s="918"/>
    </row>
    <row r="4" spans="1:27" ht="30.6">
      <c r="A4" s="932" t="s">
        <v>1440</v>
      </c>
      <c r="B4" s="932"/>
      <c r="C4" s="932"/>
      <c r="D4" s="932"/>
      <c r="E4" s="932"/>
      <c r="F4" s="932"/>
      <c r="G4" s="932"/>
      <c r="H4" s="932"/>
      <c r="I4" s="932"/>
      <c r="J4" s="932"/>
      <c r="K4" s="932"/>
      <c r="L4" s="932"/>
      <c r="M4" s="932"/>
      <c r="N4" s="932"/>
      <c r="O4" s="932"/>
      <c r="P4" s="932"/>
      <c r="Q4" s="932"/>
      <c r="R4" s="932"/>
      <c r="S4" s="932"/>
      <c r="T4" s="932"/>
      <c r="U4" s="932"/>
      <c r="V4" s="932"/>
      <c r="W4" s="932"/>
      <c r="X4" s="932"/>
      <c r="Y4" s="932"/>
    </row>
    <row r="5" spans="1:27">
      <c r="A5" s="901" t="s">
        <v>1441</v>
      </c>
      <c r="B5" s="901"/>
      <c r="C5" s="901"/>
      <c r="D5" s="901"/>
      <c r="E5" s="901"/>
      <c r="F5" s="901"/>
      <c r="G5" s="901"/>
      <c r="H5" s="901"/>
      <c r="I5" s="901"/>
      <c r="J5" s="901"/>
      <c r="K5" s="901"/>
      <c r="L5" s="901"/>
      <c r="M5" s="901"/>
      <c r="N5" s="901"/>
      <c r="O5" s="901"/>
      <c r="P5" s="901"/>
      <c r="Q5" s="901"/>
      <c r="R5" s="901"/>
      <c r="S5" s="901"/>
      <c r="T5" s="901"/>
      <c r="U5" s="901"/>
      <c r="V5" s="901"/>
      <c r="W5" s="901"/>
      <c r="X5" s="901"/>
      <c r="Y5" s="901"/>
    </row>
    <row r="6" spans="1:27">
      <c r="A6" s="921" t="s">
        <v>1442</v>
      </c>
      <c r="B6" s="922" t="s">
        <v>1443</v>
      </c>
      <c r="C6" s="924" t="s">
        <v>1444</v>
      </c>
      <c r="D6" s="925"/>
      <c r="E6" s="914" t="s">
        <v>1445</v>
      </c>
      <c r="F6" s="914"/>
      <c r="G6" s="928" t="s">
        <v>1446</v>
      </c>
      <c r="H6" s="928"/>
      <c r="I6" s="928"/>
      <c r="J6" s="928"/>
      <c r="K6" s="928" t="s">
        <v>1447</v>
      </c>
      <c r="L6" s="928"/>
      <c r="M6" s="928"/>
      <c r="N6" s="928"/>
      <c r="O6" s="928" t="s">
        <v>1448</v>
      </c>
      <c r="P6" s="928"/>
      <c r="Q6" s="928"/>
      <c r="R6" s="928"/>
      <c r="S6" s="928" t="s">
        <v>1449</v>
      </c>
      <c r="T6" s="928"/>
      <c r="U6" s="928"/>
      <c r="V6" s="928" t="s">
        <v>1450</v>
      </c>
      <c r="W6" s="928"/>
      <c r="X6" s="928"/>
      <c r="Y6" s="929"/>
    </row>
    <row r="7" spans="1:27" ht="69">
      <c r="A7" s="921"/>
      <c r="B7" s="923"/>
      <c r="C7" s="926"/>
      <c r="D7" s="927"/>
      <c r="E7" s="706" t="s">
        <v>1104</v>
      </c>
      <c r="F7" s="706" t="s">
        <v>1105</v>
      </c>
      <c r="G7" s="706" t="s">
        <v>1451</v>
      </c>
      <c r="H7" s="706" t="s">
        <v>1452</v>
      </c>
      <c r="I7" s="706" t="s">
        <v>1453</v>
      </c>
      <c r="J7" s="706" t="s">
        <v>1454</v>
      </c>
      <c r="K7" s="706" t="s">
        <v>1455</v>
      </c>
      <c r="L7" s="706" t="s">
        <v>1456</v>
      </c>
      <c r="M7" s="706" t="s">
        <v>1457</v>
      </c>
      <c r="N7" s="706" t="s">
        <v>1458</v>
      </c>
      <c r="O7" s="707" t="s">
        <v>1459</v>
      </c>
      <c r="P7" s="707" t="s">
        <v>1460</v>
      </c>
      <c r="Q7" s="707" t="s">
        <v>1461</v>
      </c>
      <c r="R7" s="707" t="s">
        <v>1462</v>
      </c>
      <c r="S7" s="706" t="s">
        <v>1463</v>
      </c>
      <c r="T7" s="706" t="s">
        <v>1464</v>
      </c>
      <c r="U7" s="706" t="s">
        <v>1465</v>
      </c>
      <c r="V7" s="706" t="s">
        <v>1466</v>
      </c>
      <c r="W7" s="706" t="s">
        <v>1467</v>
      </c>
      <c r="X7" s="706" t="s">
        <v>1468</v>
      </c>
      <c r="Y7" s="708" t="s">
        <v>1469</v>
      </c>
    </row>
    <row r="8" spans="1:27">
      <c r="A8" s="709" t="s">
        <v>1106</v>
      </c>
      <c r="B8" s="710"/>
      <c r="C8" s="919"/>
      <c r="D8" s="920"/>
      <c r="E8" s="711"/>
      <c r="F8" s="711"/>
      <c r="G8" s="711"/>
      <c r="H8" s="711"/>
      <c r="I8" s="711"/>
      <c r="J8" s="711"/>
      <c r="K8" s="711"/>
      <c r="L8" s="711"/>
      <c r="M8" s="711"/>
      <c r="N8" s="711"/>
      <c r="O8" s="711"/>
      <c r="P8" s="711"/>
      <c r="Q8" s="711"/>
      <c r="R8" s="711"/>
      <c r="S8" s="711"/>
      <c r="T8" s="711"/>
      <c r="U8" s="711"/>
      <c r="V8" s="711"/>
      <c r="W8" s="711"/>
      <c r="X8" s="711"/>
      <c r="Y8" s="688"/>
    </row>
    <row r="9" spans="1:27">
      <c r="A9" s="709" t="s">
        <v>1431</v>
      </c>
      <c r="B9" s="710"/>
      <c r="C9" s="919">
        <v>9</v>
      </c>
      <c r="D9" s="920"/>
      <c r="E9" s="711">
        <v>6</v>
      </c>
      <c r="F9" s="711">
        <v>3</v>
      </c>
      <c r="G9" s="711"/>
      <c r="H9" s="711">
        <v>1</v>
      </c>
      <c r="I9" s="711">
        <v>1</v>
      </c>
      <c r="J9" s="711">
        <v>7</v>
      </c>
      <c r="K9" s="711">
        <v>1</v>
      </c>
      <c r="L9" s="711">
        <v>6</v>
      </c>
      <c r="M9" s="711"/>
      <c r="N9" s="711">
        <v>2</v>
      </c>
      <c r="O9" s="711">
        <v>3</v>
      </c>
      <c r="P9" s="711"/>
      <c r="Q9" s="711">
        <v>1</v>
      </c>
      <c r="R9" s="711">
        <v>5</v>
      </c>
      <c r="S9" s="711"/>
      <c r="T9" s="711">
        <v>4</v>
      </c>
      <c r="U9" s="711">
        <v>5</v>
      </c>
      <c r="V9" s="711">
        <v>2</v>
      </c>
      <c r="W9" s="711">
        <v>1</v>
      </c>
      <c r="X9" s="711">
        <v>4</v>
      </c>
      <c r="Y9" s="688">
        <v>2</v>
      </c>
    </row>
    <row r="10" spans="1:27">
      <c r="A10" s="709"/>
      <c r="B10" s="710"/>
      <c r="C10" s="919"/>
      <c r="D10" s="920"/>
      <c r="E10" s="711"/>
      <c r="F10" s="711"/>
      <c r="G10" s="711"/>
      <c r="H10" s="711"/>
      <c r="I10" s="711"/>
      <c r="J10" s="711"/>
      <c r="K10" s="711"/>
      <c r="L10" s="711"/>
      <c r="M10" s="711"/>
      <c r="N10" s="711"/>
      <c r="O10" s="711"/>
      <c r="P10" s="711"/>
      <c r="Q10" s="711"/>
      <c r="R10" s="711"/>
      <c r="S10" s="711"/>
      <c r="T10" s="711"/>
      <c r="U10" s="711"/>
      <c r="V10" s="711"/>
      <c r="W10" s="711"/>
      <c r="X10" s="711"/>
      <c r="Y10" s="688"/>
    </row>
    <row r="11" spans="1:27">
      <c r="A11" s="709"/>
      <c r="B11" s="710"/>
      <c r="C11" s="919"/>
      <c r="D11" s="920"/>
      <c r="E11" s="711"/>
      <c r="F11" s="711"/>
      <c r="G11" s="711"/>
      <c r="H11" s="711"/>
      <c r="I11" s="711"/>
      <c r="J11" s="711"/>
      <c r="K11" s="711"/>
      <c r="L11" s="711"/>
      <c r="M11" s="711"/>
      <c r="N11" s="711"/>
      <c r="O11" s="711"/>
      <c r="P11" s="711"/>
      <c r="Q11" s="711"/>
      <c r="R11" s="711"/>
      <c r="S11" s="711"/>
      <c r="T11" s="711"/>
      <c r="U11" s="711"/>
      <c r="V11" s="711"/>
      <c r="W11" s="711"/>
      <c r="X11" s="711"/>
      <c r="Y11" s="688"/>
    </row>
    <row r="12" spans="1:27">
      <c r="A12" s="709"/>
      <c r="B12" s="710"/>
      <c r="C12" s="919"/>
      <c r="D12" s="920"/>
      <c r="E12" s="711"/>
      <c r="F12" s="711"/>
      <c r="G12" s="711"/>
      <c r="H12" s="711"/>
      <c r="I12" s="711"/>
      <c r="J12" s="711"/>
      <c r="K12" s="711"/>
      <c r="L12" s="711"/>
      <c r="M12" s="711"/>
      <c r="N12" s="711"/>
      <c r="O12" s="711"/>
      <c r="P12" s="711"/>
      <c r="Q12" s="711"/>
      <c r="R12" s="711"/>
      <c r="S12" s="711"/>
      <c r="T12" s="711"/>
      <c r="U12" s="711"/>
      <c r="V12" s="711"/>
      <c r="W12" s="711"/>
      <c r="X12" s="711"/>
      <c r="Y12" s="688"/>
    </row>
    <row r="13" spans="1:27">
      <c r="A13" s="709"/>
      <c r="B13" s="710"/>
      <c r="C13" s="919"/>
      <c r="D13" s="920"/>
      <c r="E13" s="711"/>
      <c r="F13" s="711"/>
      <c r="G13" s="711"/>
      <c r="H13" s="711"/>
      <c r="I13" s="711"/>
      <c r="J13" s="711"/>
      <c r="K13" s="711"/>
      <c r="L13" s="711"/>
      <c r="M13" s="711"/>
      <c r="N13" s="711"/>
      <c r="O13" s="711"/>
      <c r="P13" s="711"/>
      <c r="Q13" s="711"/>
      <c r="R13" s="711"/>
      <c r="S13" s="711"/>
      <c r="T13" s="711"/>
      <c r="U13" s="711"/>
      <c r="V13" s="711"/>
      <c r="W13" s="711"/>
      <c r="X13" s="711"/>
      <c r="Y13" s="688"/>
    </row>
    <row r="14" spans="1:27">
      <c r="A14" s="709"/>
      <c r="B14" s="710"/>
      <c r="C14" s="919"/>
      <c r="D14" s="920"/>
      <c r="E14" s="711"/>
      <c r="F14" s="711"/>
      <c r="G14" s="711"/>
      <c r="H14" s="711"/>
      <c r="I14" s="711"/>
      <c r="J14" s="711"/>
      <c r="K14" s="711"/>
      <c r="L14" s="711"/>
      <c r="M14" s="711"/>
      <c r="N14" s="711"/>
      <c r="O14" s="711"/>
      <c r="P14" s="711"/>
      <c r="Q14" s="711"/>
      <c r="R14" s="711"/>
      <c r="S14" s="711"/>
      <c r="T14" s="711"/>
      <c r="U14" s="711"/>
      <c r="V14" s="711"/>
      <c r="W14" s="711"/>
      <c r="X14" s="711"/>
      <c r="Y14" s="688"/>
    </row>
    <row r="15" spans="1:27">
      <c r="A15" s="709"/>
      <c r="B15" s="710"/>
      <c r="C15" s="919"/>
      <c r="D15" s="920"/>
      <c r="E15" s="711"/>
      <c r="F15" s="711"/>
      <c r="G15" s="711"/>
      <c r="H15" s="711"/>
      <c r="I15" s="711"/>
      <c r="J15" s="711"/>
      <c r="K15" s="711"/>
      <c r="L15" s="711"/>
      <c r="M15" s="711"/>
      <c r="N15" s="711"/>
      <c r="O15" s="711"/>
      <c r="P15" s="711"/>
      <c r="Q15" s="711"/>
      <c r="R15" s="711"/>
      <c r="S15" s="711"/>
      <c r="T15" s="711"/>
      <c r="U15" s="711"/>
      <c r="V15" s="711"/>
      <c r="W15" s="711"/>
      <c r="X15" s="711"/>
      <c r="Y15" s="688"/>
    </row>
    <row r="16" spans="1:27">
      <c r="A16" s="709"/>
      <c r="B16" s="710"/>
      <c r="C16" s="919"/>
      <c r="D16" s="920"/>
      <c r="E16" s="711"/>
      <c r="F16" s="711"/>
      <c r="G16" s="711"/>
      <c r="H16" s="711"/>
      <c r="I16" s="711"/>
      <c r="J16" s="711"/>
      <c r="K16" s="711"/>
      <c r="L16" s="711"/>
      <c r="M16" s="711"/>
      <c r="N16" s="711"/>
      <c r="O16" s="711"/>
      <c r="P16" s="711"/>
      <c r="Q16" s="711"/>
      <c r="R16" s="711"/>
      <c r="S16" s="711"/>
      <c r="T16" s="711"/>
      <c r="U16" s="711"/>
      <c r="V16" s="711"/>
      <c r="W16" s="711"/>
      <c r="X16" s="711"/>
      <c r="Y16" s="688"/>
    </row>
    <row r="17" spans="1:24">
      <c r="A17" s="699"/>
      <c r="B17" s="699"/>
      <c r="C17" s="712"/>
      <c r="E17" s="669"/>
      <c r="F17" s="678"/>
      <c r="H17" s="678"/>
      <c r="K17" s="669"/>
      <c r="L17" s="679"/>
      <c r="N17" s="679"/>
      <c r="Q17" s="669"/>
      <c r="S17" s="669"/>
      <c r="T17" s="669"/>
      <c r="V17" s="669" t="s">
        <v>1434</v>
      </c>
      <c r="X17" s="679"/>
    </row>
    <row r="18" spans="1:24" ht="20.100000000000001" customHeight="1">
      <c r="A18" s="701" t="s">
        <v>1433</v>
      </c>
      <c r="B18" s="669"/>
      <c r="C18" s="669"/>
      <c r="D18" s="669"/>
      <c r="E18" s="669"/>
      <c r="F18" s="669"/>
      <c r="G18" s="669"/>
      <c r="H18" s="669"/>
      <c r="I18" s="669"/>
      <c r="J18" s="669"/>
      <c r="K18" s="669"/>
      <c r="L18" s="669"/>
      <c r="M18" s="669"/>
      <c r="N18" s="669"/>
      <c r="O18" s="669"/>
      <c r="X18" s="713"/>
    </row>
    <row r="19" spans="1:24" ht="20.100000000000001" customHeight="1">
      <c r="A19" s="701" t="s">
        <v>1470</v>
      </c>
      <c r="B19" s="669"/>
      <c r="C19" s="669"/>
      <c r="D19" s="669"/>
      <c r="E19" s="669"/>
      <c r="F19" s="669"/>
      <c r="G19" s="669"/>
      <c r="H19" s="669"/>
      <c r="I19" s="669"/>
      <c r="J19" s="669"/>
      <c r="K19" s="669"/>
      <c r="L19" s="669"/>
      <c r="M19" s="669"/>
      <c r="N19" s="669"/>
      <c r="O19" s="669"/>
    </row>
  </sheetData>
  <mergeCells count="26">
    <mergeCell ref="K6:N6"/>
    <mergeCell ref="O6:R6"/>
    <mergeCell ref="S6:U6"/>
    <mergeCell ref="V6:Y6"/>
    <mergeCell ref="A2:C2"/>
    <mergeCell ref="U2:V2"/>
    <mergeCell ref="W2:Y2"/>
    <mergeCell ref="U3:V3"/>
    <mergeCell ref="W3:Y3"/>
    <mergeCell ref="A4:Y4"/>
    <mergeCell ref="C14:D14"/>
    <mergeCell ref="C15:D15"/>
    <mergeCell ref="C16:D16"/>
    <mergeCell ref="Z1:AA1"/>
    <mergeCell ref="C8:D8"/>
    <mergeCell ref="C9:D9"/>
    <mergeCell ref="C10:D10"/>
    <mergeCell ref="C11:D11"/>
    <mergeCell ref="C12:D12"/>
    <mergeCell ref="C13:D13"/>
    <mergeCell ref="A5:Y5"/>
    <mergeCell ref="A6:A7"/>
    <mergeCell ref="B6:B7"/>
    <mergeCell ref="C6:D7"/>
    <mergeCell ref="E6:F6"/>
    <mergeCell ref="G6:J6"/>
  </mergeCells>
  <phoneticPr fontId="16" type="noConversion"/>
  <hyperlinks>
    <hyperlink ref="Z1" location="預告統計資料發布時間表!A1" display="回發布時間表" xr:uid="{BDB34DD9-6514-4C26-96D2-906EFAE591C1}"/>
  </hyperlinks>
  <pageMargins left="0.7" right="0.7" top="0.75" bottom="0.75" header="0.3" footer="0.3"/>
  <drawing r:id="rId1"/>
  <legacy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5B3EF-61EE-43EE-AE05-19F753E9303D}">
  <dimension ref="A1:S14"/>
  <sheetViews>
    <sheetView workbookViewId="0">
      <selection activeCell="H21" sqref="H21"/>
    </sheetView>
  </sheetViews>
  <sheetFormatPr defaultColWidth="16" defaultRowHeight="16.2"/>
  <cols>
    <col min="1" max="1" width="12.6640625" style="667" customWidth="1"/>
    <col min="2" max="15" width="9.6640625" style="667" customWidth="1"/>
    <col min="16" max="17" width="11.6640625" style="667" customWidth="1"/>
    <col min="18" max="256" width="16" style="667"/>
    <col min="257" max="257" width="12.6640625" style="667" customWidth="1"/>
    <col min="258" max="271" width="9.6640625" style="667" customWidth="1"/>
    <col min="272" max="273" width="11.6640625" style="667" customWidth="1"/>
    <col min="274" max="512" width="16" style="667"/>
    <col min="513" max="513" width="12.6640625" style="667" customWidth="1"/>
    <col min="514" max="527" width="9.6640625" style="667" customWidth="1"/>
    <col min="528" max="529" width="11.6640625" style="667" customWidth="1"/>
    <col min="530" max="768" width="16" style="667"/>
    <col min="769" max="769" width="12.6640625" style="667" customWidth="1"/>
    <col min="770" max="783" width="9.6640625" style="667" customWidth="1"/>
    <col min="784" max="785" width="11.6640625" style="667" customWidth="1"/>
    <col min="786" max="1024" width="16" style="667"/>
    <col min="1025" max="1025" width="12.6640625" style="667" customWidth="1"/>
    <col min="1026" max="1039" width="9.6640625" style="667" customWidth="1"/>
    <col min="1040" max="1041" width="11.6640625" style="667" customWidth="1"/>
    <col min="1042" max="1280" width="16" style="667"/>
    <col min="1281" max="1281" width="12.6640625" style="667" customWidth="1"/>
    <col min="1282" max="1295" width="9.6640625" style="667" customWidth="1"/>
    <col min="1296" max="1297" width="11.6640625" style="667" customWidth="1"/>
    <col min="1298" max="1536" width="16" style="667"/>
    <col min="1537" max="1537" width="12.6640625" style="667" customWidth="1"/>
    <col min="1538" max="1551" width="9.6640625" style="667" customWidth="1"/>
    <col min="1552" max="1553" width="11.6640625" style="667" customWidth="1"/>
    <col min="1554" max="1792" width="16" style="667"/>
    <col min="1793" max="1793" width="12.6640625" style="667" customWidth="1"/>
    <col min="1794" max="1807" width="9.6640625" style="667" customWidth="1"/>
    <col min="1808" max="1809" width="11.6640625" style="667" customWidth="1"/>
    <col min="1810" max="2048" width="16" style="667"/>
    <col min="2049" max="2049" width="12.6640625" style="667" customWidth="1"/>
    <col min="2050" max="2063" width="9.6640625" style="667" customWidth="1"/>
    <col min="2064" max="2065" width="11.6640625" style="667" customWidth="1"/>
    <col min="2066" max="2304" width="16" style="667"/>
    <col min="2305" max="2305" width="12.6640625" style="667" customWidth="1"/>
    <col min="2306" max="2319" width="9.6640625" style="667" customWidth="1"/>
    <col min="2320" max="2321" width="11.6640625" style="667" customWidth="1"/>
    <col min="2322" max="2560" width="16" style="667"/>
    <col min="2561" max="2561" width="12.6640625" style="667" customWidth="1"/>
    <col min="2562" max="2575" width="9.6640625" style="667" customWidth="1"/>
    <col min="2576" max="2577" width="11.6640625" style="667" customWidth="1"/>
    <col min="2578" max="2816" width="16" style="667"/>
    <col min="2817" max="2817" width="12.6640625" style="667" customWidth="1"/>
    <col min="2818" max="2831" width="9.6640625" style="667" customWidth="1"/>
    <col min="2832" max="2833" width="11.6640625" style="667" customWidth="1"/>
    <col min="2834" max="3072" width="16" style="667"/>
    <col min="3073" max="3073" width="12.6640625" style="667" customWidth="1"/>
    <col min="3074" max="3087" width="9.6640625" style="667" customWidth="1"/>
    <col min="3088" max="3089" width="11.6640625" style="667" customWidth="1"/>
    <col min="3090" max="3328" width="16" style="667"/>
    <col min="3329" max="3329" width="12.6640625" style="667" customWidth="1"/>
    <col min="3330" max="3343" width="9.6640625" style="667" customWidth="1"/>
    <col min="3344" max="3345" width="11.6640625" style="667" customWidth="1"/>
    <col min="3346" max="3584" width="16" style="667"/>
    <col min="3585" max="3585" width="12.6640625" style="667" customWidth="1"/>
    <col min="3586" max="3599" width="9.6640625" style="667" customWidth="1"/>
    <col min="3600" max="3601" width="11.6640625" style="667" customWidth="1"/>
    <col min="3602" max="3840" width="16" style="667"/>
    <col min="3841" max="3841" width="12.6640625" style="667" customWidth="1"/>
    <col min="3842" max="3855" width="9.6640625" style="667" customWidth="1"/>
    <col min="3856" max="3857" width="11.6640625" style="667" customWidth="1"/>
    <col min="3858" max="4096" width="16" style="667"/>
    <col min="4097" max="4097" width="12.6640625" style="667" customWidth="1"/>
    <col min="4098" max="4111" width="9.6640625" style="667" customWidth="1"/>
    <col min="4112" max="4113" width="11.6640625" style="667" customWidth="1"/>
    <col min="4114" max="4352" width="16" style="667"/>
    <col min="4353" max="4353" width="12.6640625" style="667" customWidth="1"/>
    <col min="4354" max="4367" width="9.6640625" style="667" customWidth="1"/>
    <col min="4368" max="4369" width="11.6640625" style="667" customWidth="1"/>
    <col min="4370" max="4608" width="16" style="667"/>
    <col min="4609" max="4609" width="12.6640625" style="667" customWidth="1"/>
    <col min="4610" max="4623" width="9.6640625" style="667" customWidth="1"/>
    <col min="4624" max="4625" width="11.6640625" style="667" customWidth="1"/>
    <col min="4626" max="4864" width="16" style="667"/>
    <col min="4865" max="4865" width="12.6640625" style="667" customWidth="1"/>
    <col min="4866" max="4879" width="9.6640625" style="667" customWidth="1"/>
    <col min="4880" max="4881" width="11.6640625" style="667" customWidth="1"/>
    <col min="4882" max="5120" width="16" style="667"/>
    <col min="5121" max="5121" width="12.6640625" style="667" customWidth="1"/>
    <col min="5122" max="5135" width="9.6640625" style="667" customWidth="1"/>
    <col min="5136" max="5137" width="11.6640625" style="667" customWidth="1"/>
    <col min="5138" max="5376" width="16" style="667"/>
    <col min="5377" max="5377" width="12.6640625" style="667" customWidth="1"/>
    <col min="5378" max="5391" width="9.6640625" style="667" customWidth="1"/>
    <col min="5392" max="5393" width="11.6640625" style="667" customWidth="1"/>
    <col min="5394" max="5632" width="16" style="667"/>
    <col min="5633" max="5633" width="12.6640625" style="667" customWidth="1"/>
    <col min="5634" max="5647" width="9.6640625" style="667" customWidth="1"/>
    <col min="5648" max="5649" width="11.6640625" style="667" customWidth="1"/>
    <col min="5650" max="5888" width="16" style="667"/>
    <col min="5889" max="5889" width="12.6640625" style="667" customWidth="1"/>
    <col min="5890" max="5903" width="9.6640625" style="667" customWidth="1"/>
    <col min="5904" max="5905" width="11.6640625" style="667" customWidth="1"/>
    <col min="5906" max="6144" width="16" style="667"/>
    <col min="6145" max="6145" width="12.6640625" style="667" customWidth="1"/>
    <col min="6146" max="6159" width="9.6640625" style="667" customWidth="1"/>
    <col min="6160" max="6161" width="11.6640625" style="667" customWidth="1"/>
    <col min="6162" max="6400" width="16" style="667"/>
    <col min="6401" max="6401" width="12.6640625" style="667" customWidth="1"/>
    <col min="6402" max="6415" width="9.6640625" style="667" customWidth="1"/>
    <col min="6416" max="6417" width="11.6640625" style="667" customWidth="1"/>
    <col min="6418" max="6656" width="16" style="667"/>
    <col min="6657" max="6657" width="12.6640625" style="667" customWidth="1"/>
    <col min="6658" max="6671" width="9.6640625" style="667" customWidth="1"/>
    <col min="6672" max="6673" width="11.6640625" style="667" customWidth="1"/>
    <col min="6674" max="6912" width="16" style="667"/>
    <col min="6913" max="6913" width="12.6640625" style="667" customWidth="1"/>
    <col min="6914" max="6927" width="9.6640625" style="667" customWidth="1"/>
    <col min="6928" max="6929" width="11.6640625" style="667" customWidth="1"/>
    <col min="6930" max="7168" width="16" style="667"/>
    <col min="7169" max="7169" width="12.6640625" style="667" customWidth="1"/>
    <col min="7170" max="7183" width="9.6640625" style="667" customWidth="1"/>
    <col min="7184" max="7185" width="11.6640625" style="667" customWidth="1"/>
    <col min="7186" max="7424" width="16" style="667"/>
    <col min="7425" max="7425" width="12.6640625" style="667" customWidth="1"/>
    <col min="7426" max="7439" width="9.6640625" style="667" customWidth="1"/>
    <col min="7440" max="7441" width="11.6640625" style="667" customWidth="1"/>
    <col min="7442" max="7680" width="16" style="667"/>
    <col min="7681" max="7681" width="12.6640625" style="667" customWidth="1"/>
    <col min="7682" max="7695" width="9.6640625" style="667" customWidth="1"/>
    <col min="7696" max="7697" width="11.6640625" style="667" customWidth="1"/>
    <col min="7698" max="7936" width="16" style="667"/>
    <col min="7937" max="7937" width="12.6640625" style="667" customWidth="1"/>
    <col min="7938" max="7951" width="9.6640625" style="667" customWidth="1"/>
    <col min="7952" max="7953" width="11.6640625" style="667" customWidth="1"/>
    <col min="7954" max="8192" width="16" style="667"/>
    <col min="8193" max="8193" width="12.6640625" style="667" customWidth="1"/>
    <col min="8194" max="8207" width="9.6640625" style="667" customWidth="1"/>
    <col min="8208" max="8209" width="11.6640625" style="667" customWidth="1"/>
    <col min="8210" max="8448" width="16" style="667"/>
    <col min="8449" max="8449" width="12.6640625" style="667" customWidth="1"/>
    <col min="8450" max="8463" width="9.6640625" style="667" customWidth="1"/>
    <col min="8464" max="8465" width="11.6640625" style="667" customWidth="1"/>
    <col min="8466" max="8704" width="16" style="667"/>
    <col min="8705" max="8705" width="12.6640625" style="667" customWidth="1"/>
    <col min="8706" max="8719" width="9.6640625" style="667" customWidth="1"/>
    <col min="8720" max="8721" width="11.6640625" style="667" customWidth="1"/>
    <col min="8722" max="8960" width="16" style="667"/>
    <col min="8961" max="8961" width="12.6640625" style="667" customWidth="1"/>
    <col min="8962" max="8975" width="9.6640625" style="667" customWidth="1"/>
    <col min="8976" max="8977" width="11.6640625" style="667" customWidth="1"/>
    <col min="8978" max="9216" width="16" style="667"/>
    <col min="9217" max="9217" width="12.6640625" style="667" customWidth="1"/>
    <col min="9218" max="9231" width="9.6640625" style="667" customWidth="1"/>
    <col min="9232" max="9233" width="11.6640625" style="667" customWidth="1"/>
    <col min="9234" max="9472" width="16" style="667"/>
    <col min="9473" max="9473" width="12.6640625" style="667" customWidth="1"/>
    <col min="9474" max="9487" width="9.6640625" style="667" customWidth="1"/>
    <col min="9488" max="9489" width="11.6640625" style="667" customWidth="1"/>
    <col min="9490" max="9728" width="16" style="667"/>
    <col min="9729" max="9729" width="12.6640625" style="667" customWidth="1"/>
    <col min="9730" max="9743" width="9.6640625" style="667" customWidth="1"/>
    <col min="9744" max="9745" width="11.6640625" style="667" customWidth="1"/>
    <col min="9746" max="9984" width="16" style="667"/>
    <col min="9985" max="9985" width="12.6640625" style="667" customWidth="1"/>
    <col min="9986" max="9999" width="9.6640625" style="667" customWidth="1"/>
    <col min="10000" max="10001" width="11.6640625" style="667" customWidth="1"/>
    <col min="10002" max="10240" width="16" style="667"/>
    <col min="10241" max="10241" width="12.6640625" style="667" customWidth="1"/>
    <col min="10242" max="10255" width="9.6640625" style="667" customWidth="1"/>
    <col min="10256" max="10257" width="11.6640625" style="667" customWidth="1"/>
    <col min="10258" max="10496" width="16" style="667"/>
    <col min="10497" max="10497" width="12.6640625" style="667" customWidth="1"/>
    <col min="10498" max="10511" width="9.6640625" style="667" customWidth="1"/>
    <col min="10512" max="10513" width="11.6640625" style="667" customWidth="1"/>
    <col min="10514" max="10752" width="16" style="667"/>
    <col min="10753" max="10753" width="12.6640625" style="667" customWidth="1"/>
    <col min="10754" max="10767" width="9.6640625" style="667" customWidth="1"/>
    <col min="10768" max="10769" width="11.6640625" style="667" customWidth="1"/>
    <col min="10770" max="11008" width="16" style="667"/>
    <col min="11009" max="11009" width="12.6640625" style="667" customWidth="1"/>
    <col min="11010" max="11023" width="9.6640625" style="667" customWidth="1"/>
    <col min="11024" max="11025" width="11.6640625" style="667" customWidth="1"/>
    <col min="11026" max="11264" width="16" style="667"/>
    <col min="11265" max="11265" width="12.6640625" style="667" customWidth="1"/>
    <col min="11266" max="11279" width="9.6640625" style="667" customWidth="1"/>
    <col min="11280" max="11281" width="11.6640625" style="667" customWidth="1"/>
    <col min="11282" max="11520" width="16" style="667"/>
    <col min="11521" max="11521" width="12.6640625" style="667" customWidth="1"/>
    <col min="11522" max="11535" width="9.6640625" style="667" customWidth="1"/>
    <col min="11536" max="11537" width="11.6640625" style="667" customWidth="1"/>
    <col min="11538" max="11776" width="16" style="667"/>
    <col min="11777" max="11777" width="12.6640625" style="667" customWidth="1"/>
    <col min="11778" max="11791" width="9.6640625" style="667" customWidth="1"/>
    <col min="11792" max="11793" width="11.6640625" style="667" customWidth="1"/>
    <col min="11794" max="12032" width="16" style="667"/>
    <col min="12033" max="12033" width="12.6640625" style="667" customWidth="1"/>
    <col min="12034" max="12047" width="9.6640625" style="667" customWidth="1"/>
    <col min="12048" max="12049" width="11.6640625" style="667" customWidth="1"/>
    <col min="12050" max="12288" width="16" style="667"/>
    <col min="12289" max="12289" width="12.6640625" style="667" customWidth="1"/>
    <col min="12290" max="12303" width="9.6640625" style="667" customWidth="1"/>
    <col min="12304" max="12305" width="11.6640625" style="667" customWidth="1"/>
    <col min="12306" max="12544" width="16" style="667"/>
    <col min="12545" max="12545" width="12.6640625" style="667" customWidth="1"/>
    <col min="12546" max="12559" width="9.6640625" style="667" customWidth="1"/>
    <col min="12560" max="12561" width="11.6640625" style="667" customWidth="1"/>
    <col min="12562" max="12800" width="16" style="667"/>
    <col min="12801" max="12801" width="12.6640625" style="667" customWidth="1"/>
    <col min="12802" max="12815" width="9.6640625" style="667" customWidth="1"/>
    <col min="12816" max="12817" width="11.6640625" style="667" customWidth="1"/>
    <col min="12818" max="13056" width="16" style="667"/>
    <col min="13057" max="13057" width="12.6640625" style="667" customWidth="1"/>
    <col min="13058" max="13071" width="9.6640625" style="667" customWidth="1"/>
    <col min="13072" max="13073" width="11.6640625" style="667" customWidth="1"/>
    <col min="13074" max="13312" width="16" style="667"/>
    <col min="13313" max="13313" width="12.6640625" style="667" customWidth="1"/>
    <col min="13314" max="13327" width="9.6640625" style="667" customWidth="1"/>
    <col min="13328" max="13329" width="11.6640625" style="667" customWidth="1"/>
    <col min="13330" max="13568" width="16" style="667"/>
    <col min="13569" max="13569" width="12.6640625" style="667" customWidth="1"/>
    <col min="13570" max="13583" width="9.6640625" style="667" customWidth="1"/>
    <col min="13584" max="13585" width="11.6640625" style="667" customWidth="1"/>
    <col min="13586" max="13824" width="16" style="667"/>
    <col min="13825" max="13825" width="12.6640625" style="667" customWidth="1"/>
    <col min="13826" max="13839" width="9.6640625" style="667" customWidth="1"/>
    <col min="13840" max="13841" width="11.6640625" style="667" customWidth="1"/>
    <col min="13842" max="14080" width="16" style="667"/>
    <col min="14081" max="14081" width="12.6640625" style="667" customWidth="1"/>
    <col min="14082" max="14095" width="9.6640625" style="667" customWidth="1"/>
    <col min="14096" max="14097" width="11.6640625" style="667" customWidth="1"/>
    <col min="14098" max="14336" width="16" style="667"/>
    <col min="14337" max="14337" width="12.6640625" style="667" customWidth="1"/>
    <col min="14338" max="14351" width="9.6640625" style="667" customWidth="1"/>
    <col min="14352" max="14353" width="11.6640625" style="667" customWidth="1"/>
    <col min="14354" max="14592" width="16" style="667"/>
    <col min="14593" max="14593" width="12.6640625" style="667" customWidth="1"/>
    <col min="14594" max="14607" width="9.6640625" style="667" customWidth="1"/>
    <col min="14608" max="14609" width="11.6640625" style="667" customWidth="1"/>
    <col min="14610" max="14848" width="16" style="667"/>
    <col min="14849" max="14849" width="12.6640625" style="667" customWidth="1"/>
    <col min="14850" max="14863" width="9.6640625" style="667" customWidth="1"/>
    <col min="14864" max="14865" width="11.6640625" style="667" customWidth="1"/>
    <col min="14866" max="15104" width="16" style="667"/>
    <col min="15105" max="15105" width="12.6640625" style="667" customWidth="1"/>
    <col min="15106" max="15119" width="9.6640625" style="667" customWidth="1"/>
    <col min="15120" max="15121" width="11.6640625" style="667" customWidth="1"/>
    <col min="15122" max="15360" width="16" style="667"/>
    <col min="15361" max="15361" width="12.6640625" style="667" customWidth="1"/>
    <col min="15362" max="15375" width="9.6640625" style="667" customWidth="1"/>
    <col min="15376" max="15377" width="11.6640625" style="667" customWidth="1"/>
    <col min="15378" max="15616" width="16" style="667"/>
    <col min="15617" max="15617" width="12.6640625" style="667" customWidth="1"/>
    <col min="15618" max="15631" width="9.6640625" style="667" customWidth="1"/>
    <col min="15632" max="15633" width="11.6640625" style="667" customWidth="1"/>
    <col min="15634" max="15872" width="16" style="667"/>
    <col min="15873" max="15873" width="12.6640625" style="667" customWidth="1"/>
    <col min="15874" max="15887" width="9.6640625" style="667" customWidth="1"/>
    <col min="15888" max="15889" width="11.6640625" style="667" customWidth="1"/>
    <col min="15890" max="16128" width="16" style="667"/>
    <col min="16129" max="16129" width="12.6640625" style="667" customWidth="1"/>
    <col min="16130" max="16143" width="9.6640625" style="667" customWidth="1"/>
    <col min="16144" max="16145" width="11.6640625" style="667" customWidth="1"/>
    <col min="16146" max="16384" width="16" style="667"/>
  </cols>
  <sheetData>
    <row r="1" spans="1:19" ht="16.5" customHeight="1">
      <c r="A1" s="665" t="s">
        <v>1400</v>
      </c>
      <c r="B1" s="666"/>
      <c r="C1" s="669"/>
      <c r="N1" s="714"/>
      <c r="O1" s="668" t="s">
        <v>1471</v>
      </c>
      <c r="P1" s="938" t="s">
        <v>1472</v>
      </c>
      <c r="Q1" s="939"/>
      <c r="R1" s="774" t="s">
        <v>51</v>
      </c>
      <c r="S1" s="774"/>
    </row>
    <row r="2" spans="1:19" ht="16.5" customHeight="1">
      <c r="A2" s="665" t="s">
        <v>1402</v>
      </c>
      <c r="B2" s="670" t="s">
        <v>1403</v>
      </c>
      <c r="C2" s="669"/>
      <c r="N2" s="715"/>
      <c r="O2" s="668" t="s">
        <v>1473</v>
      </c>
      <c r="P2" s="938" t="s">
        <v>1474</v>
      </c>
      <c r="Q2" s="940"/>
    </row>
    <row r="3" spans="1:19" ht="22.2">
      <c r="A3" s="941" t="s">
        <v>1475</v>
      </c>
      <c r="B3" s="942"/>
      <c r="C3" s="942"/>
      <c r="D3" s="942"/>
      <c r="E3" s="942"/>
      <c r="F3" s="942"/>
      <c r="G3" s="942"/>
      <c r="H3" s="942"/>
      <c r="I3" s="942"/>
      <c r="J3" s="942"/>
      <c r="K3" s="942"/>
      <c r="L3" s="942"/>
      <c r="M3" s="942"/>
      <c r="N3" s="943"/>
      <c r="O3" s="943"/>
      <c r="P3" s="943"/>
      <c r="Q3" s="943"/>
    </row>
    <row r="4" spans="1:19" ht="16.8" thickBot="1">
      <c r="B4" s="678"/>
      <c r="C4" s="678"/>
      <c r="D4" s="678"/>
      <c r="F4" s="678"/>
      <c r="G4" s="912" t="s">
        <v>1476</v>
      </c>
      <c r="H4" s="912"/>
      <c r="I4" s="912"/>
      <c r="J4" s="912"/>
      <c r="K4" s="678"/>
      <c r="L4" s="678"/>
      <c r="M4" s="678"/>
      <c r="N4" s="678"/>
      <c r="O4" s="678"/>
      <c r="P4" s="944" t="s">
        <v>1477</v>
      </c>
      <c r="Q4" s="944"/>
    </row>
    <row r="5" spans="1:19" s="678" customFormat="1" ht="25.05" customHeight="1">
      <c r="A5" s="894" t="s">
        <v>1478</v>
      </c>
      <c r="B5" s="945" t="s">
        <v>1479</v>
      </c>
      <c r="C5" s="946"/>
      <c r="D5" s="946"/>
      <c r="E5" s="946"/>
      <c r="F5" s="946"/>
      <c r="G5" s="946"/>
      <c r="H5" s="946"/>
      <c r="I5" s="946"/>
      <c r="J5" s="946"/>
      <c r="K5" s="946"/>
      <c r="L5" s="946"/>
      <c r="M5" s="947"/>
      <c r="N5" s="948" t="s">
        <v>1480</v>
      </c>
      <c r="O5" s="949"/>
      <c r="P5" s="949"/>
      <c r="Q5" s="949"/>
    </row>
    <row r="6" spans="1:19" s="678" customFormat="1" ht="25.05" customHeight="1">
      <c r="A6" s="895"/>
      <c r="B6" s="890" t="s">
        <v>1481</v>
      </c>
      <c r="C6" s="893"/>
      <c r="D6" s="893"/>
      <c r="E6" s="891"/>
      <c r="F6" s="890" t="s">
        <v>1482</v>
      </c>
      <c r="G6" s="893"/>
      <c r="H6" s="893"/>
      <c r="I6" s="891"/>
      <c r="J6" s="890" t="s">
        <v>1483</v>
      </c>
      <c r="K6" s="893"/>
      <c r="L6" s="893"/>
      <c r="M6" s="936"/>
      <c r="N6" s="950"/>
      <c r="O6" s="951"/>
      <c r="P6" s="951"/>
      <c r="Q6" s="951"/>
    </row>
    <row r="7" spans="1:19" s="678" customFormat="1" ht="25.05" customHeight="1">
      <c r="A7" s="895"/>
      <c r="B7" s="922" t="s">
        <v>1484</v>
      </c>
      <c r="C7" s="924" t="s">
        <v>1485</v>
      </c>
      <c r="D7" s="680"/>
      <c r="E7" s="924" t="s">
        <v>1486</v>
      </c>
      <c r="F7" s="922" t="s">
        <v>1484</v>
      </c>
      <c r="G7" s="924" t="s">
        <v>1485</v>
      </c>
      <c r="H7" s="680"/>
      <c r="I7" s="924" t="s">
        <v>1486</v>
      </c>
      <c r="J7" s="922" t="s">
        <v>1484</v>
      </c>
      <c r="K7" s="924" t="s">
        <v>1485</v>
      </c>
      <c r="L7" s="680"/>
      <c r="M7" s="924" t="s">
        <v>1486</v>
      </c>
      <c r="N7" s="933" t="s">
        <v>1484</v>
      </c>
      <c r="O7" s="924" t="s">
        <v>1485</v>
      </c>
      <c r="P7" s="680"/>
      <c r="Q7" s="924" t="s">
        <v>1486</v>
      </c>
    </row>
    <row r="8" spans="1:19" s="678" customFormat="1" ht="32.4" thickBot="1">
      <c r="A8" s="896"/>
      <c r="B8" s="937"/>
      <c r="C8" s="935"/>
      <c r="D8" s="716" t="s">
        <v>1487</v>
      </c>
      <c r="E8" s="935"/>
      <c r="F8" s="937"/>
      <c r="G8" s="935"/>
      <c r="H8" s="716" t="s">
        <v>1487</v>
      </c>
      <c r="I8" s="935"/>
      <c r="J8" s="937"/>
      <c r="K8" s="935"/>
      <c r="L8" s="716" t="s">
        <v>1487</v>
      </c>
      <c r="M8" s="935"/>
      <c r="N8" s="934"/>
      <c r="O8" s="935"/>
      <c r="P8" s="716" t="s">
        <v>1487</v>
      </c>
      <c r="Q8" s="935"/>
    </row>
    <row r="9" spans="1:19" s="669" customFormat="1" ht="50.1" customHeight="1">
      <c r="A9" s="717" t="s">
        <v>1488</v>
      </c>
      <c r="B9" s="718">
        <v>23</v>
      </c>
      <c r="C9" s="718">
        <v>16</v>
      </c>
      <c r="D9" s="718">
        <v>70</v>
      </c>
      <c r="E9" s="718">
        <v>7</v>
      </c>
      <c r="F9" s="718">
        <v>23</v>
      </c>
      <c r="G9" s="718">
        <v>16</v>
      </c>
      <c r="H9" s="718">
        <v>70</v>
      </c>
      <c r="I9" s="718">
        <v>7</v>
      </c>
      <c r="J9" s="718"/>
      <c r="K9" s="718"/>
      <c r="L9" s="718"/>
      <c r="M9" s="719"/>
      <c r="N9" s="720"/>
      <c r="O9" s="718"/>
      <c r="P9" s="718"/>
      <c r="Q9" s="719"/>
    </row>
    <row r="10" spans="1:19" ht="16.8" thickBot="1">
      <c r="A10" s="692" t="s">
        <v>1432</v>
      </c>
      <c r="B10" s="693"/>
      <c r="C10" s="693"/>
      <c r="D10" s="694"/>
      <c r="E10" s="695"/>
      <c r="F10" s="695"/>
      <c r="G10" s="694"/>
      <c r="H10" s="695"/>
      <c r="I10" s="695"/>
      <c r="J10" s="694"/>
      <c r="K10" s="693"/>
      <c r="L10" s="693"/>
      <c r="M10" s="696"/>
      <c r="N10" s="697"/>
      <c r="O10" s="694"/>
      <c r="P10" s="694"/>
      <c r="Q10" s="694"/>
    </row>
    <row r="11" spans="1:19" ht="16.5" customHeight="1">
      <c r="A11" s="699"/>
      <c r="B11" s="669"/>
      <c r="C11" s="669"/>
      <c r="E11" s="699"/>
      <c r="F11" s="669"/>
      <c r="I11" s="669"/>
      <c r="J11" s="669"/>
      <c r="L11" s="669"/>
      <c r="N11" s="700"/>
      <c r="O11" s="721"/>
      <c r="P11" s="721"/>
      <c r="Q11" s="164" t="s">
        <v>1434</v>
      </c>
    </row>
    <row r="12" spans="1:19" ht="16.5" customHeight="1">
      <c r="A12" s="701" t="s">
        <v>1433</v>
      </c>
      <c r="B12" s="722"/>
      <c r="C12" s="722"/>
      <c r="D12" s="722"/>
      <c r="E12" s="722"/>
      <c r="F12" s="722"/>
      <c r="G12" s="722"/>
      <c r="H12" s="722"/>
      <c r="I12" s="722"/>
      <c r="J12" s="722"/>
      <c r="K12" s="722"/>
      <c r="L12" s="722"/>
      <c r="M12" s="722"/>
      <c r="N12" s="721"/>
    </row>
    <row r="13" spans="1:19" ht="16.5" customHeight="1">
      <c r="A13" s="701" t="s">
        <v>1489</v>
      </c>
    </row>
    <row r="14" spans="1:19" ht="16.5" customHeight="1">
      <c r="A14" s="723" t="s">
        <v>1490</v>
      </c>
    </row>
  </sheetData>
  <mergeCells count="24">
    <mergeCell ref="I7:I8"/>
    <mergeCell ref="J7:J8"/>
    <mergeCell ref="K7:K8"/>
    <mergeCell ref="M7:M8"/>
    <mergeCell ref="P1:Q1"/>
    <mergeCell ref="P2:Q2"/>
    <mergeCell ref="A3:Q3"/>
    <mergeCell ref="G4:J4"/>
    <mergeCell ref="P4:Q4"/>
    <mergeCell ref="A5:A8"/>
    <mergeCell ref="B5:M5"/>
    <mergeCell ref="N5:Q6"/>
    <mergeCell ref="B6:E6"/>
    <mergeCell ref="F6:I6"/>
    <mergeCell ref="B7:B8"/>
    <mergeCell ref="C7:C8"/>
    <mergeCell ref="E7:E8"/>
    <mergeCell ref="F7:F8"/>
    <mergeCell ref="G7:G8"/>
    <mergeCell ref="N7:N8"/>
    <mergeCell ref="O7:O8"/>
    <mergeCell ref="Q7:Q8"/>
    <mergeCell ref="R1:S1"/>
    <mergeCell ref="J6:M6"/>
  </mergeCells>
  <phoneticPr fontId="16" type="noConversion"/>
  <hyperlinks>
    <hyperlink ref="R1" location="預告統計資料發布時間表!A1" display="回發布時間表" xr:uid="{A0A1043B-FED7-4AE5-B12D-68675F3B727C}"/>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D8A6-6B66-4DE8-9623-2C357678B28C}">
  <dimension ref="A1:J23"/>
  <sheetViews>
    <sheetView workbookViewId="0">
      <selection activeCell="I1" sqref="I1:J1"/>
    </sheetView>
  </sheetViews>
  <sheetFormatPr defaultRowHeight="16.2"/>
  <cols>
    <col min="1" max="1" width="19.88671875" customWidth="1"/>
    <col min="5" max="5" width="14.88671875" customWidth="1"/>
    <col min="6" max="6" width="22.88671875" customWidth="1"/>
    <col min="8" max="8" width="26.88671875" customWidth="1"/>
  </cols>
  <sheetData>
    <row r="1" spans="1:10" ht="16.8" thickBot="1">
      <c r="A1" s="337" t="s">
        <v>1062</v>
      </c>
      <c r="B1" s="338"/>
      <c r="C1" s="339"/>
      <c r="D1" s="340"/>
      <c r="E1" s="340"/>
      <c r="F1" s="341" t="s">
        <v>1063</v>
      </c>
      <c r="G1" s="958" t="s">
        <v>1064</v>
      </c>
      <c r="H1" s="959"/>
      <c r="I1" s="774" t="s">
        <v>51</v>
      </c>
      <c r="J1" s="774"/>
    </row>
    <row r="2" spans="1:10" ht="16.8" thickBot="1">
      <c r="A2" s="337" t="s">
        <v>1065</v>
      </c>
      <c r="B2" s="342" t="s">
        <v>1066</v>
      </c>
      <c r="C2" s="343"/>
      <c r="D2" s="343"/>
      <c r="E2" s="344"/>
      <c r="F2" s="341" t="s">
        <v>1067</v>
      </c>
      <c r="G2" s="960" t="s">
        <v>1068</v>
      </c>
      <c r="H2" s="961"/>
    </row>
    <row r="3" spans="1:10" ht="24.6">
      <c r="A3" s="962" t="s">
        <v>1069</v>
      </c>
      <c r="B3" s="963"/>
      <c r="C3" s="963"/>
      <c r="D3" s="963"/>
      <c r="E3" s="963"/>
      <c r="F3" s="963"/>
      <c r="G3" s="963"/>
      <c r="H3" s="963"/>
    </row>
    <row r="4" spans="1:10" ht="16.8" thickBot="1">
      <c r="A4" s="864" t="s">
        <v>1070</v>
      </c>
      <c r="B4" s="864"/>
      <c r="C4" s="864"/>
      <c r="D4" s="864"/>
      <c r="E4" s="864"/>
      <c r="F4" s="864"/>
      <c r="G4" s="864"/>
      <c r="H4" s="864"/>
    </row>
    <row r="5" spans="1:10">
      <c r="A5" s="952" t="s">
        <v>1071</v>
      </c>
      <c r="B5" s="952"/>
      <c r="C5" s="952"/>
      <c r="D5" s="952"/>
      <c r="E5" s="952"/>
      <c r="F5" s="954" t="s">
        <v>1072</v>
      </c>
      <c r="G5" s="955"/>
      <c r="H5" s="955"/>
    </row>
    <row r="6" spans="1:10" ht="16.8" thickBot="1">
      <c r="A6" s="953"/>
      <c r="B6" s="953"/>
      <c r="C6" s="953"/>
      <c r="D6" s="953"/>
      <c r="E6" s="953"/>
      <c r="F6" s="956"/>
      <c r="G6" s="957"/>
      <c r="H6" s="957"/>
    </row>
    <row r="7" spans="1:10" ht="19.8">
      <c r="A7" s="964" t="s">
        <v>1073</v>
      </c>
      <c r="B7" s="340" t="s">
        <v>1074</v>
      </c>
      <c r="C7" s="345"/>
      <c r="D7" s="345"/>
      <c r="E7" s="346"/>
      <c r="F7" s="347">
        <v>1</v>
      </c>
      <c r="G7" s="348"/>
      <c r="H7" s="348"/>
    </row>
    <row r="8" spans="1:10" ht="19.8">
      <c r="A8" s="965"/>
      <c r="B8" s="349" t="s">
        <v>1075</v>
      </c>
      <c r="C8" s="350"/>
      <c r="D8" s="351"/>
      <c r="E8" s="352"/>
      <c r="F8" s="353"/>
      <c r="G8" s="340"/>
      <c r="H8" s="340"/>
    </row>
    <row r="9" spans="1:10" ht="19.8">
      <c r="A9" s="965"/>
      <c r="B9" s="354" t="s">
        <v>1076</v>
      </c>
      <c r="C9" s="355"/>
      <c r="D9" s="346"/>
      <c r="E9" s="346"/>
      <c r="F9" s="353">
        <v>1</v>
      </c>
      <c r="G9" s="340"/>
      <c r="H9" s="340"/>
    </row>
    <row r="10" spans="1:10" ht="19.8">
      <c r="A10" s="965"/>
      <c r="B10" s="356" t="s">
        <v>1077</v>
      </c>
      <c r="C10" s="350"/>
      <c r="D10" s="350"/>
      <c r="E10" s="357"/>
      <c r="F10" s="353"/>
      <c r="G10" s="340"/>
      <c r="H10" s="358"/>
    </row>
    <row r="11" spans="1:10" ht="19.8">
      <c r="A11" s="966"/>
      <c r="B11" s="356" t="s">
        <v>1078</v>
      </c>
      <c r="C11" s="350"/>
      <c r="D11" s="350"/>
      <c r="E11" s="346"/>
      <c r="F11" s="359"/>
      <c r="G11" s="340"/>
      <c r="H11" s="358"/>
    </row>
    <row r="12" spans="1:10" ht="19.8">
      <c r="A12" s="967" t="s">
        <v>1079</v>
      </c>
      <c r="B12" s="360" t="s">
        <v>1074</v>
      </c>
      <c r="C12" s="361"/>
      <c r="D12" s="361"/>
      <c r="E12" s="345"/>
      <c r="F12" s="362">
        <v>11</v>
      </c>
      <c r="G12" s="363"/>
      <c r="H12" s="363"/>
    </row>
    <row r="13" spans="1:10" ht="19.8">
      <c r="A13" s="968"/>
      <c r="B13" s="364" t="s">
        <v>1080</v>
      </c>
      <c r="C13" s="365"/>
      <c r="D13" s="366"/>
      <c r="E13" s="357"/>
      <c r="F13" s="362"/>
      <c r="G13" s="363"/>
      <c r="H13" s="363"/>
    </row>
    <row r="14" spans="1:10" ht="19.8">
      <c r="A14" s="968"/>
      <c r="B14" s="364" t="s">
        <v>1081</v>
      </c>
      <c r="C14" s="365"/>
      <c r="D14" s="366"/>
      <c r="E14" s="357"/>
      <c r="F14" s="362">
        <v>5</v>
      </c>
      <c r="G14" s="363"/>
      <c r="H14" s="363"/>
    </row>
    <row r="15" spans="1:10">
      <c r="A15" s="968"/>
      <c r="B15" s="970" t="s">
        <v>1082</v>
      </c>
      <c r="C15" s="367" t="s">
        <v>1083</v>
      </c>
      <c r="D15" s="367"/>
      <c r="E15" s="367"/>
      <c r="F15" s="362"/>
      <c r="G15" s="363"/>
      <c r="H15" s="363"/>
    </row>
    <row r="16" spans="1:10">
      <c r="A16" s="968"/>
      <c r="B16" s="971"/>
      <c r="C16" s="973" t="s">
        <v>1084</v>
      </c>
      <c r="D16" s="974"/>
      <c r="E16" s="975"/>
      <c r="F16" s="362">
        <v>5</v>
      </c>
      <c r="G16" s="363"/>
      <c r="H16" s="363"/>
    </row>
    <row r="17" spans="1:8">
      <c r="A17" s="968"/>
      <c r="B17" s="972"/>
      <c r="C17" s="367" t="s">
        <v>1085</v>
      </c>
      <c r="D17" s="367"/>
      <c r="E17" s="367"/>
      <c r="F17" s="362"/>
      <c r="G17" s="363"/>
      <c r="H17" s="363"/>
    </row>
    <row r="18" spans="1:8" ht="19.8">
      <c r="A18" s="968"/>
      <c r="B18" s="364" t="s">
        <v>1086</v>
      </c>
      <c r="C18" s="365"/>
      <c r="D18" s="357"/>
      <c r="E18" s="357"/>
      <c r="F18" s="362"/>
      <c r="G18" s="363"/>
      <c r="H18" s="363"/>
    </row>
    <row r="19" spans="1:8" ht="19.8">
      <c r="A19" s="968"/>
      <c r="B19" s="368" t="s">
        <v>1087</v>
      </c>
      <c r="C19" s="346"/>
      <c r="D19" s="346"/>
      <c r="E19" s="357"/>
      <c r="F19" s="362">
        <v>1</v>
      </c>
      <c r="G19" s="363"/>
      <c r="H19" s="363"/>
    </row>
    <row r="20" spans="1:8" ht="20.399999999999999" thickBot="1">
      <c r="A20" s="969"/>
      <c r="B20" s="369" t="s">
        <v>1088</v>
      </c>
      <c r="C20" s="370"/>
      <c r="D20" s="371"/>
      <c r="E20" s="371"/>
      <c r="F20" s="372"/>
      <c r="G20" s="373"/>
      <c r="H20" s="373"/>
    </row>
    <row r="21" spans="1:8">
      <c r="A21" s="374"/>
      <c r="B21" s="374"/>
      <c r="C21" s="374"/>
      <c r="D21" s="375"/>
      <c r="E21" s="375"/>
      <c r="F21" s="376" t="s">
        <v>1089</v>
      </c>
      <c r="G21" s="374"/>
      <c r="H21" s="377"/>
    </row>
    <row r="22" spans="1:8">
      <c r="A22" s="976" t="s">
        <v>1090</v>
      </c>
      <c r="B22" s="976"/>
      <c r="C22" s="976"/>
      <c r="D22" s="976"/>
      <c r="E22" s="976"/>
      <c r="F22" s="976"/>
      <c r="G22" s="976"/>
      <c r="H22" s="976"/>
    </row>
    <row r="23" spans="1:8">
      <c r="A23" s="378" t="s">
        <v>1091</v>
      </c>
      <c r="B23" s="340"/>
      <c r="C23" s="340"/>
      <c r="D23" s="340"/>
      <c r="E23" s="340"/>
      <c r="F23" s="340"/>
      <c r="G23" s="340"/>
      <c r="H23" s="379"/>
    </row>
  </sheetData>
  <mergeCells count="12">
    <mergeCell ref="A7:A11"/>
    <mergeCell ref="A12:A20"/>
    <mergeCell ref="B15:B17"/>
    <mergeCell ref="C16:E16"/>
    <mergeCell ref="A22:H22"/>
    <mergeCell ref="A5:E6"/>
    <mergeCell ref="F5:H6"/>
    <mergeCell ref="I1:J1"/>
    <mergeCell ref="G1:H1"/>
    <mergeCell ref="G2:H2"/>
    <mergeCell ref="A3:H3"/>
    <mergeCell ref="A4:H4"/>
  </mergeCells>
  <phoneticPr fontId="16" type="noConversion"/>
  <hyperlinks>
    <hyperlink ref="I1" location="預告統計資料發布時間表!A1" display="回發布時間表" xr:uid="{1A3E339A-4150-4BFA-8C59-42BDBC434FDA}"/>
  </hyperlink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4541F-923F-4C42-89A0-80DC03CC0C3A}">
  <dimension ref="A1:O80"/>
  <sheetViews>
    <sheetView workbookViewId="0">
      <selection activeCell="K1" sqref="K1:L1"/>
    </sheetView>
  </sheetViews>
  <sheetFormatPr defaultColWidth="9" defaultRowHeight="16.2"/>
  <cols>
    <col min="1" max="1" width="36.44140625" style="396" customWidth="1"/>
    <col min="2" max="9" width="16.88671875" style="381" customWidth="1"/>
    <col min="10" max="10" width="23.44140625" style="381" customWidth="1"/>
    <col min="11" max="11" width="12" style="381" customWidth="1"/>
    <col min="12" max="12" width="11.88671875" style="381" customWidth="1"/>
    <col min="13" max="13" width="11.6640625" style="381" customWidth="1"/>
    <col min="14" max="14" width="11.88671875" style="381" customWidth="1"/>
    <col min="15" max="15" width="10.77734375" style="381" customWidth="1"/>
    <col min="16" max="256" width="9" style="381"/>
    <col min="257" max="257" width="36.44140625" style="381" customWidth="1"/>
    <col min="258" max="265" width="16.88671875" style="381" customWidth="1"/>
    <col min="266" max="266" width="19.109375" style="381" customWidth="1"/>
    <col min="267" max="512" width="9" style="381"/>
    <col min="513" max="513" width="36.44140625" style="381" customWidth="1"/>
    <col min="514" max="521" width="16.88671875" style="381" customWidth="1"/>
    <col min="522" max="522" width="19.109375" style="381" customWidth="1"/>
    <col min="523" max="768" width="9" style="381"/>
    <col min="769" max="769" width="36.44140625" style="381" customWidth="1"/>
    <col min="770" max="777" width="16.88671875" style="381" customWidth="1"/>
    <col min="778" max="778" width="19.109375" style="381" customWidth="1"/>
    <col min="779" max="1024" width="9" style="381"/>
    <col min="1025" max="1025" width="36.44140625" style="381" customWidth="1"/>
    <col min="1026" max="1033" width="16.88671875" style="381" customWidth="1"/>
    <col min="1034" max="1034" width="19.109375" style="381" customWidth="1"/>
    <col min="1035" max="1280" width="9" style="381"/>
    <col min="1281" max="1281" width="36.44140625" style="381" customWidth="1"/>
    <col min="1282" max="1289" width="16.88671875" style="381" customWidth="1"/>
    <col min="1290" max="1290" width="19.109375" style="381" customWidth="1"/>
    <col min="1291" max="1536" width="9" style="381"/>
    <col min="1537" max="1537" width="36.44140625" style="381" customWidth="1"/>
    <col min="1538" max="1545" width="16.88671875" style="381" customWidth="1"/>
    <col min="1546" max="1546" width="19.109375" style="381" customWidth="1"/>
    <col min="1547" max="1792" width="9" style="381"/>
    <col min="1793" max="1793" width="36.44140625" style="381" customWidth="1"/>
    <col min="1794" max="1801" width="16.88671875" style="381" customWidth="1"/>
    <col min="1802" max="1802" width="19.109375" style="381" customWidth="1"/>
    <col min="1803" max="2048" width="9" style="381"/>
    <col min="2049" max="2049" width="36.44140625" style="381" customWidth="1"/>
    <col min="2050" max="2057" width="16.88671875" style="381" customWidth="1"/>
    <col min="2058" max="2058" width="19.109375" style="381" customWidth="1"/>
    <col min="2059" max="2304" width="9" style="381"/>
    <col min="2305" max="2305" width="36.44140625" style="381" customWidth="1"/>
    <col min="2306" max="2313" width="16.88671875" style="381" customWidth="1"/>
    <col min="2314" max="2314" width="19.109375" style="381" customWidth="1"/>
    <col min="2315" max="2560" width="9" style="381"/>
    <col min="2561" max="2561" width="36.44140625" style="381" customWidth="1"/>
    <col min="2562" max="2569" width="16.88671875" style="381" customWidth="1"/>
    <col min="2570" max="2570" width="19.109375" style="381" customWidth="1"/>
    <col min="2571" max="2816" width="9" style="381"/>
    <col min="2817" max="2817" width="36.44140625" style="381" customWidth="1"/>
    <col min="2818" max="2825" width="16.88671875" style="381" customWidth="1"/>
    <col min="2826" max="2826" width="19.109375" style="381" customWidth="1"/>
    <col min="2827" max="3072" width="9" style="381"/>
    <col min="3073" max="3073" width="36.44140625" style="381" customWidth="1"/>
    <col min="3074" max="3081" width="16.88671875" style="381" customWidth="1"/>
    <col min="3082" max="3082" width="19.109375" style="381" customWidth="1"/>
    <col min="3083" max="3328" width="9" style="381"/>
    <col min="3329" max="3329" width="36.44140625" style="381" customWidth="1"/>
    <col min="3330" max="3337" width="16.88671875" style="381" customWidth="1"/>
    <col min="3338" max="3338" width="19.109375" style="381" customWidth="1"/>
    <col min="3339" max="3584" width="9" style="381"/>
    <col min="3585" max="3585" width="36.44140625" style="381" customWidth="1"/>
    <col min="3586" max="3593" width="16.88671875" style="381" customWidth="1"/>
    <col min="3594" max="3594" width="19.109375" style="381" customWidth="1"/>
    <col min="3595" max="3840" width="9" style="381"/>
    <col min="3841" max="3841" width="36.44140625" style="381" customWidth="1"/>
    <col min="3842" max="3849" width="16.88671875" style="381" customWidth="1"/>
    <col min="3850" max="3850" width="19.109375" style="381" customWidth="1"/>
    <col min="3851" max="4096" width="9" style="381"/>
    <col min="4097" max="4097" width="36.44140625" style="381" customWidth="1"/>
    <col min="4098" max="4105" width="16.88671875" style="381" customWidth="1"/>
    <col min="4106" max="4106" width="19.109375" style="381" customWidth="1"/>
    <col min="4107" max="4352" width="9" style="381"/>
    <col min="4353" max="4353" width="36.44140625" style="381" customWidth="1"/>
    <col min="4354" max="4361" width="16.88671875" style="381" customWidth="1"/>
    <col min="4362" max="4362" width="19.109375" style="381" customWidth="1"/>
    <col min="4363" max="4608" width="9" style="381"/>
    <col min="4609" max="4609" width="36.44140625" style="381" customWidth="1"/>
    <col min="4610" max="4617" width="16.88671875" style="381" customWidth="1"/>
    <col min="4618" max="4618" width="19.109375" style="381" customWidth="1"/>
    <col min="4619" max="4864" width="9" style="381"/>
    <col min="4865" max="4865" width="36.44140625" style="381" customWidth="1"/>
    <col min="4866" max="4873" width="16.88671875" style="381" customWidth="1"/>
    <col min="4874" max="4874" width="19.109375" style="381" customWidth="1"/>
    <col min="4875" max="5120" width="9" style="381"/>
    <col min="5121" max="5121" width="36.44140625" style="381" customWidth="1"/>
    <col min="5122" max="5129" width="16.88671875" style="381" customWidth="1"/>
    <col min="5130" max="5130" width="19.109375" style="381" customWidth="1"/>
    <col min="5131" max="5376" width="9" style="381"/>
    <col min="5377" max="5377" width="36.44140625" style="381" customWidth="1"/>
    <col min="5378" max="5385" width="16.88671875" style="381" customWidth="1"/>
    <col min="5386" max="5386" width="19.109375" style="381" customWidth="1"/>
    <col min="5387" max="5632" width="9" style="381"/>
    <col min="5633" max="5633" width="36.44140625" style="381" customWidth="1"/>
    <col min="5634" max="5641" width="16.88671875" style="381" customWidth="1"/>
    <col min="5642" max="5642" width="19.109375" style="381" customWidth="1"/>
    <col min="5643" max="5888" width="9" style="381"/>
    <col min="5889" max="5889" width="36.44140625" style="381" customWidth="1"/>
    <col min="5890" max="5897" width="16.88671875" style="381" customWidth="1"/>
    <col min="5898" max="5898" width="19.109375" style="381" customWidth="1"/>
    <col min="5899" max="6144" width="9" style="381"/>
    <col min="6145" max="6145" width="36.44140625" style="381" customWidth="1"/>
    <col min="6146" max="6153" width="16.88671875" style="381" customWidth="1"/>
    <col min="6154" max="6154" width="19.109375" style="381" customWidth="1"/>
    <col min="6155" max="6400" width="9" style="381"/>
    <col min="6401" max="6401" width="36.44140625" style="381" customWidth="1"/>
    <col min="6402" max="6409" width="16.88671875" style="381" customWidth="1"/>
    <col min="6410" max="6410" width="19.109375" style="381" customWidth="1"/>
    <col min="6411" max="6656" width="9" style="381"/>
    <col min="6657" max="6657" width="36.44140625" style="381" customWidth="1"/>
    <col min="6658" max="6665" width="16.88671875" style="381" customWidth="1"/>
    <col min="6666" max="6666" width="19.109375" style="381" customWidth="1"/>
    <col min="6667" max="6912" width="9" style="381"/>
    <col min="6913" max="6913" width="36.44140625" style="381" customWidth="1"/>
    <col min="6914" max="6921" width="16.88671875" style="381" customWidth="1"/>
    <col min="6922" max="6922" width="19.109375" style="381" customWidth="1"/>
    <col min="6923" max="7168" width="9" style="381"/>
    <col min="7169" max="7169" width="36.44140625" style="381" customWidth="1"/>
    <col min="7170" max="7177" width="16.88671875" style="381" customWidth="1"/>
    <col min="7178" max="7178" width="19.109375" style="381" customWidth="1"/>
    <col min="7179" max="7424" width="9" style="381"/>
    <col min="7425" max="7425" width="36.44140625" style="381" customWidth="1"/>
    <col min="7426" max="7433" width="16.88671875" style="381" customWidth="1"/>
    <col min="7434" max="7434" width="19.109375" style="381" customWidth="1"/>
    <col min="7435" max="7680" width="9" style="381"/>
    <col min="7681" max="7681" width="36.44140625" style="381" customWidth="1"/>
    <col min="7682" max="7689" width="16.88671875" style="381" customWidth="1"/>
    <col min="7690" max="7690" width="19.109375" style="381" customWidth="1"/>
    <col min="7691" max="7936" width="9" style="381"/>
    <col min="7937" max="7937" width="36.44140625" style="381" customWidth="1"/>
    <col min="7938" max="7945" width="16.88671875" style="381" customWidth="1"/>
    <col min="7946" max="7946" width="19.109375" style="381" customWidth="1"/>
    <col min="7947" max="8192" width="9" style="381"/>
    <col min="8193" max="8193" width="36.44140625" style="381" customWidth="1"/>
    <col min="8194" max="8201" width="16.88671875" style="381" customWidth="1"/>
    <col min="8202" max="8202" width="19.109375" style="381" customWidth="1"/>
    <col min="8203" max="8448" width="9" style="381"/>
    <col min="8449" max="8449" width="36.44140625" style="381" customWidth="1"/>
    <col min="8450" max="8457" width="16.88671875" style="381" customWidth="1"/>
    <col min="8458" max="8458" width="19.109375" style="381" customWidth="1"/>
    <col min="8459" max="8704" width="9" style="381"/>
    <col min="8705" max="8705" width="36.44140625" style="381" customWidth="1"/>
    <col min="8706" max="8713" width="16.88671875" style="381" customWidth="1"/>
    <col min="8714" max="8714" width="19.109375" style="381" customWidth="1"/>
    <col min="8715" max="8960" width="9" style="381"/>
    <col min="8961" max="8961" width="36.44140625" style="381" customWidth="1"/>
    <col min="8962" max="8969" width="16.88671875" style="381" customWidth="1"/>
    <col min="8970" max="8970" width="19.109375" style="381" customWidth="1"/>
    <col min="8971" max="9216" width="9" style="381"/>
    <col min="9217" max="9217" width="36.44140625" style="381" customWidth="1"/>
    <col min="9218" max="9225" width="16.88671875" style="381" customWidth="1"/>
    <col min="9226" max="9226" width="19.109375" style="381" customWidth="1"/>
    <col min="9227" max="9472" width="9" style="381"/>
    <col min="9473" max="9473" width="36.44140625" style="381" customWidth="1"/>
    <col min="9474" max="9481" width="16.88671875" style="381" customWidth="1"/>
    <col min="9482" max="9482" width="19.109375" style="381" customWidth="1"/>
    <col min="9483" max="9728" width="9" style="381"/>
    <col min="9729" max="9729" width="36.44140625" style="381" customWidth="1"/>
    <col min="9730" max="9737" width="16.88671875" style="381" customWidth="1"/>
    <col min="9738" max="9738" width="19.109375" style="381" customWidth="1"/>
    <col min="9739" max="9984" width="9" style="381"/>
    <col min="9985" max="9985" width="36.44140625" style="381" customWidth="1"/>
    <col min="9986" max="9993" width="16.88671875" style="381" customWidth="1"/>
    <col min="9994" max="9994" width="19.109375" style="381" customWidth="1"/>
    <col min="9995" max="10240" width="9" style="381"/>
    <col min="10241" max="10241" width="36.44140625" style="381" customWidth="1"/>
    <col min="10242" max="10249" width="16.88671875" style="381" customWidth="1"/>
    <col min="10250" max="10250" width="19.109375" style="381" customWidth="1"/>
    <col min="10251" max="10496" width="9" style="381"/>
    <col min="10497" max="10497" width="36.44140625" style="381" customWidth="1"/>
    <col min="10498" max="10505" width="16.88671875" style="381" customWidth="1"/>
    <col min="10506" max="10506" width="19.109375" style="381" customWidth="1"/>
    <col min="10507" max="10752" width="9" style="381"/>
    <col min="10753" max="10753" width="36.44140625" style="381" customWidth="1"/>
    <col min="10754" max="10761" width="16.88671875" style="381" customWidth="1"/>
    <col min="10762" max="10762" width="19.109375" style="381" customWidth="1"/>
    <col min="10763" max="11008" width="9" style="381"/>
    <col min="11009" max="11009" width="36.44140625" style="381" customWidth="1"/>
    <col min="11010" max="11017" width="16.88671875" style="381" customWidth="1"/>
    <col min="11018" max="11018" width="19.109375" style="381" customWidth="1"/>
    <col min="11019" max="11264" width="9" style="381"/>
    <col min="11265" max="11265" width="36.44140625" style="381" customWidth="1"/>
    <col min="11266" max="11273" width="16.88671875" style="381" customWidth="1"/>
    <col min="11274" max="11274" width="19.109375" style="381" customWidth="1"/>
    <col min="11275" max="11520" width="9" style="381"/>
    <col min="11521" max="11521" width="36.44140625" style="381" customWidth="1"/>
    <col min="11522" max="11529" width="16.88671875" style="381" customWidth="1"/>
    <col min="11530" max="11530" width="19.109375" style="381" customWidth="1"/>
    <col min="11531" max="11776" width="9" style="381"/>
    <col min="11777" max="11777" width="36.44140625" style="381" customWidth="1"/>
    <col min="11778" max="11785" width="16.88671875" style="381" customWidth="1"/>
    <col min="11786" max="11786" width="19.109375" style="381" customWidth="1"/>
    <col min="11787" max="12032" width="9" style="381"/>
    <col min="12033" max="12033" width="36.44140625" style="381" customWidth="1"/>
    <col min="12034" max="12041" width="16.88671875" style="381" customWidth="1"/>
    <col min="12042" max="12042" width="19.109375" style="381" customWidth="1"/>
    <col min="12043" max="12288" width="9" style="381"/>
    <col min="12289" max="12289" width="36.44140625" style="381" customWidth="1"/>
    <col min="12290" max="12297" width="16.88671875" style="381" customWidth="1"/>
    <col min="12298" max="12298" width="19.109375" style="381" customWidth="1"/>
    <col min="12299" max="12544" width="9" style="381"/>
    <col min="12545" max="12545" width="36.44140625" style="381" customWidth="1"/>
    <col min="12546" max="12553" width="16.88671875" style="381" customWidth="1"/>
    <col min="12554" max="12554" width="19.109375" style="381" customWidth="1"/>
    <col min="12555" max="12800" width="9" style="381"/>
    <col min="12801" max="12801" width="36.44140625" style="381" customWidth="1"/>
    <col min="12802" max="12809" width="16.88671875" style="381" customWidth="1"/>
    <col min="12810" max="12810" width="19.109375" style="381" customWidth="1"/>
    <col min="12811" max="13056" width="9" style="381"/>
    <col min="13057" max="13057" width="36.44140625" style="381" customWidth="1"/>
    <col min="13058" max="13065" width="16.88671875" style="381" customWidth="1"/>
    <col min="13066" max="13066" width="19.109375" style="381" customWidth="1"/>
    <col min="13067" max="13312" width="9" style="381"/>
    <col min="13313" max="13313" width="36.44140625" style="381" customWidth="1"/>
    <col min="13314" max="13321" width="16.88671875" style="381" customWidth="1"/>
    <col min="13322" max="13322" width="19.109375" style="381" customWidth="1"/>
    <col min="13323" max="13568" width="9" style="381"/>
    <col min="13569" max="13569" width="36.44140625" style="381" customWidth="1"/>
    <col min="13570" max="13577" width="16.88671875" style="381" customWidth="1"/>
    <col min="13578" max="13578" width="19.109375" style="381" customWidth="1"/>
    <col min="13579" max="13824" width="9" style="381"/>
    <col min="13825" max="13825" width="36.44140625" style="381" customWidth="1"/>
    <col min="13826" max="13833" width="16.88671875" style="381" customWidth="1"/>
    <col min="13834" max="13834" width="19.109375" style="381" customWidth="1"/>
    <col min="13835" max="14080" width="9" style="381"/>
    <col min="14081" max="14081" width="36.44140625" style="381" customWidth="1"/>
    <col min="14082" max="14089" width="16.88671875" style="381" customWidth="1"/>
    <col min="14090" max="14090" width="19.109375" style="381" customWidth="1"/>
    <col min="14091" max="14336" width="9" style="381"/>
    <col min="14337" max="14337" width="36.44140625" style="381" customWidth="1"/>
    <col min="14338" max="14345" width="16.88671875" style="381" customWidth="1"/>
    <col min="14346" max="14346" width="19.109375" style="381" customWidth="1"/>
    <col min="14347" max="14592" width="9" style="381"/>
    <col min="14593" max="14593" width="36.44140625" style="381" customWidth="1"/>
    <col min="14594" max="14601" width="16.88671875" style="381" customWidth="1"/>
    <col min="14602" max="14602" width="19.109375" style="381" customWidth="1"/>
    <col min="14603" max="14848" width="9" style="381"/>
    <col min="14849" max="14849" width="36.44140625" style="381" customWidth="1"/>
    <col min="14850" max="14857" width="16.88671875" style="381" customWidth="1"/>
    <col min="14858" max="14858" width="19.109375" style="381" customWidth="1"/>
    <col min="14859" max="15104" width="9" style="381"/>
    <col min="15105" max="15105" width="36.44140625" style="381" customWidth="1"/>
    <col min="15106" max="15113" width="16.88671875" style="381" customWidth="1"/>
    <col min="15114" max="15114" width="19.109375" style="381" customWidth="1"/>
    <col min="15115" max="15360" width="9" style="381"/>
    <col min="15361" max="15361" width="36.44140625" style="381" customWidth="1"/>
    <col min="15362" max="15369" width="16.88671875" style="381" customWidth="1"/>
    <col min="15370" max="15370" width="19.109375" style="381" customWidth="1"/>
    <col min="15371" max="15616" width="9" style="381"/>
    <col min="15617" max="15617" width="36.44140625" style="381" customWidth="1"/>
    <col min="15618" max="15625" width="16.88671875" style="381" customWidth="1"/>
    <col min="15626" max="15626" width="19.109375" style="381" customWidth="1"/>
    <col min="15627" max="15872" width="9" style="381"/>
    <col min="15873" max="15873" width="36.44140625" style="381" customWidth="1"/>
    <col min="15874" max="15881" width="16.88671875" style="381" customWidth="1"/>
    <col min="15882" max="15882" width="19.109375" style="381" customWidth="1"/>
    <col min="15883" max="16128" width="9" style="381"/>
    <col min="16129" max="16129" width="36.44140625" style="381" customWidth="1"/>
    <col min="16130" max="16137" width="16.88671875" style="381" customWidth="1"/>
    <col min="16138" max="16138" width="19.109375" style="381" customWidth="1"/>
    <col min="16139" max="16384" width="9" style="381"/>
  </cols>
  <sheetData>
    <row r="1" spans="1:12" ht="20.399999999999999" thickBot="1">
      <c r="A1" s="380" t="s">
        <v>890</v>
      </c>
      <c r="H1" s="382" t="s">
        <v>781</v>
      </c>
      <c r="I1" s="999" t="s">
        <v>782</v>
      </c>
      <c r="J1" s="1000"/>
      <c r="K1" s="774" t="s">
        <v>51</v>
      </c>
      <c r="L1" s="774"/>
    </row>
    <row r="2" spans="1:12" ht="20.399999999999999" thickBot="1">
      <c r="A2" s="380" t="s">
        <v>1092</v>
      </c>
      <c r="B2" s="381" t="s">
        <v>1093</v>
      </c>
      <c r="D2" s="383"/>
      <c r="E2" s="383"/>
      <c r="F2" s="383"/>
      <c r="G2" s="383"/>
      <c r="H2" s="380" t="s">
        <v>1094</v>
      </c>
      <c r="I2" s="1001" t="s">
        <v>1095</v>
      </c>
      <c r="J2" s="1002"/>
    </row>
    <row r="3" spans="1:12" ht="39">
      <c r="A3" s="1003" t="s">
        <v>1096</v>
      </c>
      <c r="B3" s="988"/>
      <c r="C3" s="988"/>
      <c r="D3" s="988"/>
      <c r="E3" s="988"/>
      <c r="F3" s="988"/>
      <c r="G3" s="988"/>
      <c r="H3" s="988"/>
      <c r="I3" s="988"/>
      <c r="J3" s="988"/>
    </row>
    <row r="4" spans="1:12" ht="22.8" thickBot="1">
      <c r="A4" s="384" t="s">
        <v>1097</v>
      </c>
      <c r="B4" s="1004" t="s">
        <v>1098</v>
      </c>
      <c r="C4" s="1005"/>
      <c r="D4" s="1005"/>
      <c r="E4" s="1005"/>
      <c r="F4" s="1005"/>
      <c r="G4" s="1005"/>
      <c r="H4" s="1005"/>
      <c r="I4" s="1006" t="s">
        <v>1099</v>
      </c>
      <c r="J4" s="1007"/>
    </row>
    <row r="5" spans="1:12" ht="19.8">
      <c r="A5" s="991" t="s">
        <v>1100</v>
      </c>
      <c r="B5" s="977" t="s">
        <v>1101</v>
      </c>
      <c r="C5" s="978"/>
      <c r="D5" s="978"/>
      <c r="E5" s="979" t="s">
        <v>1102</v>
      </c>
      <c r="F5" s="980"/>
      <c r="G5" s="980"/>
      <c r="H5" s="978" t="s">
        <v>1103</v>
      </c>
      <c r="I5" s="980"/>
      <c r="J5" s="981"/>
    </row>
    <row r="6" spans="1:12" ht="20.399999999999999" thickBot="1">
      <c r="A6" s="1008"/>
      <c r="B6" s="385" t="s">
        <v>803</v>
      </c>
      <c r="C6" s="386" t="s">
        <v>1104</v>
      </c>
      <c r="D6" s="386" t="s">
        <v>1105</v>
      </c>
      <c r="E6" s="386" t="s">
        <v>803</v>
      </c>
      <c r="F6" s="387" t="s">
        <v>1104</v>
      </c>
      <c r="G6" s="387" t="s">
        <v>1105</v>
      </c>
      <c r="H6" s="387" t="s">
        <v>803</v>
      </c>
      <c r="I6" s="387" t="s">
        <v>1104</v>
      </c>
      <c r="J6" s="388" t="s">
        <v>1105</v>
      </c>
    </row>
    <row r="7" spans="1:12" ht="20.399999999999999" thickBot="1">
      <c r="A7" s="389" t="s">
        <v>1106</v>
      </c>
      <c r="B7" s="390">
        <f>C7+D7</f>
        <v>13</v>
      </c>
      <c r="C7" s="390">
        <f>SUM(C9:C16)</f>
        <v>12</v>
      </c>
      <c r="D7" s="390">
        <f>SUM(D9:D16)</f>
        <v>1</v>
      </c>
      <c r="E7" s="390">
        <f>SUM(F7:G7)</f>
        <v>0</v>
      </c>
      <c r="F7" s="390">
        <f>IF(F9+F10+F11+F12+F13+F14+F15+F16=[1]表二!B18,F9+F10+F11+F12+F13+F15+F14+F16,"F")</f>
        <v>0</v>
      </c>
      <c r="G7" s="390">
        <f>IF(G9+G10+G11+G12+G13+G14+G15+G16=[1]表二!B19,G9+G10+G11+G12+G13+G15+G14+G16,"F")</f>
        <v>0</v>
      </c>
      <c r="H7" s="390">
        <f>SUM(I7:J7)</f>
        <v>13</v>
      </c>
      <c r="I7" s="390">
        <f>IF(I9+I10+I11+I12+I13+I14+I15+I16=[1]表三!B24,I9+I10+I11+I12+I13+I15+I14+I16,"F")</f>
        <v>12</v>
      </c>
      <c r="J7" s="391">
        <f>IF(J9+J10+J11+J12+J13+J14+J15+J16=[1]表三!B25,J9+J10+J11+J12+J13+J15+J14+J16,"F")</f>
        <v>1</v>
      </c>
    </row>
    <row r="8" spans="1:12" ht="20.399999999999999" thickBot="1">
      <c r="A8" s="392" t="s">
        <v>1107</v>
      </c>
      <c r="B8" s="390">
        <f>SUM(C8:D8)</f>
        <v>1</v>
      </c>
      <c r="C8" s="390">
        <f t="shared" ref="C8:J8" si="0">SUM(C9:C13)</f>
        <v>0</v>
      </c>
      <c r="D8" s="390">
        <f t="shared" si="0"/>
        <v>1</v>
      </c>
      <c r="E8" s="390">
        <f>SUM(F8:G8)</f>
        <v>0</v>
      </c>
      <c r="F8" s="390">
        <f>SUM(F9:F13)</f>
        <v>0</v>
      </c>
      <c r="G8" s="390">
        <f t="shared" si="0"/>
        <v>0</v>
      </c>
      <c r="H8" s="390">
        <f>SUM(I8:J8)</f>
        <v>1</v>
      </c>
      <c r="I8" s="390">
        <f t="shared" si="0"/>
        <v>0</v>
      </c>
      <c r="J8" s="391">
        <f t="shared" si="0"/>
        <v>1</v>
      </c>
    </row>
    <row r="9" spans="1:12" ht="20.399999999999999" thickBot="1">
      <c r="A9" s="392" t="s">
        <v>1108</v>
      </c>
      <c r="B9" s="390">
        <f t="shared" ref="B9:B16" si="1">SUM(C9:D9)</f>
        <v>0</v>
      </c>
      <c r="C9" s="390">
        <f t="shared" ref="C9:D16" si="2">+F9+I9</f>
        <v>0</v>
      </c>
      <c r="D9" s="390">
        <f t="shared" si="2"/>
        <v>0</v>
      </c>
      <c r="E9" s="390">
        <f>IF(F9+G9=[1]表二!B9,F9+G9,"F")</f>
        <v>0</v>
      </c>
      <c r="F9" s="393"/>
      <c r="G9" s="393"/>
      <c r="H9" s="390">
        <f>IF(I9+J9=[1]表三!B10,I9+J9,"F")</f>
        <v>0</v>
      </c>
      <c r="I9" s="393"/>
      <c r="J9" s="394"/>
    </row>
    <row r="10" spans="1:12" ht="20.399999999999999" thickBot="1">
      <c r="A10" s="392" t="s">
        <v>1109</v>
      </c>
      <c r="B10" s="390">
        <f t="shared" si="1"/>
        <v>0</v>
      </c>
      <c r="C10" s="390">
        <f t="shared" si="2"/>
        <v>0</v>
      </c>
      <c r="D10" s="390">
        <f t="shared" si="2"/>
        <v>0</v>
      </c>
      <c r="E10" s="390">
        <f>IF(F10+G10=[1]表二!B10,F10+G10,"F")</f>
        <v>0</v>
      </c>
      <c r="F10" s="393"/>
      <c r="G10" s="393"/>
      <c r="H10" s="390">
        <f>IF(I10+J10=[1]表三!B11,I10+J10,"F")</f>
        <v>0</v>
      </c>
      <c r="I10" s="393"/>
      <c r="J10" s="394"/>
    </row>
    <row r="11" spans="1:12" ht="20.399999999999999" thickBot="1">
      <c r="A11" s="392" t="s">
        <v>1110</v>
      </c>
      <c r="B11" s="390">
        <f t="shared" si="1"/>
        <v>1</v>
      </c>
      <c r="C11" s="390">
        <f t="shared" si="2"/>
        <v>0</v>
      </c>
      <c r="D11" s="390">
        <f t="shared" si="2"/>
        <v>1</v>
      </c>
      <c r="E11" s="390">
        <f>IF(F11+G11=[1]表二!B11,F11+G11,"F")</f>
        <v>0</v>
      </c>
      <c r="F11" s="393"/>
      <c r="G11" s="393"/>
      <c r="H11" s="390">
        <f>IF(I11+J11=[1]表三!B12,I11+J11,"F")</f>
        <v>1</v>
      </c>
      <c r="I11" s="393"/>
      <c r="J11" s="394">
        <v>1</v>
      </c>
    </row>
    <row r="12" spans="1:12" ht="20.399999999999999" thickBot="1">
      <c r="A12" s="392" t="s">
        <v>1111</v>
      </c>
      <c r="B12" s="390">
        <f t="shared" si="1"/>
        <v>0</v>
      </c>
      <c r="C12" s="390">
        <f t="shared" si="2"/>
        <v>0</v>
      </c>
      <c r="D12" s="390">
        <f t="shared" si="2"/>
        <v>0</v>
      </c>
      <c r="E12" s="390">
        <f>IF(F12+G12=[1]表二!B12,F12+G12,"F")</f>
        <v>0</v>
      </c>
      <c r="F12" s="393"/>
      <c r="G12" s="393"/>
      <c r="H12" s="390">
        <f>IF(I12+J12=[1]表三!B13,I12+J12,"F")</f>
        <v>0</v>
      </c>
      <c r="I12" s="393"/>
      <c r="J12" s="394"/>
    </row>
    <row r="13" spans="1:12" ht="20.399999999999999" thickBot="1">
      <c r="A13" s="392" t="s">
        <v>1112</v>
      </c>
      <c r="B13" s="390">
        <f t="shared" si="1"/>
        <v>0</v>
      </c>
      <c r="C13" s="390">
        <f t="shared" si="2"/>
        <v>0</v>
      </c>
      <c r="D13" s="390">
        <f t="shared" si="2"/>
        <v>0</v>
      </c>
      <c r="E13" s="390">
        <f>IF(F13+G13=[1]表二!B13,F13+G13,"F")</f>
        <v>0</v>
      </c>
      <c r="F13" s="393"/>
      <c r="G13" s="393"/>
      <c r="H13" s="390">
        <f>IF(I13+J13=[1]表三!B14,I13+J13,"F")</f>
        <v>0</v>
      </c>
      <c r="I13" s="393"/>
      <c r="J13" s="394"/>
    </row>
    <row r="14" spans="1:12" ht="20.399999999999999" thickBot="1">
      <c r="A14" s="392" t="s">
        <v>1113</v>
      </c>
      <c r="B14" s="390">
        <f>SUM(C14:D14)</f>
        <v>0</v>
      </c>
      <c r="C14" s="390">
        <f t="shared" si="2"/>
        <v>0</v>
      </c>
      <c r="D14" s="390">
        <f t="shared" si="2"/>
        <v>0</v>
      </c>
      <c r="E14" s="390">
        <f>IF(F14+G14=[1]表二!B14,F14+G14,"F")</f>
        <v>0</v>
      </c>
      <c r="F14" s="393"/>
      <c r="G14" s="393"/>
      <c r="H14" s="390">
        <f>IF(I14+J14=[1]表三!B15,I14+J14,"F")</f>
        <v>0</v>
      </c>
      <c r="I14" s="393"/>
      <c r="J14" s="394"/>
    </row>
    <row r="15" spans="1:12" ht="20.399999999999999" thickBot="1">
      <c r="A15" s="392" t="s">
        <v>1114</v>
      </c>
      <c r="B15" s="390">
        <f t="shared" si="1"/>
        <v>12</v>
      </c>
      <c r="C15" s="390">
        <f t="shared" si="2"/>
        <v>12</v>
      </c>
      <c r="D15" s="390">
        <f t="shared" si="2"/>
        <v>0</v>
      </c>
      <c r="E15" s="390">
        <f>IF(F15+G15=[1]表二!B15,F15+G15,"F")</f>
        <v>0</v>
      </c>
      <c r="F15" s="393"/>
      <c r="G15" s="393"/>
      <c r="H15" s="390">
        <f>IF(I15+J15=[1]表三!B16,I15+J15,"F")</f>
        <v>12</v>
      </c>
      <c r="I15" s="393">
        <v>12</v>
      </c>
      <c r="J15" s="394"/>
    </row>
    <row r="16" spans="1:12" ht="20.399999999999999" thickBot="1">
      <c r="A16" s="395" t="s">
        <v>1115</v>
      </c>
      <c r="B16" s="390">
        <f t="shared" si="1"/>
        <v>0</v>
      </c>
      <c r="C16" s="390">
        <f t="shared" si="2"/>
        <v>0</v>
      </c>
      <c r="D16" s="390">
        <f t="shared" si="2"/>
        <v>0</v>
      </c>
      <c r="E16" s="390">
        <f>IF(F16+G16=[1]表二!B16,F16+G16,"F")</f>
        <v>0</v>
      </c>
      <c r="F16" s="393"/>
      <c r="G16" s="393"/>
      <c r="H16" s="390">
        <f>IF(I16+J16=[1]表三!B22,I16+J16,"F")</f>
        <v>0</v>
      </c>
      <c r="I16" s="393"/>
      <c r="J16" s="394"/>
    </row>
    <row r="20" spans="1:15" ht="39">
      <c r="A20" s="985" t="s">
        <v>1155</v>
      </c>
      <c r="B20" s="986"/>
      <c r="C20" s="986"/>
      <c r="D20" s="986"/>
      <c r="E20" s="986"/>
      <c r="F20" s="986"/>
      <c r="G20" s="986"/>
      <c r="H20" s="986"/>
      <c r="I20" s="986"/>
      <c r="J20" s="986"/>
      <c r="K20" s="986"/>
      <c r="L20" s="986"/>
      <c r="M20" s="986"/>
      <c r="N20" s="986"/>
      <c r="O20" s="986"/>
    </row>
    <row r="21" spans="1:15" ht="20.399999999999999" thickBot="1">
      <c r="A21" s="397" t="s">
        <v>1116</v>
      </c>
      <c r="B21" s="984" t="s">
        <v>1117</v>
      </c>
      <c r="C21" s="984"/>
      <c r="D21" s="984"/>
      <c r="E21" s="984"/>
      <c r="F21" s="984"/>
      <c r="G21" s="984"/>
      <c r="H21" s="984"/>
      <c r="I21" s="984"/>
      <c r="J21" s="984"/>
      <c r="K21" s="984"/>
      <c r="O21" s="398" t="s">
        <v>1118</v>
      </c>
    </row>
    <row r="22" spans="1:15" ht="49.2" thickBot="1">
      <c r="A22" s="399" t="s">
        <v>1119</v>
      </c>
      <c r="B22" s="400" t="s">
        <v>1120</v>
      </c>
      <c r="C22" s="401" t="s">
        <v>1121</v>
      </c>
      <c r="D22" s="402" t="s">
        <v>1122</v>
      </c>
      <c r="E22" s="403" t="s">
        <v>1123</v>
      </c>
      <c r="F22" s="403" t="s">
        <v>1124</v>
      </c>
      <c r="G22" s="403" t="s">
        <v>1125</v>
      </c>
      <c r="H22" s="404" t="s">
        <v>1126</v>
      </c>
      <c r="I22" s="403" t="s">
        <v>1127</v>
      </c>
      <c r="J22" s="405" t="s">
        <v>1128</v>
      </c>
      <c r="K22" s="404" t="s">
        <v>1129</v>
      </c>
      <c r="L22" s="406" t="s">
        <v>1130</v>
      </c>
      <c r="M22" s="406" t="s">
        <v>1131</v>
      </c>
      <c r="N22" s="406" t="s">
        <v>1132</v>
      </c>
      <c r="O22" s="407" t="s">
        <v>1133</v>
      </c>
    </row>
    <row r="23" spans="1:15" ht="16.8" thickBot="1">
      <c r="A23" s="408" t="s">
        <v>1134</v>
      </c>
      <c r="B23" s="409">
        <f>IF(AND(B24=B34,B34=B37,B37=B24),B24,"F")</f>
        <v>0</v>
      </c>
      <c r="C23" s="409">
        <f t="shared" ref="C23:O23" si="3">IF(AND(C24=C34,C34=C37,C37=C24),C24,"F")</f>
        <v>0</v>
      </c>
      <c r="D23" s="409">
        <f t="shared" si="3"/>
        <v>0</v>
      </c>
      <c r="E23" s="409">
        <f t="shared" si="3"/>
        <v>0</v>
      </c>
      <c r="F23" s="409">
        <f t="shared" si="3"/>
        <v>0</v>
      </c>
      <c r="G23" s="409">
        <f t="shared" si="3"/>
        <v>0</v>
      </c>
      <c r="H23" s="409">
        <f t="shared" si="3"/>
        <v>0</v>
      </c>
      <c r="I23" s="409">
        <f t="shared" si="3"/>
        <v>0</v>
      </c>
      <c r="J23" s="409">
        <f t="shared" si="3"/>
        <v>0</v>
      </c>
      <c r="K23" s="409">
        <f t="shared" si="3"/>
        <v>0</v>
      </c>
      <c r="L23" s="409">
        <f t="shared" si="3"/>
        <v>0</v>
      </c>
      <c r="M23" s="409">
        <f t="shared" si="3"/>
        <v>0</v>
      </c>
      <c r="N23" s="409">
        <f>IF(AND(N24=N34,N34=N37,N37=N24),N24,"F")</f>
        <v>0</v>
      </c>
      <c r="O23" s="410">
        <f t="shared" si="3"/>
        <v>0</v>
      </c>
    </row>
    <row r="24" spans="1:15" ht="16.8" thickBot="1">
      <c r="A24" s="411" t="s">
        <v>1135</v>
      </c>
      <c r="B24" s="409">
        <f>B25+B31+B32+B33</f>
        <v>0</v>
      </c>
      <c r="C24" s="409">
        <f t="shared" ref="C24:O24" si="4">C25+C31+C32+C33</f>
        <v>0</v>
      </c>
      <c r="D24" s="409">
        <f>D25+D31+D32+D33</f>
        <v>0</v>
      </c>
      <c r="E24" s="409">
        <f t="shared" si="4"/>
        <v>0</v>
      </c>
      <c r="F24" s="409">
        <f t="shared" si="4"/>
        <v>0</v>
      </c>
      <c r="G24" s="409">
        <f t="shared" si="4"/>
        <v>0</v>
      </c>
      <c r="H24" s="409">
        <f t="shared" si="4"/>
        <v>0</v>
      </c>
      <c r="I24" s="409">
        <f t="shared" si="4"/>
        <v>0</v>
      </c>
      <c r="J24" s="409">
        <f t="shared" si="4"/>
        <v>0</v>
      </c>
      <c r="K24" s="409">
        <f t="shared" si="4"/>
        <v>0</v>
      </c>
      <c r="L24" s="409">
        <f t="shared" si="4"/>
        <v>0</v>
      </c>
      <c r="M24" s="409">
        <f t="shared" si="4"/>
        <v>0</v>
      </c>
      <c r="N24" s="409">
        <f>N25+N31+N32+N33</f>
        <v>0</v>
      </c>
      <c r="O24" s="410">
        <f t="shared" si="4"/>
        <v>0</v>
      </c>
    </row>
    <row r="25" spans="1:15" ht="16.8" thickBot="1">
      <c r="A25" s="411" t="s">
        <v>1136</v>
      </c>
      <c r="B25" s="409">
        <f>SUM(B26:B30)</f>
        <v>0</v>
      </c>
      <c r="C25" s="409">
        <f t="shared" ref="C25:O25" si="5">SUM(C26:C30)</f>
        <v>0</v>
      </c>
      <c r="D25" s="409">
        <f>SUM(D26:D30)</f>
        <v>0</v>
      </c>
      <c r="E25" s="409">
        <f t="shared" si="5"/>
        <v>0</v>
      </c>
      <c r="F25" s="409">
        <f t="shared" si="5"/>
        <v>0</v>
      </c>
      <c r="G25" s="409">
        <f t="shared" si="5"/>
        <v>0</v>
      </c>
      <c r="H25" s="409">
        <f t="shared" si="5"/>
        <v>0</v>
      </c>
      <c r="I25" s="409">
        <f t="shared" si="5"/>
        <v>0</v>
      </c>
      <c r="J25" s="409">
        <f t="shared" si="5"/>
        <v>0</v>
      </c>
      <c r="K25" s="409">
        <f t="shared" si="5"/>
        <v>0</v>
      </c>
      <c r="L25" s="409">
        <f t="shared" si="5"/>
        <v>0</v>
      </c>
      <c r="M25" s="409">
        <f t="shared" si="5"/>
        <v>0</v>
      </c>
      <c r="N25" s="409">
        <f>SUM(N26:N30)</f>
        <v>0</v>
      </c>
      <c r="O25" s="410">
        <f t="shared" si="5"/>
        <v>0</v>
      </c>
    </row>
    <row r="26" spans="1:15" ht="16.8" thickBot="1">
      <c r="A26" s="411" t="s">
        <v>1137</v>
      </c>
      <c r="B26" s="409">
        <f t="shared" ref="B26:B43" si="6">SUM(C26:O26)</f>
        <v>0</v>
      </c>
      <c r="C26" s="412"/>
      <c r="D26" s="412"/>
      <c r="E26" s="412"/>
      <c r="F26" s="412"/>
      <c r="G26" s="412"/>
      <c r="H26" s="412"/>
      <c r="I26" s="412"/>
      <c r="J26" s="412"/>
      <c r="K26" s="412"/>
      <c r="L26" s="412"/>
      <c r="M26" s="412"/>
      <c r="N26" s="412"/>
      <c r="O26" s="413"/>
    </row>
    <row r="27" spans="1:15" ht="16.8" thickBot="1">
      <c r="A27" s="411" t="s">
        <v>1138</v>
      </c>
      <c r="B27" s="409">
        <f t="shared" si="6"/>
        <v>0</v>
      </c>
      <c r="C27" s="412"/>
      <c r="D27" s="412"/>
      <c r="E27" s="414"/>
      <c r="F27" s="414"/>
      <c r="G27" s="414"/>
      <c r="H27" s="414"/>
      <c r="I27" s="414"/>
      <c r="J27" s="414"/>
      <c r="K27" s="414"/>
      <c r="L27" s="414"/>
      <c r="M27" s="414"/>
      <c r="N27" s="414"/>
      <c r="O27" s="415"/>
    </row>
    <row r="28" spans="1:15" ht="16.8" thickBot="1">
      <c r="A28" s="411" t="s">
        <v>1139</v>
      </c>
      <c r="B28" s="409">
        <f t="shared" si="6"/>
        <v>0</v>
      </c>
      <c r="C28" s="412"/>
      <c r="D28" s="412"/>
      <c r="E28" s="414"/>
      <c r="F28" s="414"/>
      <c r="G28" s="416"/>
      <c r="H28" s="414"/>
      <c r="I28" s="414"/>
      <c r="J28" s="414"/>
      <c r="K28" s="414"/>
      <c r="L28" s="414"/>
      <c r="M28" s="414"/>
      <c r="N28" s="414"/>
      <c r="O28" s="415"/>
    </row>
    <row r="29" spans="1:15" ht="16.8" thickBot="1">
      <c r="A29" s="411" t="s">
        <v>1140</v>
      </c>
      <c r="B29" s="409">
        <f t="shared" si="6"/>
        <v>0</v>
      </c>
      <c r="C29" s="412"/>
      <c r="D29" s="412"/>
      <c r="E29" s="414"/>
      <c r="F29" s="414"/>
      <c r="G29" s="414"/>
      <c r="H29" s="414"/>
      <c r="I29" s="414"/>
      <c r="J29" s="414"/>
      <c r="K29" s="414"/>
      <c r="L29" s="414"/>
      <c r="M29" s="414"/>
      <c r="N29" s="414"/>
      <c r="O29" s="415"/>
    </row>
    <row r="30" spans="1:15" ht="16.8" thickBot="1">
      <c r="A30" s="411" t="s">
        <v>1141</v>
      </c>
      <c r="B30" s="409">
        <f t="shared" si="6"/>
        <v>0</v>
      </c>
      <c r="C30" s="412"/>
      <c r="D30" s="412"/>
      <c r="E30" s="414"/>
      <c r="F30" s="414"/>
      <c r="G30" s="414"/>
      <c r="H30" s="414"/>
      <c r="I30" s="414"/>
      <c r="J30" s="414"/>
      <c r="K30" s="414"/>
      <c r="L30" s="414"/>
      <c r="M30" s="414"/>
      <c r="N30" s="414"/>
      <c r="O30" s="415"/>
    </row>
    <row r="31" spans="1:15" ht="16.8" thickBot="1">
      <c r="A31" s="411" t="s">
        <v>1142</v>
      </c>
      <c r="B31" s="409">
        <f t="shared" si="6"/>
        <v>0</v>
      </c>
      <c r="C31" s="412"/>
      <c r="D31" s="412"/>
      <c r="E31" s="412"/>
      <c r="F31" s="412"/>
      <c r="G31" s="412"/>
      <c r="H31" s="412"/>
      <c r="I31" s="412"/>
      <c r="J31" s="412"/>
      <c r="K31" s="412"/>
      <c r="L31" s="412"/>
      <c r="M31" s="412"/>
      <c r="N31" s="412"/>
      <c r="O31" s="413"/>
    </row>
    <row r="32" spans="1:15" ht="16.8" thickBot="1">
      <c r="A32" s="411" t="s">
        <v>1143</v>
      </c>
      <c r="B32" s="409">
        <f t="shared" si="6"/>
        <v>0</v>
      </c>
      <c r="C32" s="412"/>
      <c r="D32" s="412"/>
      <c r="E32" s="412"/>
      <c r="F32" s="412"/>
      <c r="G32" s="412"/>
      <c r="H32" s="412"/>
      <c r="I32" s="412"/>
      <c r="J32" s="412"/>
      <c r="K32" s="412"/>
      <c r="L32" s="412"/>
      <c r="M32" s="412"/>
      <c r="N32" s="412"/>
      <c r="O32" s="413"/>
    </row>
    <row r="33" spans="1:15" ht="20.399999999999999" thickBot="1">
      <c r="A33" s="417" t="s">
        <v>1144</v>
      </c>
      <c r="B33" s="409">
        <f t="shared" si="6"/>
        <v>0</v>
      </c>
      <c r="C33" s="412"/>
      <c r="D33" s="412"/>
      <c r="E33" s="412"/>
      <c r="F33" s="412"/>
      <c r="G33" s="412"/>
      <c r="H33" s="412"/>
      <c r="I33" s="412"/>
      <c r="J33" s="412"/>
      <c r="K33" s="412"/>
      <c r="L33" s="412"/>
      <c r="M33" s="412"/>
      <c r="N33" s="412"/>
      <c r="O33" s="413"/>
    </row>
    <row r="34" spans="1:15" ht="16.8" thickBot="1">
      <c r="A34" s="411" t="s">
        <v>1145</v>
      </c>
      <c r="B34" s="409">
        <f t="shared" si="6"/>
        <v>0</v>
      </c>
      <c r="C34" s="409">
        <f t="shared" ref="C34:O34" si="7">SUM(C35:C36)</f>
        <v>0</v>
      </c>
      <c r="D34" s="409"/>
      <c r="E34" s="409">
        <f t="shared" si="7"/>
        <v>0</v>
      </c>
      <c r="F34" s="409">
        <f t="shared" si="7"/>
        <v>0</v>
      </c>
      <c r="G34" s="409">
        <f t="shared" si="7"/>
        <v>0</v>
      </c>
      <c r="H34" s="409">
        <f t="shared" si="7"/>
        <v>0</v>
      </c>
      <c r="I34" s="409">
        <f t="shared" si="7"/>
        <v>0</v>
      </c>
      <c r="J34" s="409">
        <f t="shared" si="7"/>
        <v>0</v>
      </c>
      <c r="K34" s="409">
        <f t="shared" si="7"/>
        <v>0</v>
      </c>
      <c r="L34" s="409">
        <f t="shared" si="7"/>
        <v>0</v>
      </c>
      <c r="M34" s="409">
        <f t="shared" si="7"/>
        <v>0</v>
      </c>
      <c r="N34" s="409"/>
      <c r="O34" s="410">
        <f t="shared" si="7"/>
        <v>0</v>
      </c>
    </row>
    <row r="35" spans="1:15" ht="16.8" thickBot="1">
      <c r="A35" s="411" t="s">
        <v>1146</v>
      </c>
      <c r="B35" s="409">
        <f t="shared" si="6"/>
        <v>0</v>
      </c>
      <c r="C35" s="412"/>
      <c r="D35" s="412"/>
      <c r="E35" s="412"/>
      <c r="F35" s="412"/>
      <c r="G35" s="412"/>
      <c r="H35" s="412"/>
      <c r="I35" s="412"/>
      <c r="J35" s="412"/>
      <c r="K35" s="412"/>
      <c r="L35" s="412"/>
      <c r="M35" s="412"/>
      <c r="N35" s="412"/>
      <c r="O35" s="413"/>
    </row>
    <row r="36" spans="1:15" ht="16.8" thickBot="1">
      <c r="A36" s="411" t="s">
        <v>1147</v>
      </c>
      <c r="B36" s="409">
        <f t="shared" si="6"/>
        <v>0</v>
      </c>
      <c r="C36" s="412"/>
      <c r="D36" s="412"/>
      <c r="E36" s="412"/>
      <c r="F36" s="412"/>
      <c r="G36" s="412"/>
      <c r="H36" s="412"/>
      <c r="I36" s="412"/>
      <c r="J36" s="412"/>
      <c r="K36" s="412"/>
      <c r="L36" s="412"/>
      <c r="M36" s="412"/>
      <c r="N36" s="412"/>
      <c r="O36" s="413"/>
    </row>
    <row r="37" spans="1:15" ht="16.8" thickBot="1">
      <c r="A37" s="418" t="s">
        <v>1148</v>
      </c>
      <c r="B37" s="409">
        <f t="shared" si="6"/>
        <v>0</v>
      </c>
      <c r="C37" s="409">
        <f t="shared" ref="C37:O37" si="8">SUM(C38:C43)</f>
        <v>0</v>
      </c>
      <c r="D37" s="409"/>
      <c r="E37" s="409">
        <f t="shared" si="8"/>
        <v>0</v>
      </c>
      <c r="F37" s="409">
        <f t="shared" si="8"/>
        <v>0</v>
      </c>
      <c r="G37" s="409">
        <f t="shared" si="8"/>
        <v>0</v>
      </c>
      <c r="H37" s="409">
        <f t="shared" si="8"/>
        <v>0</v>
      </c>
      <c r="I37" s="409">
        <f t="shared" si="8"/>
        <v>0</v>
      </c>
      <c r="J37" s="409">
        <f t="shared" si="8"/>
        <v>0</v>
      </c>
      <c r="K37" s="409">
        <f t="shared" si="8"/>
        <v>0</v>
      </c>
      <c r="L37" s="409">
        <f t="shared" si="8"/>
        <v>0</v>
      </c>
      <c r="M37" s="409">
        <f t="shared" si="8"/>
        <v>0</v>
      </c>
      <c r="N37" s="409"/>
      <c r="O37" s="410">
        <f t="shared" si="8"/>
        <v>0</v>
      </c>
    </row>
    <row r="38" spans="1:15" ht="16.8" thickBot="1">
      <c r="A38" s="411" t="s">
        <v>1149</v>
      </c>
      <c r="B38" s="409">
        <f t="shared" si="6"/>
        <v>0</v>
      </c>
      <c r="C38" s="412"/>
      <c r="D38" s="412"/>
      <c r="E38" s="412"/>
      <c r="F38" s="412"/>
      <c r="G38" s="412"/>
      <c r="H38" s="412"/>
      <c r="I38" s="412"/>
      <c r="J38" s="412"/>
      <c r="K38" s="412"/>
      <c r="L38" s="412"/>
      <c r="M38" s="412"/>
      <c r="N38" s="412"/>
      <c r="O38" s="413"/>
    </row>
    <row r="39" spans="1:15" ht="16.8" thickBot="1">
      <c r="A39" s="411" t="s">
        <v>1150</v>
      </c>
      <c r="B39" s="409">
        <f t="shared" si="6"/>
        <v>0</v>
      </c>
      <c r="C39" s="412"/>
      <c r="D39" s="412"/>
      <c r="E39" s="414"/>
      <c r="F39" s="414"/>
      <c r="G39" s="416"/>
      <c r="H39" s="414"/>
      <c r="I39" s="414"/>
      <c r="J39" s="414"/>
      <c r="K39" s="414"/>
      <c r="L39" s="414"/>
      <c r="M39" s="414"/>
      <c r="N39" s="414"/>
      <c r="O39" s="415"/>
    </row>
    <row r="40" spans="1:15" ht="16.8" thickBot="1">
      <c r="A40" s="411" t="s">
        <v>1151</v>
      </c>
      <c r="B40" s="409">
        <f t="shared" si="6"/>
        <v>0</v>
      </c>
      <c r="C40" s="412"/>
      <c r="D40" s="412"/>
      <c r="E40" s="414"/>
      <c r="F40" s="414"/>
      <c r="G40" s="414"/>
      <c r="H40" s="414"/>
      <c r="I40" s="414"/>
      <c r="J40" s="414"/>
      <c r="K40" s="414"/>
      <c r="L40" s="414"/>
      <c r="M40" s="414"/>
      <c r="N40" s="414"/>
      <c r="O40" s="415"/>
    </row>
    <row r="41" spans="1:15" ht="16.8" thickBot="1">
      <c r="A41" s="411" t="s">
        <v>1152</v>
      </c>
      <c r="B41" s="409">
        <f t="shared" si="6"/>
        <v>0</v>
      </c>
      <c r="C41" s="412"/>
      <c r="D41" s="412"/>
      <c r="E41" s="414"/>
      <c r="F41" s="414"/>
      <c r="G41" s="414"/>
      <c r="H41" s="414"/>
      <c r="I41" s="414"/>
      <c r="J41" s="414"/>
      <c r="K41" s="414"/>
      <c r="L41" s="414"/>
      <c r="M41" s="414"/>
      <c r="N41" s="414"/>
      <c r="O41" s="415"/>
    </row>
    <row r="42" spans="1:15" ht="16.8" thickBot="1">
      <c r="A42" s="411" t="s">
        <v>1153</v>
      </c>
      <c r="B42" s="409">
        <f t="shared" si="6"/>
        <v>0</v>
      </c>
      <c r="C42" s="412"/>
      <c r="D42" s="412"/>
      <c r="E42" s="412"/>
      <c r="F42" s="412"/>
      <c r="G42" s="412"/>
      <c r="H42" s="412"/>
      <c r="I42" s="412"/>
      <c r="J42" s="412"/>
      <c r="K42" s="412"/>
      <c r="L42" s="412"/>
      <c r="M42" s="412"/>
      <c r="N42" s="412"/>
      <c r="O42" s="413"/>
    </row>
    <row r="43" spans="1:15" ht="16.8" thickBot="1">
      <c r="A43" s="419" t="s">
        <v>1154</v>
      </c>
      <c r="B43" s="409">
        <f t="shared" si="6"/>
        <v>0</v>
      </c>
      <c r="C43" s="412"/>
      <c r="D43" s="412"/>
      <c r="E43" s="414"/>
      <c r="F43" s="414"/>
      <c r="G43" s="414"/>
      <c r="H43" s="414"/>
      <c r="I43" s="414"/>
      <c r="J43" s="414"/>
      <c r="K43" s="414"/>
      <c r="L43" s="414"/>
      <c r="M43" s="414"/>
      <c r="N43" s="414"/>
      <c r="O43" s="415"/>
    </row>
    <row r="46" spans="1:15" ht="16.8" thickBot="1"/>
    <row r="47" spans="1:15" ht="39">
      <c r="A47" s="987" t="s">
        <v>1156</v>
      </c>
      <c r="B47" s="988"/>
      <c r="C47" s="988"/>
      <c r="D47" s="988"/>
      <c r="E47" s="988"/>
      <c r="F47" s="988"/>
      <c r="G47" s="988"/>
      <c r="H47" s="988"/>
      <c r="I47" s="988"/>
      <c r="J47" s="988"/>
    </row>
    <row r="48" spans="1:15" ht="20.399999999999999" thickBot="1">
      <c r="A48" s="420" t="s">
        <v>1157</v>
      </c>
      <c r="B48" s="984" t="s">
        <v>1158</v>
      </c>
      <c r="C48" s="989"/>
      <c r="D48" s="989"/>
      <c r="E48" s="989"/>
      <c r="F48" s="989"/>
      <c r="G48" s="989"/>
      <c r="H48" s="990"/>
      <c r="I48" s="421"/>
      <c r="J48" s="422" t="s">
        <v>1159</v>
      </c>
    </row>
    <row r="49" spans="1:10" ht="19.8">
      <c r="A49" s="991" t="s">
        <v>1119</v>
      </c>
      <c r="B49" s="993" t="s">
        <v>1160</v>
      </c>
      <c r="C49" s="995" t="s">
        <v>1161</v>
      </c>
      <c r="D49" s="996"/>
      <c r="E49" s="996"/>
      <c r="F49" s="996"/>
      <c r="G49" s="996"/>
      <c r="H49" s="979" t="s">
        <v>1162</v>
      </c>
      <c r="I49" s="997"/>
      <c r="J49" s="998"/>
    </row>
    <row r="50" spans="1:10" ht="40.200000000000003" thickBot="1">
      <c r="A50" s="992"/>
      <c r="B50" s="994"/>
      <c r="C50" s="386" t="s">
        <v>803</v>
      </c>
      <c r="D50" s="386" t="s">
        <v>1163</v>
      </c>
      <c r="E50" s="386" t="s">
        <v>1164</v>
      </c>
      <c r="F50" s="386" t="s">
        <v>1165</v>
      </c>
      <c r="G50" s="423" t="s">
        <v>1166</v>
      </c>
      <c r="H50" s="386" t="s">
        <v>803</v>
      </c>
      <c r="I50" s="424" t="s">
        <v>1167</v>
      </c>
      <c r="J50" s="425" t="s">
        <v>1168</v>
      </c>
    </row>
    <row r="51" spans="1:10" ht="16.8" thickBot="1">
      <c r="A51" s="426" t="s">
        <v>1134</v>
      </c>
      <c r="B51" s="409">
        <f>IF(AND(B52=B67,B67=B70,B70=B52),B52,"F")</f>
        <v>13</v>
      </c>
      <c r="C51" s="409">
        <f>SUM(D51:G51)</f>
        <v>13</v>
      </c>
      <c r="D51" s="409">
        <f t="shared" ref="D51:J51" si="9">IF(AND(D52=D67,D67=D70,D70=D52),D52,"F")</f>
        <v>8</v>
      </c>
      <c r="E51" s="409">
        <f t="shared" si="9"/>
        <v>0</v>
      </c>
      <c r="F51" s="409">
        <f>IF(AND(F52=F67,F67=F70,F70=F52),F52,"F")</f>
        <v>4</v>
      </c>
      <c r="G51" s="409">
        <f>IF(AND(G52=G67,G67=G70,G70=G52),G52,"F")</f>
        <v>1</v>
      </c>
      <c r="H51" s="409">
        <f>H53+H59+H60+H66</f>
        <v>0</v>
      </c>
      <c r="I51" s="409">
        <f t="shared" si="9"/>
        <v>0</v>
      </c>
      <c r="J51" s="410">
        <f t="shared" si="9"/>
        <v>0</v>
      </c>
    </row>
    <row r="52" spans="1:10" ht="16.8" thickBot="1">
      <c r="A52" s="411" t="s">
        <v>1135</v>
      </c>
      <c r="B52" s="409">
        <f>B53+B59+B60+B66</f>
        <v>13</v>
      </c>
      <c r="C52" s="409">
        <f>SUM(D52:G52)</f>
        <v>13</v>
      </c>
      <c r="D52" s="409">
        <f t="shared" ref="D52:J52" si="10">SUM(D54:D60)+D66</f>
        <v>8</v>
      </c>
      <c r="E52" s="409">
        <f t="shared" si="10"/>
        <v>0</v>
      </c>
      <c r="F52" s="409">
        <f t="shared" si="10"/>
        <v>4</v>
      </c>
      <c r="G52" s="409">
        <f t="shared" si="10"/>
        <v>1</v>
      </c>
      <c r="H52" s="409">
        <f>SUM(I52:J52)</f>
        <v>0</v>
      </c>
      <c r="I52" s="409">
        <f t="shared" si="10"/>
        <v>0</v>
      </c>
      <c r="J52" s="410">
        <f t="shared" si="10"/>
        <v>0</v>
      </c>
    </row>
    <row r="53" spans="1:10" ht="16.8" thickBot="1">
      <c r="A53" s="411" t="s">
        <v>1136</v>
      </c>
      <c r="B53" s="409">
        <f>C53</f>
        <v>1</v>
      </c>
      <c r="C53" s="409">
        <f>SUM(D53:G53)</f>
        <v>1</v>
      </c>
      <c r="D53" s="409">
        <f t="shared" ref="D53:J53" si="11">SUM(D54:D58)</f>
        <v>0</v>
      </c>
      <c r="E53" s="409">
        <f t="shared" si="11"/>
        <v>0</v>
      </c>
      <c r="F53" s="409">
        <f t="shared" si="11"/>
        <v>0</v>
      </c>
      <c r="G53" s="409">
        <v>1</v>
      </c>
      <c r="H53" s="409">
        <f t="shared" ref="H53:H76" si="12">SUM(I53:J53)</f>
        <v>0</v>
      </c>
      <c r="I53" s="409">
        <f t="shared" si="11"/>
        <v>0</v>
      </c>
      <c r="J53" s="410">
        <f t="shared" si="11"/>
        <v>0</v>
      </c>
    </row>
    <row r="54" spans="1:10" ht="16.8" thickBot="1">
      <c r="A54" s="411" t="s">
        <v>1137</v>
      </c>
      <c r="B54" s="409">
        <f t="shared" ref="B54:B76" si="13">C54+H54</f>
        <v>0</v>
      </c>
      <c r="C54" s="409">
        <f t="shared" ref="C54:C76" si="14">SUM(D54:G54)</f>
        <v>0</v>
      </c>
      <c r="D54" s="427"/>
      <c r="E54" s="427"/>
      <c r="F54" s="427"/>
      <c r="G54" s="427"/>
      <c r="H54" s="409">
        <f t="shared" si="12"/>
        <v>0</v>
      </c>
      <c r="I54" s="427"/>
      <c r="J54" s="428"/>
    </row>
    <row r="55" spans="1:10" ht="16.8" thickBot="1">
      <c r="A55" s="411" t="s">
        <v>1138</v>
      </c>
      <c r="B55" s="409">
        <f t="shared" si="13"/>
        <v>0</v>
      </c>
      <c r="C55" s="409">
        <f t="shared" si="14"/>
        <v>0</v>
      </c>
      <c r="D55" s="416"/>
      <c r="E55" s="427"/>
      <c r="F55" s="427"/>
      <c r="G55" s="427"/>
      <c r="H55" s="409">
        <f t="shared" si="12"/>
        <v>0</v>
      </c>
      <c r="I55" s="427"/>
      <c r="J55" s="428"/>
    </row>
    <row r="56" spans="1:10" ht="16.8" thickBot="1">
      <c r="A56" s="411" t="s">
        <v>1139</v>
      </c>
      <c r="B56" s="409">
        <f t="shared" si="13"/>
        <v>1</v>
      </c>
      <c r="C56" s="409">
        <f>SUM(D56:G56)</f>
        <v>1</v>
      </c>
      <c r="D56" s="427"/>
      <c r="E56" s="427"/>
      <c r="F56" s="427"/>
      <c r="G56" s="427">
        <v>1</v>
      </c>
      <c r="H56" s="409">
        <f t="shared" si="12"/>
        <v>0</v>
      </c>
      <c r="I56" s="427"/>
      <c r="J56" s="428"/>
    </row>
    <row r="57" spans="1:10" ht="16.8" thickBot="1">
      <c r="A57" s="411" t="s">
        <v>1140</v>
      </c>
      <c r="B57" s="409">
        <f t="shared" si="13"/>
        <v>0</v>
      </c>
      <c r="C57" s="409">
        <f t="shared" si="14"/>
        <v>0</v>
      </c>
      <c r="D57" s="427"/>
      <c r="E57" s="427"/>
      <c r="F57" s="427"/>
      <c r="G57" s="427"/>
      <c r="H57" s="409">
        <f t="shared" si="12"/>
        <v>0</v>
      </c>
      <c r="I57" s="427"/>
      <c r="J57" s="428"/>
    </row>
    <row r="58" spans="1:10" ht="16.8" thickBot="1">
      <c r="A58" s="411" t="s">
        <v>1141</v>
      </c>
      <c r="B58" s="409">
        <f t="shared" si="13"/>
        <v>0</v>
      </c>
      <c r="C58" s="409">
        <f t="shared" si="14"/>
        <v>0</v>
      </c>
      <c r="D58" s="427"/>
      <c r="E58" s="427"/>
      <c r="F58" s="427"/>
      <c r="G58" s="427"/>
      <c r="H58" s="409">
        <f t="shared" si="12"/>
        <v>0</v>
      </c>
      <c r="I58" s="427"/>
      <c r="J58" s="428"/>
    </row>
    <row r="59" spans="1:10" ht="16.8" thickBot="1">
      <c r="A59" s="411" t="s">
        <v>1142</v>
      </c>
      <c r="B59" s="409">
        <f t="shared" si="13"/>
        <v>0</v>
      </c>
      <c r="C59" s="409">
        <f t="shared" si="14"/>
        <v>0</v>
      </c>
      <c r="D59" s="427"/>
      <c r="E59" s="427"/>
      <c r="F59" s="427"/>
      <c r="G59" s="427"/>
      <c r="H59" s="409">
        <f t="shared" si="12"/>
        <v>0</v>
      </c>
      <c r="I59" s="427"/>
      <c r="J59" s="428"/>
    </row>
    <row r="60" spans="1:10" ht="20.399999999999999" thickBot="1">
      <c r="A60" s="429" t="s">
        <v>1143</v>
      </c>
      <c r="B60" s="409">
        <f t="shared" si="13"/>
        <v>12</v>
      </c>
      <c r="C60" s="409">
        <f t="shared" si="14"/>
        <v>12</v>
      </c>
      <c r="D60" s="409">
        <f t="shared" ref="D60:J60" si="15">SUM(D61:D65)</f>
        <v>8</v>
      </c>
      <c r="E60" s="409">
        <f t="shared" si="15"/>
        <v>0</v>
      </c>
      <c r="F60" s="409">
        <f t="shared" si="15"/>
        <v>4</v>
      </c>
      <c r="G60" s="409">
        <f t="shared" si="15"/>
        <v>0</v>
      </c>
      <c r="H60" s="409">
        <f t="shared" si="12"/>
        <v>0</v>
      </c>
      <c r="I60" s="409">
        <f t="shared" si="15"/>
        <v>0</v>
      </c>
      <c r="J60" s="410">
        <f t="shared" si="15"/>
        <v>0</v>
      </c>
    </row>
    <row r="61" spans="1:10" ht="16.8" thickBot="1">
      <c r="A61" s="411" t="s">
        <v>1169</v>
      </c>
      <c r="B61" s="409">
        <f t="shared" si="13"/>
        <v>0</v>
      </c>
      <c r="C61" s="409">
        <f t="shared" si="14"/>
        <v>0</v>
      </c>
      <c r="D61" s="427"/>
      <c r="E61" s="427"/>
      <c r="F61" s="427"/>
      <c r="G61" s="427"/>
      <c r="H61" s="409">
        <f t="shared" si="12"/>
        <v>0</v>
      </c>
      <c r="I61" s="427"/>
      <c r="J61" s="428"/>
    </row>
    <row r="62" spans="1:10" ht="16.8" thickBot="1">
      <c r="A62" s="411" t="s">
        <v>1170</v>
      </c>
      <c r="B62" s="409">
        <f t="shared" si="13"/>
        <v>12</v>
      </c>
      <c r="C62" s="409">
        <f t="shared" si="14"/>
        <v>12</v>
      </c>
      <c r="D62" s="427">
        <v>8</v>
      </c>
      <c r="E62" s="427"/>
      <c r="F62" s="427">
        <v>4</v>
      </c>
      <c r="G62" s="427"/>
      <c r="H62" s="409">
        <f t="shared" si="12"/>
        <v>0</v>
      </c>
      <c r="I62" s="427"/>
      <c r="J62" s="428"/>
    </row>
    <row r="63" spans="1:10" ht="16.8" thickBot="1">
      <c r="A63" s="411" t="s">
        <v>1171</v>
      </c>
      <c r="B63" s="409">
        <f t="shared" si="13"/>
        <v>0</v>
      </c>
      <c r="C63" s="409">
        <f t="shared" si="14"/>
        <v>0</v>
      </c>
      <c r="D63" s="427"/>
      <c r="E63" s="427"/>
      <c r="F63" s="427"/>
      <c r="G63" s="427"/>
      <c r="H63" s="409">
        <f t="shared" si="12"/>
        <v>0</v>
      </c>
      <c r="I63" s="427"/>
      <c r="J63" s="428"/>
    </row>
    <row r="64" spans="1:10" ht="16.8" thickBot="1">
      <c r="A64" s="411" t="s">
        <v>1172</v>
      </c>
      <c r="B64" s="409">
        <f t="shared" si="13"/>
        <v>0</v>
      </c>
      <c r="C64" s="409">
        <f t="shared" si="14"/>
        <v>0</v>
      </c>
      <c r="D64" s="427"/>
      <c r="E64" s="427"/>
      <c r="F64" s="427"/>
      <c r="G64" s="427"/>
      <c r="H64" s="409">
        <f t="shared" si="12"/>
        <v>0</v>
      </c>
      <c r="I64" s="427"/>
      <c r="J64" s="428"/>
    </row>
    <row r="65" spans="1:10" ht="16.8" thickBot="1">
      <c r="A65" s="411" t="s">
        <v>1173</v>
      </c>
      <c r="B65" s="409">
        <f t="shared" si="13"/>
        <v>0</v>
      </c>
      <c r="C65" s="409">
        <f t="shared" si="14"/>
        <v>0</v>
      </c>
      <c r="D65" s="427"/>
      <c r="E65" s="427"/>
      <c r="F65" s="427"/>
      <c r="G65" s="427"/>
      <c r="H65" s="409">
        <f t="shared" si="12"/>
        <v>0</v>
      </c>
      <c r="I65" s="427"/>
      <c r="J65" s="428"/>
    </row>
    <row r="66" spans="1:10" ht="16.8" thickBot="1">
      <c r="A66" s="430" t="s">
        <v>1144</v>
      </c>
      <c r="B66" s="409">
        <f t="shared" si="13"/>
        <v>0</v>
      </c>
      <c r="C66" s="409">
        <f t="shared" si="14"/>
        <v>0</v>
      </c>
      <c r="D66" s="427"/>
      <c r="E66" s="427"/>
      <c r="F66" s="427"/>
      <c r="G66" s="427"/>
      <c r="H66" s="409">
        <f t="shared" si="12"/>
        <v>0</v>
      </c>
      <c r="I66" s="427"/>
      <c r="J66" s="428"/>
    </row>
    <row r="67" spans="1:10" ht="16.8" thickBot="1">
      <c r="A67" s="411" t="s">
        <v>1145</v>
      </c>
      <c r="B67" s="409">
        <f t="shared" si="13"/>
        <v>13</v>
      </c>
      <c r="C67" s="409">
        <f t="shared" si="14"/>
        <v>13</v>
      </c>
      <c r="D67" s="409">
        <f t="shared" ref="D67:J67" si="16">SUM(D68:D69)</f>
        <v>8</v>
      </c>
      <c r="E67" s="409">
        <f t="shared" si="16"/>
        <v>0</v>
      </c>
      <c r="F67" s="409">
        <f t="shared" si="16"/>
        <v>4</v>
      </c>
      <c r="G67" s="409">
        <f t="shared" si="16"/>
        <v>1</v>
      </c>
      <c r="H67" s="409">
        <f t="shared" si="12"/>
        <v>0</v>
      </c>
      <c r="I67" s="409">
        <f t="shared" si="16"/>
        <v>0</v>
      </c>
      <c r="J67" s="410">
        <f t="shared" si="16"/>
        <v>0</v>
      </c>
    </row>
    <row r="68" spans="1:10" ht="16.8" thickBot="1">
      <c r="A68" s="411" t="s">
        <v>1146</v>
      </c>
      <c r="B68" s="409">
        <f t="shared" si="13"/>
        <v>12</v>
      </c>
      <c r="C68" s="409">
        <f t="shared" si="14"/>
        <v>12</v>
      </c>
      <c r="D68" s="427">
        <v>8</v>
      </c>
      <c r="E68" s="427"/>
      <c r="F68" s="427">
        <v>4</v>
      </c>
      <c r="G68" s="427"/>
      <c r="H68" s="409">
        <f t="shared" si="12"/>
        <v>0</v>
      </c>
      <c r="I68" s="427"/>
      <c r="J68" s="428"/>
    </row>
    <row r="69" spans="1:10" ht="16.8" thickBot="1">
      <c r="A69" s="411" t="s">
        <v>1147</v>
      </c>
      <c r="B69" s="409">
        <f t="shared" si="13"/>
        <v>1</v>
      </c>
      <c r="C69" s="409">
        <f t="shared" si="14"/>
        <v>1</v>
      </c>
      <c r="D69" s="427"/>
      <c r="E69" s="427"/>
      <c r="F69" s="427"/>
      <c r="G69" s="427">
        <v>1</v>
      </c>
      <c r="H69" s="409">
        <f t="shared" si="12"/>
        <v>0</v>
      </c>
      <c r="I69" s="427"/>
      <c r="J69" s="428"/>
    </row>
    <row r="70" spans="1:10" ht="16.8" thickBot="1">
      <c r="A70" s="418" t="s">
        <v>1148</v>
      </c>
      <c r="B70" s="409">
        <f t="shared" si="13"/>
        <v>13</v>
      </c>
      <c r="C70" s="409">
        <f t="shared" si="14"/>
        <v>13</v>
      </c>
      <c r="D70" s="409">
        <f t="shared" ref="D70:J70" si="17">SUM(D71:D76)</f>
        <v>8</v>
      </c>
      <c r="E70" s="409">
        <f t="shared" si="17"/>
        <v>0</v>
      </c>
      <c r="F70" s="409">
        <f t="shared" si="17"/>
        <v>4</v>
      </c>
      <c r="G70" s="409">
        <f t="shared" si="17"/>
        <v>1</v>
      </c>
      <c r="H70" s="409">
        <f t="shared" si="12"/>
        <v>0</v>
      </c>
      <c r="I70" s="409">
        <f t="shared" si="17"/>
        <v>0</v>
      </c>
      <c r="J70" s="410">
        <f t="shared" si="17"/>
        <v>0</v>
      </c>
    </row>
    <row r="71" spans="1:10" ht="16.8" thickBot="1">
      <c r="A71" s="411" t="s">
        <v>1149</v>
      </c>
      <c r="B71" s="409">
        <f t="shared" si="13"/>
        <v>0</v>
      </c>
      <c r="C71" s="409">
        <f t="shared" si="14"/>
        <v>0</v>
      </c>
      <c r="D71" s="427"/>
      <c r="E71" s="427"/>
      <c r="F71" s="427"/>
      <c r="G71" s="427"/>
      <c r="H71" s="409">
        <f t="shared" si="12"/>
        <v>0</v>
      </c>
      <c r="I71" s="427"/>
      <c r="J71" s="428"/>
    </row>
    <row r="72" spans="1:10" ht="16.8" thickBot="1">
      <c r="A72" s="411" t="s">
        <v>1150</v>
      </c>
      <c r="B72" s="409">
        <f t="shared" si="13"/>
        <v>0</v>
      </c>
      <c r="C72" s="409">
        <f t="shared" si="14"/>
        <v>0</v>
      </c>
      <c r="D72" s="427"/>
      <c r="E72" s="427"/>
      <c r="F72" s="427"/>
      <c r="G72" s="427"/>
      <c r="H72" s="409">
        <f t="shared" si="12"/>
        <v>0</v>
      </c>
      <c r="I72" s="427"/>
      <c r="J72" s="428"/>
    </row>
    <row r="73" spans="1:10" ht="16.8" thickBot="1">
      <c r="A73" s="411" t="s">
        <v>1151</v>
      </c>
      <c r="B73" s="409">
        <f t="shared" si="13"/>
        <v>11</v>
      </c>
      <c r="C73" s="409">
        <f t="shared" si="14"/>
        <v>11</v>
      </c>
      <c r="D73" s="427">
        <v>6</v>
      </c>
      <c r="E73" s="427"/>
      <c r="F73" s="427">
        <v>4</v>
      </c>
      <c r="G73" s="427">
        <v>1</v>
      </c>
      <c r="H73" s="409">
        <f t="shared" si="12"/>
        <v>0</v>
      </c>
      <c r="I73" s="427"/>
      <c r="J73" s="428"/>
    </row>
    <row r="74" spans="1:10" ht="16.8" thickBot="1">
      <c r="A74" s="411" t="s">
        <v>1152</v>
      </c>
      <c r="B74" s="409">
        <f t="shared" si="13"/>
        <v>1</v>
      </c>
      <c r="C74" s="409">
        <f t="shared" si="14"/>
        <v>1</v>
      </c>
      <c r="D74" s="427">
        <v>1</v>
      </c>
      <c r="E74" s="427"/>
      <c r="F74" s="427"/>
      <c r="G74" s="427"/>
      <c r="H74" s="409">
        <f t="shared" si="12"/>
        <v>0</v>
      </c>
      <c r="I74" s="427"/>
      <c r="J74" s="428"/>
    </row>
    <row r="75" spans="1:10" ht="16.8" thickBot="1">
      <c r="A75" s="411" t="s">
        <v>1153</v>
      </c>
      <c r="B75" s="409">
        <f t="shared" si="13"/>
        <v>1</v>
      </c>
      <c r="C75" s="409">
        <f t="shared" si="14"/>
        <v>1</v>
      </c>
      <c r="D75" s="427">
        <v>1</v>
      </c>
      <c r="E75" s="427"/>
      <c r="F75" s="427"/>
      <c r="G75" s="427"/>
      <c r="H75" s="409">
        <f t="shared" si="12"/>
        <v>0</v>
      </c>
      <c r="I75" s="427"/>
      <c r="J75" s="428"/>
    </row>
    <row r="76" spans="1:10" ht="16.8" thickBot="1">
      <c r="A76" s="419" t="s">
        <v>1154</v>
      </c>
      <c r="B76" s="409">
        <f t="shared" si="13"/>
        <v>0</v>
      </c>
      <c r="C76" s="409">
        <f t="shared" si="14"/>
        <v>0</v>
      </c>
      <c r="D76" s="427"/>
      <c r="E76" s="427"/>
      <c r="F76" s="427"/>
      <c r="G76" s="427"/>
      <c r="H76" s="409">
        <f t="shared" si="12"/>
        <v>0</v>
      </c>
      <c r="I76" s="427"/>
      <c r="J76" s="428"/>
    </row>
    <row r="77" spans="1:10">
      <c r="A77" s="381"/>
      <c r="I77" s="982" t="s">
        <v>1174</v>
      </c>
      <c r="J77" s="983"/>
    </row>
    <row r="78" spans="1:10">
      <c r="A78" s="381"/>
    </row>
    <row r="79" spans="1:10">
      <c r="A79" s="381"/>
    </row>
    <row r="80" spans="1:10">
      <c r="A80" s="381" t="s">
        <v>1175</v>
      </c>
    </row>
  </sheetData>
  <protectedRanges>
    <protectedRange sqref="B7:E16 F7:J8 H9:H16" name="範圍1"/>
    <protectedRange sqref="D51:J53 D60:G60 D67:G67 D70:G70 I60:J60 I67:J67 I70:J70 H54:H76 B51:C76" name="範圍1_1"/>
  </protectedRanges>
  <mergeCells count="19">
    <mergeCell ref="B4:H4"/>
    <mergeCell ref="I4:J4"/>
    <mergeCell ref="A5:A6"/>
    <mergeCell ref="B5:D5"/>
    <mergeCell ref="E5:G5"/>
    <mergeCell ref="H5:J5"/>
    <mergeCell ref="I77:J77"/>
    <mergeCell ref="K1:L1"/>
    <mergeCell ref="B21:K21"/>
    <mergeCell ref="A20:O20"/>
    <mergeCell ref="A47:J47"/>
    <mergeCell ref="B48:H48"/>
    <mergeCell ref="A49:A50"/>
    <mergeCell ref="B49:B50"/>
    <mergeCell ref="C49:G49"/>
    <mergeCell ref="H49:J49"/>
    <mergeCell ref="I1:J1"/>
    <mergeCell ref="I2:J2"/>
    <mergeCell ref="A3:J3"/>
  </mergeCells>
  <phoneticPr fontId="16" type="noConversion"/>
  <hyperlinks>
    <hyperlink ref="K1" location="預告統計資料發布時間表!A1" display="回發布時間表" xr:uid="{18FDC5A9-D52D-452E-8623-FA0277518C86}"/>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6F32-FE36-4945-BC4F-902ECAC8AF5C}">
  <dimension ref="A1:N27"/>
  <sheetViews>
    <sheetView workbookViewId="0">
      <selection sqref="A1:B1"/>
    </sheetView>
  </sheetViews>
  <sheetFormatPr defaultColWidth="8.88671875" defaultRowHeight="16.2"/>
  <cols>
    <col min="1" max="1" width="7.33203125" customWidth="1"/>
    <col min="2" max="2" width="9" customWidth="1"/>
    <col min="3" max="3" width="23" customWidth="1"/>
    <col min="4" max="4" width="16.21875" customWidth="1"/>
    <col min="5" max="10" width="14.21875" customWidth="1"/>
    <col min="11" max="11" width="15.88671875" customWidth="1"/>
    <col min="12" max="14" width="14.21875" customWidth="1"/>
    <col min="15" max="16384" width="8.88671875" style="381"/>
  </cols>
  <sheetData>
    <row r="1" spans="1:14" s="429" customFormat="1" ht="19.8">
      <c r="A1" s="1042" t="s">
        <v>1360</v>
      </c>
      <c r="B1" s="1055"/>
      <c r="D1" s="492"/>
      <c r="E1" s="492"/>
      <c r="F1" s="492"/>
      <c r="G1" s="644"/>
      <c r="H1" s="491" t="s">
        <v>781</v>
      </c>
      <c r="I1" s="1056" t="s">
        <v>1361</v>
      </c>
      <c r="J1" s="1057"/>
      <c r="K1" s="774" t="s">
        <v>51</v>
      </c>
      <c r="L1" s="774"/>
    </row>
    <row r="2" spans="1:14" s="429" customFormat="1" ht="19.8">
      <c r="A2" s="1042" t="s">
        <v>1362</v>
      </c>
      <c r="B2" s="1055"/>
      <c r="C2" s="645" t="s">
        <v>1363</v>
      </c>
      <c r="D2" s="495"/>
      <c r="E2" s="495"/>
      <c r="F2" s="495"/>
      <c r="G2" s="646"/>
      <c r="H2" s="491" t="s">
        <v>1364</v>
      </c>
      <c r="I2" s="1058" t="s">
        <v>1365</v>
      </c>
      <c r="J2" s="1058"/>
      <c r="K2" s="647"/>
    </row>
    <row r="3" spans="1:14" ht="33">
      <c r="A3" s="1059" t="s">
        <v>1366</v>
      </c>
      <c r="B3" s="1059"/>
      <c r="C3" s="1059"/>
      <c r="D3" s="1059"/>
      <c r="E3" s="1059"/>
      <c r="F3" s="1059"/>
      <c r="G3" s="1059"/>
      <c r="H3" s="1059"/>
      <c r="I3" s="1059"/>
      <c r="J3" s="1059"/>
      <c r="K3" s="648"/>
      <c r="L3" s="648"/>
      <c r="M3" s="648"/>
      <c r="N3" s="648"/>
    </row>
    <row r="4" spans="1:14" ht="19.8">
      <c r="A4" s="1030" t="s">
        <v>1367</v>
      </c>
      <c r="B4" s="1030"/>
      <c r="C4" s="1030"/>
      <c r="D4" s="1030"/>
      <c r="E4" s="1030"/>
      <c r="F4" s="1030"/>
      <c r="G4" s="1030"/>
      <c r="H4" s="1030"/>
      <c r="I4" s="1030"/>
      <c r="J4" s="1030"/>
      <c r="K4" s="493"/>
      <c r="L4" s="493"/>
      <c r="M4" s="493"/>
      <c r="N4" s="493"/>
    </row>
    <row r="5" spans="1:14" ht="19.8">
      <c r="A5" s="645" t="s">
        <v>1368</v>
      </c>
      <c r="B5" s="645"/>
      <c r="C5" s="645"/>
      <c r="D5" s="495"/>
      <c r="E5" s="495"/>
      <c r="F5" s="495"/>
      <c r="G5" s="495"/>
      <c r="H5" s="495"/>
      <c r="I5" s="645"/>
      <c r="J5" s="649" t="s">
        <v>1369</v>
      </c>
      <c r="K5" s="650"/>
      <c r="L5" s="650"/>
      <c r="M5" s="650"/>
      <c r="N5" s="650"/>
    </row>
    <row r="6" spans="1:14" ht="19.8">
      <c r="A6" s="1039" t="s">
        <v>1370</v>
      </c>
      <c r="B6" s="1039"/>
      <c r="C6" s="1021"/>
      <c r="D6" s="1042" t="s">
        <v>1371</v>
      </c>
      <c r="E6" s="1043"/>
      <c r="F6" s="1043"/>
      <c r="G6" s="1043"/>
      <c r="H6" s="1044"/>
      <c r="I6" s="1045" t="s">
        <v>1372</v>
      </c>
      <c r="J6" s="1043"/>
      <c r="K6" s="381"/>
      <c r="L6" s="381"/>
      <c r="M6" s="381"/>
      <c r="N6" s="381"/>
    </row>
    <row r="7" spans="1:14" ht="19.8">
      <c r="A7" s="1030"/>
      <c r="B7" s="1030"/>
      <c r="C7" s="1040"/>
      <c r="D7" s="1015" t="s">
        <v>1373</v>
      </c>
      <c r="E7" s="1016"/>
      <c r="F7" s="1016"/>
      <c r="G7" s="1016"/>
      <c r="H7" s="1017"/>
      <c r="I7" s="1046" t="s">
        <v>1374</v>
      </c>
      <c r="J7" s="1052" t="s">
        <v>1375</v>
      </c>
      <c r="K7" s="381"/>
      <c r="L7" s="381"/>
      <c r="M7" s="381"/>
      <c r="N7" s="381"/>
    </row>
    <row r="8" spans="1:14" ht="16.5" customHeight="1">
      <c r="A8" s="1030"/>
      <c r="B8" s="1030"/>
      <c r="C8" s="1040"/>
      <c r="D8" s="1019" t="s">
        <v>1376</v>
      </c>
      <c r="E8" s="1051" t="s">
        <v>1377</v>
      </c>
      <c r="F8" s="1035" t="s">
        <v>1378</v>
      </c>
      <c r="G8" s="1037" t="s">
        <v>1379</v>
      </c>
      <c r="H8" s="1028" t="s">
        <v>1380</v>
      </c>
      <c r="I8" s="1047"/>
      <c r="J8" s="1053"/>
      <c r="K8" s="381"/>
      <c r="L8" s="381"/>
      <c r="M8" s="381"/>
      <c r="N8" s="381"/>
    </row>
    <row r="9" spans="1:14" ht="81.75" customHeight="1">
      <c r="A9" s="1041"/>
      <c r="B9" s="1041"/>
      <c r="C9" s="1023"/>
      <c r="D9" s="1019"/>
      <c r="E9" s="1018"/>
      <c r="F9" s="1036"/>
      <c r="G9" s="1038"/>
      <c r="H9" s="1029"/>
      <c r="I9" s="1048"/>
      <c r="J9" s="1054"/>
      <c r="K9" s="381"/>
      <c r="L9" s="381"/>
      <c r="M9" s="381"/>
      <c r="N9" s="381"/>
    </row>
    <row r="10" spans="1:14" ht="19.8">
      <c r="A10" s="1031" t="s">
        <v>1381</v>
      </c>
      <c r="B10" s="1031"/>
      <c r="C10" s="1032"/>
      <c r="D10" s="652">
        <v>13886</v>
      </c>
      <c r="E10" s="653">
        <v>13806</v>
      </c>
      <c r="F10" s="495"/>
      <c r="G10" s="654"/>
      <c r="H10" s="655"/>
      <c r="I10" s="656"/>
      <c r="J10" s="657"/>
      <c r="K10" s="381"/>
      <c r="L10" s="381"/>
      <c r="M10" s="381"/>
      <c r="N10" s="381"/>
    </row>
    <row r="11" spans="1:14" ht="19.8">
      <c r="A11" s="645" t="s">
        <v>1382</v>
      </c>
      <c r="B11" s="645"/>
      <c r="C11" s="645"/>
      <c r="D11" s="495"/>
      <c r="E11" s="495"/>
      <c r="F11" s="495"/>
      <c r="G11" s="495"/>
      <c r="H11" s="645"/>
      <c r="I11" s="645"/>
      <c r="J11" s="649"/>
      <c r="K11" s="650"/>
      <c r="L11" s="650"/>
      <c r="M11" s="650"/>
    </row>
    <row r="12" spans="1:14" ht="19.8">
      <c r="A12" s="1039" t="s">
        <v>1370</v>
      </c>
      <c r="B12" s="1039"/>
      <c r="C12" s="1021"/>
      <c r="D12" s="1042" t="s">
        <v>1383</v>
      </c>
      <c r="E12" s="1043"/>
      <c r="F12" s="1043"/>
      <c r="G12" s="1043"/>
      <c r="H12" s="1044"/>
      <c r="I12" s="1045" t="s">
        <v>1384</v>
      </c>
      <c r="J12" s="1043"/>
      <c r="L12" s="381"/>
      <c r="M12" s="381"/>
      <c r="N12" s="381"/>
    </row>
    <row r="13" spans="1:14" ht="19.8">
      <c r="A13" s="1030"/>
      <c r="B13" s="1030"/>
      <c r="C13" s="1040"/>
      <c r="D13" s="1015" t="s">
        <v>1373</v>
      </c>
      <c r="E13" s="1016"/>
      <c r="F13" s="1016"/>
      <c r="G13" s="1016"/>
      <c r="H13" s="1017"/>
      <c r="I13" s="1046" t="s">
        <v>1374</v>
      </c>
      <c r="J13" s="1049" t="s">
        <v>1375</v>
      </c>
      <c r="L13" s="381"/>
      <c r="M13" s="381"/>
      <c r="N13" s="381"/>
    </row>
    <row r="14" spans="1:14" ht="16.5" customHeight="1">
      <c r="A14" s="1030"/>
      <c r="B14" s="1030"/>
      <c r="C14" s="1040"/>
      <c r="D14" s="1051" t="s">
        <v>1376</v>
      </c>
      <c r="E14" s="1051" t="s">
        <v>1377</v>
      </c>
      <c r="F14" s="1035" t="s">
        <v>1378</v>
      </c>
      <c r="G14" s="1037" t="s">
        <v>1379</v>
      </c>
      <c r="H14" s="1028" t="s">
        <v>1385</v>
      </c>
      <c r="I14" s="1047"/>
      <c r="J14" s="1050"/>
      <c r="L14" s="381"/>
      <c r="M14" s="381"/>
      <c r="N14" s="381"/>
    </row>
    <row r="15" spans="1:14" ht="17.25" customHeight="1">
      <c r="A15" s="1041"/>
      <c r="B15" s="1041"/>
      <c r="C15" s="1023"/>
      <c r="D15" s="1018"/>
      <c r="E15" s="1018"/>
      <c r="F15" s="1036"/>
      <c r="G15" s="1038"/>
      <c r="H15" s="1029"/>
      <c r="I15" s="1048"/>
      <c r="J15" s="1026"/>
      <c r="L15" s="381"/>
      <c r="M15" s="381"/>
      <c r="N15" s="381"/>
    </row>
    <row r="16" spans="1:14" ht="19.8">
      <c r="A16" s="1031" t="s">
        <v>1381</v>
      </c>
      <c r="B16" s="1031"/>
      <c r="C16" s="1032"/>
      <c r="D16" s="658">
        <v>13806</v>
      </c>
      <c r="E16" s="653">
        <v>13806</v>
      </c>
      <c r="F16" s="659"/>
      <c r="G16" s="651"/>
      <c r="H16" s="660"/>
      <c r="I16" s="656"/>
      <c r="J16" s="657"/>
      <c r="L16" s="381"/>
      <c r="M16" s="381"/>
      <c r="N16" s="381"/>
    </row>
    <row r="17" spans="1:10" s="429" customFormat="1" ht="19.8">
      <c r="A17" s="429" t="s">
        <v>1386</v>
      </c>
      <c r="D17" s="492"/>
      <c r="E17" s="492"/>
      <c r="F17" s="492"/>
      <c r="G17" s="650"/>
      <c r="I17" s="650"/>
      <c r="J17" s="650"/>
    </row>
    <row r="18" spans="1:10" s="429" customFormat="1" ht="19.8">
      <c r="A18" s="1039" t="s">
        <v>1370</v>
      </c>
      <c r="B18" s="1039"/>
      <c r="C18" s="1021"/>
      <c r="D18" s="1042" t="s">
        <v>1383</v>
      </c>
      <c r="E18" s="1043"/>
      <c r="F18" s="1043"/>
      <c r="G18" s="1043"/>
      <c r="H18" s="1044"/>
      <c r="I18" s="1009"/>
      <c r="J18" s="1010"/>
    </row>
    <row r="19" spans="1:10" s="429" customFormat="1" ht="19.8">
      <c r="A19" s="1030"/>
      <c r="B19" s="1030"/>
      <c r="C19" s="1040"/>
      <c r="D19" s="1015" t="s">
        <v>1373</v>
      </c>
      <c r="E19" s="1016"/>
      <c r="F19" s="1016"/>
      <c r="G19" s="1016"/>
      <c r="H19" s="1017"/>
      <c r="I19" s="1011"/>
      <c r="J19" s="1012"/>
    </row>
    <row r="20" spans="1:10" s="429" customFormat="1" ht="19.8">
      <c r="A20" s="1030"/>
      <c r="B20" s="1030"/>
      <c r="C20" s="1040"/>
      <c r="D20" s="1018" t="s">
        <v>1376</v>
      </c>
      <c r="E20" s="1020" t="s">
        <v>1379</v>
      </c>
      <c r="F20" s="1021"/>
      <c r="G20" s="1024" t="s">
        <v>1387</v>
      </c>
      <c r="H20" s="1025"/>
      <c r="I20" s="1011"/>
      <c r="J20" s="1012"/>
    </row>
    <row r="21" spans="1:10" s="429" customFormat="1" ht="19.8">
      <c r="A21" s="1041"/>
      <c r="B21" s="1041"/>
      <c r="C21" s="1023"/>
      <c r="D21" s="1019"/>
      <c r="E21" s="1022"/>
      <c r="F21" s="1023"/>
      <c r="G21" s="1026"/>
      <c r="H21" s="1027"/>
      <c r="I21" s="1011"/>
      <c r="J21" s="1012"/>
    </row>
    <row r="22" spans="1:10" s="429" customFormat="1" ht="19.8">
      <c r="A22" s="1031" t="s">
        <v>1381</v>
      </c>
      <c r="B22" s="1031"/>
      <c r="C22" s="1032"/>
      <c r="D22" s="661">
        <v>80</v>
      </c>
      <c r="E22" s="1022"/>
      <c r="F22" s="1023"/>
      <c r="G22" s="1033">
        <v>80</v>
      </c>
      <c r="H22" s="1034"/>
      <c r="I22" s="1013"/>
      <c r="J22" s="1014"/>
    </row>
    <row r="23" spans="1:10">
      <c r="A23" s="526" t="s">
        <v>1388</v>
      </c>
      <c r="C23" s="526" t="s">
        <v>1389</v>
      </c>
      <c r="D23" s="662" t="s">
        <v>1390</v>
      </c>
      <c r="E23" s="526"/>
      <c r="F23" s="662" t="s">
        <v>1391</v>
      </c>
      <c r="I23" s="662"/>
    </row>
    <row r="24" spans="1:10">
      <c r="A24" s="663"/>
      <c r="C24" s="663"/>
      <c r="D24" s="662" t="s">
        <v>1392</v>
      </c>
      <c r="E24" s="526"/>
      <c r="F24" s="662"/>
      <c r="G24" s="662"/>
      <c r="H24" s="662"/>
      <c r="J24" s="662" t="s">
        <v>1393</v>
      </c>
    </row>
    <row r="25" spans="1:10" ht="19.8">
      <c r="A25" s="663" t="s">
        <v>1394</v>
      </c>
      <c r="B25" s="663"/>
      <c r="C25" s="429"/>
      <c r="D25" s="429"/>
      <c r="E25" s="493"/>
      <c r="F25" s="493"/>
      <c r="G25" s="493"/>
    </row>
    <row r="26" spans="1:10" ht="19.8">
      <c r="A26" s="663" t="s">
        <v>1395</v>
      </c>
      <c r="B26" s="663"/>
      <c r="C26" s="429"/>
      <c r="D26" s="429"/>
      <c r="E26" s="493"/>
      <c r="F26" s="493"/>
      <c r="G26" s="493"/>
    </row>
    <row r="27" spans="1:10" ht="19.8">
      <c r="A27" s="663"/>
      <c r="B27" s="663"/>
      <c r="C27" s="429"/>
      <c r="D27" s="429"/>
      <c r="E27" s="493"/>
      <c r="F27" s="493"/>
      <c r="G27" s="493"/>
    </row>
  </sheetData>
  <mergeCells count="41">
    <mergeCell ref="A1:B1"/>
    <mergeCell ref="I1:J1"/>
    <mergeCell ref="A2:B2"/>
    <mergeCell ref="I2:J2"/>
    <mergeCell ref="A3:J3"/>
    <mergeCell ref="A6:C9"/>
    <mergeCell ref="D6:H6"/>
    <mergeCell ref="I6:J6"/>
    <mergeCell ref="D7:H7"/>
    <mergeCell ref="I7:I9"/>
    <mergeCell ref="J7:J9"/>
    <mergeCell ref="D8:D9"/>
    <mergeCell ref="E8:E9"/>
    <mergeCell ref="F8:F9"/>
    <mergeCell ref="G8:G9"/>
    <mergeCell ref="D18:H18"/>
    <mergeCell ref="A10:C10"/>
    <mergeCell ref="A12:C15"/>
    <mergeCell ref="D12:H12"/>
    <mergeCell ref="I12:J12"/>
    <mergeCell ref="D13:H13"/>
    <mergeCell ref="I13:I15"/>
    <mergeCell ref="J13:J15"/>
    <mergeCell ref="D14:D15"/>
    <mergeCell ref="E14:E15"/>
    <mergeCell ref="K1:L1"/>
    <mergeCell ref="I18:J22"/>
    <mergeCell ref="D19:H19"/>
    <mergeCell ref="D20:D21"/>
    <mergeCell ref="E20:F21"/>
    <mergeCell ref="G20:H21"/>
    <mergeCell ref="H8:H9"/>
    <mergeCell ref="A4:J4"/>
    <mergeCell ref="A22:C22"/>
    <mergeCell ref="E22:F22"/>
    <mergeCell ref="G22:H22"/>
    <mergeCell ref="F14:F15"/>
    <mergeCell ref="G14:G15"/>
    <mergeCell ref="H14:H15"/>
    <mergeCell ref="A16:C16"/>
    <mergeCell ref="A18:C21"/>
  </mergeCells>
  <phoneticPr fontId="16" type="noConversion"/>
  <hyperlinks>
    <hyperlink ref="K1" location="預告統計資料發布時間表!A1" display="回發布時間表" xr:uid="{9D276A92-9BF6-4D85-8312-A5CA89C6064E}"/>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10F9F-630C-4245-889E-14EE0C4C02DA}">
  <dimension ref="A1:CB37"/>
  <sheetViews>
    <sheetView workbookViewId="0">
      <selection activeCell="AP1" sqref="AP1:AQ1"/>
    </sheetView>
  </sheetViews>
  <sheetFormatPr defaultColWidth="9" defaultRowHeight="16.2"/>
  <cols>
    <col min="1" max="1" width="12.6640625" style="435" customWidth="1"/>
    <col min="2" max="2" width="10.44140625" style="435" customWidth="1"/>
    <col min="3" max="11" width="5.44140625" style="435" customWidth="1"/>
    <col min="12" max="14" width="6.109375" style="435" customWidth="1"/>
    <col min="15" max="41" width="5.33203125" style="435" customWidth="1"/>
    <col min="42" max="16384" width="9" style="435"/>
  </cols>
  <sheetData>
    <row r="1" spans="1:43" ht="17.25" customHeight="1">
      <c r="A1" s="432" t="s">
        <v>1176</v>
      </c>
      <c r="B1" s="433"/>
      <c r="C1" s="434"/>
      <c r="D1" s="434"/>
      <c r="E1" s="434"/>
      <c r="F1" s="434"/>
      <c r="G1" s="434"/>
      <c r="H1" s="434"/>
      <c r="AP1" s="774" t="s">
        <v>51</v>
      </c>
      <c r="AQ1" s="774"/>
    </row>
    <row r="2" spans="1:43" ht="17.25" customHeight="1">
      <c r="A2" s="436" t="s">
        <v>1177</v>
      </c>
      <c r="B2" s="437" t="s">
        <v>1178</v>
      </c>
      <c r="C2" s="438"/>
      <c r="D2" s="438"/>
      <c r="E2" s="434"/>
      <c r="F2" s="434"/>
      <c r="G2" s="434"/>
      <c r="H2" s="434"/>
      <c r="L2" s="439"/>
      <c r="M2" s="439"/>
      <c r="N2" s="439"/>
      <c r="O2" s="439"/>
      <c r="P2" s="439"/>
      <c r="Q2" s="439"/>
      <c r="R2" s="439"/>
      <c r="S2" s="439"/>
      <c r="T2" s="439"/>
      <c r="U2" s="439"/>
      <c r="V2" s="439"/>
      <c r="W2" s="439"/>
      <c r="AG2" s="439"/>
      <c r="AH2" s="439"/>
      <c r="AI2" s="439"/>
      <c r="AJ2" s="439"/>
      <c r="AK2" s="439"/>
      <c r="AL2" s="439"/>
      <c r="AM2" s="439"/>
      <c r="AN2" s="439"/>
      <c r="AO2" s="439"/>
    </row>
    <row r="3" spans="1:43" s="444" customFormat="1" ht="28.2">
      <c r="A3" s="440" t="s">
        <v>1179</v>
      </c>
      <c r="B3" s="441"/>
      <c r="C3" s="442"/>
      <c r="D3" s="441"/>
      <c r="E3" s="441"/>
      <c r="F3" s="441"/>
      <c r="G3" s="441"/>
      <c r="H3" s="441"/>
      <c r="I3" s="441"/>
      <c r="J3" s="441"/>
      <c r="K3" s="441"/>
      <c r="L3" s="442"/>
      <c r="M3" s="443"/>
      <c r="N3" s="443"/>
      <c r="O3" s="443"/>
      <c r="P3" s="443"/>
      <c r="Q3" s="443"/>
      <c r="R3" s="443"/>
      <c r="S3" s="443"/>
      <c r="T3" s="443"/>
      <c r="U3" s="443"/>
      <c r="V3" s="443"/>
      <c r="W3" s="443"/>
      <c r="X3" s="441"/>
      <c r="Y3" s="441"/>
      <c r="Z3" s="441"/>
      <c r="AA3" s="441"/>
      <c r="AB3" s="441"/>
      <c r="AC3" s="441"/>
      <c r="AD3" s="441"/>
      <c r="AE3" s="441"/>
      <c r="AF3" s="441"/>
      <c r="AG3" s="442"/>
      <c r="AH3" s="442"/>
      <c r="AI3" s="442"/>
      <c r="AJ3" s="442"/>
      <c r="AK3" s="442"/>
      <c r="AL3" s="442"/>
      <c r="AM3" s="443"/>
      <c r="AN3" s="443"/>
      <c r="AO3" s="443"/>
    </row>
    <row r="4" spans="1:43" ht="34.5" customHeight="1" thickBot="1">
      <c r="C4" s="445"/>
      <c r="D4" s="445"/>
      <c r="E4" s="445"/>
      <c r="H4" s="446"/>
      <c r="K4" s="446"/>
      <c r="L4" s="447"/>
      <c r="S4" s="448" t="s">
        <v>1180</v>
      </c>
      <c r="X4" s="446"/>
      <c r="Y4" s="446"/>
      <c r="Z4" s="446"/>
      <c r="AA4" s="446"/>
      <c r="AB4" s="446"/>
      <c r="AC4" s="446"/>
      <c r="AD4" s="446"/>
      <c r="AE4" s="446"/>
      <c r="AF4" s="446"/>
      <c r="AG4" s="446"/>
      <c r="AH4" s="446"/>
      <c r="AI4" s="446"/>
      <c r="AJ4" s="446"/>
      <c r="AK4" s="446"/>
      <c r="AL4" s="446"/>
      <c r="AM4" s="449"/>
      <c r="AN4" s="449"/>
      <c r="AO4" s="450" t="s">
        <v>1181</v>
      </c>
    </row>
    <row r="5" spans="1:43" ht="27" customHeight="1">
      <c r="A5" s="949" t="s">
        <v>1182</v>
      </c>
      <c r="B5" s="1066"/>
      <c r="C5" s="1071" t="s">
        <v>1183</v>
      </c>
      <c r="D5" s="1072"/>
      <c r="E5" s="1072"/>
      <c r="F5" s="1072"/>
      <c r="G5" s="1072"/>
      <c r="H5" s="1072"/>
      <c r="I5" s="1072"/>
      <c r="J5" s="1072"/>
      <c r="K5" s="1073"/>
      <c r="L5" s="1074" t="s">
        <v>1184</v>
      </c>
      <c r="M5" s="949"/>
      <c r="N5" s="1066"/>
      <c r="O5" s="1071" t="s">
        <v>1185</v>
      </c>
      <c r="P5" s="1072"/>
      <c r="Q5" s="1072"/>
      <c r="R5" s="1072"/>
      <c r="S5" s="1072"/>
      <c r="T5" s="1072"/>
      <c r="U5" s="1072"/>
      <c r="V5" s="1072"/>
      <c r="W5" s="1073"/>
      <c r="X5" s="451" t="s">
        <v>1186</v>
      </c>
      <c r="Y5" s="452"/>
      <c r="Z5" s="452"/>
      <c r="AA5" s="453"/>
      <c r="AB5" s="453"/>
      <c r="AC5" s="453"/>
      <c r="AD5" s="453"/>
      <c r="AE5" s="453"/>
      <c r="AF5" s="453"/>
      <c r="AG5" s="453"/>
      <c r="AH5" s="453"/>
      <c r="AI5" s="453"/>
      <c r="AJ5" s="453"/>
      <c r="AK5" s="453"/>
      <c r="AL5" s="454"/>
      <c r="AM5" s="1077" t="s">
        <v>1187</v>
      </c>
      <c r="AN5" s="1078"/>
      <c r="AO5" s="1078"/>
    </row>
    <row r="6" spans="1:43" ht="29.25" customHeight="1">
      <c r="A6" s="1067"/>
      <c r="B6" s="1068"/>
      <c r="C6" s="455" t="s">
        <v>1188</v>
      </c>
      <c r="D6" s="455"/>
      <c r="E6" s="455"/>
      <c r="F6" s="455" t="s">
        <v>1189</v>
      </c>
      <c r="G6" s="455"/>
      <c r="H6" s="455"/>
      <c r="I6" s="1080" t="s">
        <v>1190</v>
      </c>
      <c r="J6" s="1081"/>
      <c r="K6" s="1082"/>
      <c r="L6" s="1075"/>
      <c r="M6" s="951"/>
      <c r="N6" s="1076"/>
      <c r="O6" s="456" t="s">
        <v>1191</v>
      </c>
      <c r="P6" s="457"/>
      <c r="Q6" s="457"/>
      <c r="R6" s="457" t="s">
        <v>1192</v>
      </c>
      <c r="S6" s="457"/>
      <c r="T6" s="457"/>
      <c r="U6" s="1083" t="s">
        <v>1193</v>
      </c>
      <c r="V6" s="1084"/>
      <c r="W6" s="1085"/>
      <c r="X6" s="1086" t="s">
        <v>1194</v>
      </c>
      <c r="Y6" s="1087"/>
      <c r="Z6" s="1088"/>
      <c r="AA6" s="890" t="s">
        <v>1195</v>
      </c>
      <c r="AB6" s="1089"/>
      <c r="AC6" s="1090"/>
      <c r="AD6" s="890" t="s">
        <v>1196</v>
      </c>
      <c r="AE6" s="1089"/>
      <c r="AF6" s="1090"/>
      <c r="AG6" s="1091" t="s">
        <v>1197</v>
      </c>
      <c r="AH6" s="1092"/>
      <c r="AI6" s="1093"/>
      <c r="AJ6" s="1091" t="s">
        <v>1198</v>
      </c>
      <c r="AK6" s="1092"/>
      <c r="AL6" s="1094"/>
      <c r="AM6" s="1079"/>
      <c r="AN6" s="1079"/>
      <c r="AO6" s="1079"/>
    </row>
    <row r="7" spans="1:43" ht="59.25" customHeight="1" thickBot="1">
      <c r="A7" s="1069"/>
      <c r="B7" s="1070"/>
      <c r="C7" s="458" t="s">
        <v>1199</v>
      </c>
      <c r="D7" s="459" t="s">
        <v>1200</v>
      </c>
      <c r="E7" s="459" t="s">
        <v>1201</v>
      </c>
      <c r="F7" s="458" t="s">
        <v>1199</v>
      </c>
      <c r="G7" s="459" t="s">
        <v>1200</v>
      </c>
      <c r="H7" s="459" t="s">
        <v>1201</v>
      </c>
      <c r="I7" s="458" t="s">
        <v>1199</v>
      </c>
      <c r="J7" s="459" t="s">
        <v>1200</v>
      </c>
      <c r="K7" s="459" t="s">
        <v>1201</v>
      </c>
      <c r="L7" s="459" t="s">
        <v>1202</v>
      </c>
      <c r="M7" s="460" t="s">
        <v>1104</v>
      </c>
      <c r="N7" s="458" t="s">
        <v>1105</v>
      </c>
      <c r="O7" s="461" t="s">
        <v>1202</v>
      </c>
      <c r="P7" s="462" t="s">
        <v>1104</v>
      </c>
      <c r="Q7" s="463" t="s">
        <v>1105</v>
      </c>
      <c r="R7" s="461" t="s">
        <v>1202</v>
      </c>
      <c r="S7" s="462" t="s">
        <v>1104</v>
      </c>
      <c r="T7" s="463" t="s">
        <v>1105</v>
      </c>
      <c r="U7" s="461" t="s">
        <v>1202</v>
      </c>
      <c r="V7" s="462" t="s">
        <v>1104</v>
      </c>
      <c r="W7" s="464" t="s">
        <v>1105</v>
      </c>
      <c r="X7" s="465" t="s">
        <v>1202</v>
      </c>
      <c r="Y7" s="462" t="s">
        <v>1104</v>
      </c>
      <c r="Z7" s="463" t="s">
        <v>1105</v>
      </c>
      <c r="AA7" s="461" t="s">
        <v>1203</v>
      </c>
      <c r="AB7" s="462" t="s">
        <v>1104</v>
      </c>
      <c r="AC7" s="463" t="s">
        <v>1105</v>
      </c>
      <c r="AD7" s="461" t="s">
        <v>1203</v>
      </c>
      <c r="AE7" s="462" t="s">
        <v>1104</v>
      </c>
      <c r="AF7" s="463" t="s">
        <v>1105</v>
      </c>
      <c r="AG7" s="461" t="s">
        <v>1203</v>
      </c>
      <c r="AH7" s="462" t="s">
        <v>1104</v>
      </c>
      <c r="AI7" s="463" t="s">
        <v>1105</v>
      </c>
      <c r="AJ7" s="461" t="s">
        <v>1203</v>
      </c>
      <c r="AK7" s="462" t="s">
        <v>1104</v>
      </c>
      <c r="AL7" s="464" t="s">
        <v>1105</v>
      </c>
      <c r="AM7" s="465" t="s">
        <v>1203</v>
      </c>
      <c r="AN7" s="462" t="s">
        <v>1104</v>
      </c>
      <c r="AO7" s="464" t="s">
        <v>1105</v>
      </c>
    </row>
    <row r="8" spans="1:43" ht="30.75" customHeight="1" thickBot="1">
      <c r="A8" s="867" t="s">
        <v>821</v>
      </c>
      <c r="B8" s="466" t="s">
        <v>1203</v>
      </c>
      <c r="C8" s="467">
        <v>227</v>
      </c>
      <c r="D8" s="467">
        <v>106</v>
      </c>
      <c r="E8" s="467">
        <v>121</v>
      </c>
      <c r="F8" s="467">
        <v>30</v>
      </c>
      <c r="G8" s="467">
        <v>18</v>
      </c>
      <c r="H8" s="467">
        <v>12</v>
      </c>
      <c r="I8" s="467">
        <v>197</v>
      </c>
      <c r="J8" s="467">
        <v>88</v>
      </c>
      <c r="K8" s="468">
        <v>109</v>
      </c>
      <c r="L8" s="468">
        <v>58</v>
      </c>
      <c r="M8" s="468">
        <v>25</v>
      </c>
      <c r="N8" s="468">
        <v>33</v>
      </c>
      <c r="O8" s="468">
        <v>0</v>
      </c>
      <c r="P8" s="468">
        <v>0</v>
      </c>
      <c r="Q8" s="468">
        <v>0</v>
      </c>
      <c r="R8" s="468">
        <v>0</v>
      </c>
      <c r="S8" s="468">
        <v>0</v>
      </c>
      <c r="T8" s="468">
        <v>0</v>
      </c>
      <c r="U8" s="468">
        <v>0</v>
      </c>
      <c r="V8" s="468">
        <v>0</v>
      </c>
      <c r="W8" s="468">
        <v>0</v>
      </c>
      <c r="X8" s="469">
        <v>464</v>
      </c>
      <c r="Y8" s="469">
        <v>226</v>
      </c>
      <c r="Z8" s="469">
        <v>238</v>
      </c>
      <c r="AA8" s="470">
        <v>230</v>
      </c>
      <c r="AB8" s="470">
        <v>113</v>
      </c>
      <c r="AC8" s="470">
        <v>117</v>
      </c>
      <c r="AD8" s="471">
        <v>224</v>
      </c>
      <c r="AE8" s="471">
        <v>107</v>
      </c>
      <c r="AF8" s="471">
        <v>117</v>
      </c>
      <c r="AG8" s="472">
        <v>2</v>
      </c>
      <c r="AH8" s="472">
        <v>2</v>
      </c>
      <c r="AI8" s="472">
        <v>0</v>
      </c>
      <c r="AJ8" s="472">
        <v>8</v>
      </c>
      <c r="AK8" s="472">
        <v>4</v>
      </c>
      <c r="AL8" s="472">
        <v>4</v>
      </c>
      <c r="AM8" s="472">
        <v>0</v>
      </c>
      <c r="AN8" s="472">
        <v>0</v>
      </c>
      <c r="AO8" s="473">
        <v>0</v>
      </c>
    </row>
    <row r="9" spans="1:43" ht="30.75" customHeight="1" thickBot="1">
      <c r="A9" s="869"/>
      <c r="B9" s="474" t="s">
        <v>1204</v>
      </c>
      <c r="C9" s="475">
        <v>23</v>
      </c>
      <c r="D9" s="475">
        <v>11</v>
      </c>
      <c r="E9" s="475">
        <v>12</v>
      </c>
      <c r="F9" s="475">
        <v>3</v>
      </c>
      <c r="G9" s="475">
        <v>2</v>
      </c>
      <c r="H9" s="475">
        <v>1</v>
      </c>
      <c r="I9" s="475">
        <v>20</v>
      </c>
      <c r="J9" s="475">
        <v>9</v>
      </c>
      <c r="K9" s="476">
        <v>11</v>
      </c>
      <c r="L9" s="476">
        <v>6</v>
      </c>
      <c r="M9" s="476">
        <v>3</v>
      </c>
      <c r="N9" s="476">
        <v>3</v>
      </c>
      <c r="O9" s="476">
        <v>0</v>
      </c>
      <c r="P9" s="476">
        <v>0</v>
      </c>
      <c r="Q9" s="476">
        <v>0</v>
      </c>
      <c r="R9" s="476">
        <v>0</v>
      </c>
      <c r="S9" s="476">
        <v>0</v>
      </c>
      <c r="T9" s="476">
        <v>0</v>
      </c>
      <c r="U9" s="476">
        <v>0</v>
      </c>
      <c r="V9" s="476">
        <v>0</v>
      </c>
      <c r="W9" s="476">
        <v>0</v>
      </c>
      <c r="X9" s="477">
        <v>62</v>
      </c>
      <c r="Y9" s="477">
        <v>33</v>
      </c>
      <c r="Z9" s="477">
        <v>29</v>
      </c>
      <c r="AA9" s="470">
        <v>28</v>
      </c>
      <c r="AB9" s="478">
        <v>14</v>
      </c>
      <c r="AC9" s="478">
        <v>14</v>
      </c>
      <c r="AD9" s="478">
        <v>33</v>
      </c>
      <c r="AE9" s="478">
        <v>18</v>
      </c>
      <c r="AF9" s="478">
        <v>15</v>
      </c>
      <c r="AG9" s="472">
        <v>0</v>
      </c>
      <c r="AH9" s="472">
        <v>0</v>
      </c>
      <c r="AI9" s="472">
        <v>0</v>
      </c>
      <c r="AJ9" s="472">
        <v>1</v>
      </c>
      <c r="AK9" s="472">
        <v>1</v>
      </c>
      <c r="AL9" s="472">
        <v>0</v>
      </c>
      <c r="AM9" s="479">
        <v>0</v>
      </c>
      <c r="AN9" s="479">
        <v>0</v>
      </c>
      <c r="AO9" s="480">
        <v>0</v>
      </c>
    </row>
    <row r="10" spans="1:43" ht="30.75" customHeight="1" thickBot="1">
      <c r="A10" s="869"/>
      <c r="B10" s="466" t="s">
        <v>1205</v>
      </c>
      <c r="C10" s="481">
        <v>72</v>
      </c>
      <c r="D10" s="481">
        <v>27</v>
      </c>
      <c r="E10" s="481">
        <v>45</v>
      </c>
      <c r="F10" s="481">
        <v>15</v>
      </c>
      <c r="G10" s="481">
        <v>9</v>
      </c>
      <c r="H10" s="482">
        <v>6</v>
      </c>
      <c r="I10" s="481">
        <v>57</v>
      </c>
      <c r="J10" s="481">
        <v>18</v>
      </c>
      <c r="K10" s="476">
        <v>39</v>
      </c>
      <c r="L10" s="476">
        <v>27</v>
      </c>
      <c r="M10" s="476">
        <v>10</v>
      </c>
      <c r="N10" s="476">
        <v>17</v>
      </c>
      <c r="O10" s="476">
        <v>0</v>
      </c>
      <c r="P10" s="476">
        <v>0</v>
      </c>
      <c r="Q10" s="476">
        <v>0</v>
      </c>
      <c r="R10" s="476">
        <v>0</v>
      </c>
      <c r="S10" s="476">
        <v>0</v>
      </c>
      <c r="T10" s="476">
        <v>0</v>
      </c>
      <c r="U10" s="476">
        <v>0</v>
      </c>
      <c r="V10" s="476">
        <v>0</v>
      </c>
      <c r="W10" s="476">
        <v>0</v>
      </c>
      <c r="X10" s="477">
        <v>145</v>
      </c>
      <c r="Y10" s="477">
        <v>64</v>
      </c>
      <c r="Z10" s="477">
        <v>81</v>
      </c>
      <c r="AA10" s="470">
        <v>77</v>
      </c>
      <c r="AB10" s="478">
        <v>36</v>
      </c>
      <c r="AC10" s="478">
        <v>41</v>
      </c>
      <c r="AD10" s="478">
        <v>66</v>
      </c>
      <c r="AE10" s="478">
        <v>27</v>
      </c>
      <c r="AF10" s="478">
        <v>39</v>
      </c>
      <c r="AG10" s="472">
        <v>0</v>
      </c>
      <c r="AH10" s="472">
        <v>0</v>
      </c>
      <c r="AI10" s="472">
        <v>0</v>
      </c>
      <c r="AJ10" s="472">
        <v>2</v>
      </c>
      <c r="AK10" s="472">
        <v>1</v>
      </c>
      <c r="AL10" s="472">
        <v>1</v>
      </c>
      <c r="AM10" s="479">
        <v>0</v>
      </c>
      <c r="AN10" s="479">
        <v>0</v>
      </c>
      <c r="AO10" s="480">
        <v>0</v>
      </c>
    </row>
    <row r="11" spans="1:43" ht="30.75" customHeight="1" thickBot="1">
      <c r="A11" s="869"/>
      <c r="B11" s="466" t="s">
        <v>1206</v>
      </c>
      <c r="C11" s="481">
        <v>57</v>
      </c>
      <c r="D11" s="481">
        <v>28</v>
      </c>
      <c r="E11" s="481">
        <v>29</v>
      </c>
      <c r="F11" s="481">
        <v>8</v>
      </c>
      <c r="G11" s="481">
        <v>4</v>
      </c>
      <c r="H11" s="481">
        <v>4</v>
      </c>
      <c r="I11" s="481">
        <v>49</v>
      </c>
      <c r="J11" s="481">
        <v>24</v>
      </c>
      <c r="K11" s="476">
        <v>25</v>
      </c>
      <c r="L11" s="476">
        <v>12</v>
      </c>
      <c r="M11" s="476">
        <v>4</v>
      </c>
      <c r="N11" s="476">
        <v>8</v>
      </c>
      <c r="O11" s="476">
        <v>0</v>
      </c>
      <c r="P11" s="476">
        <v>0</v>
      </c>
      <c r="Q11" s="476">
        <v>0</v>
      </c>
      <c r="R11" s="476">
        <v>0</v>
      </c>
      <c r="S11" s="476">
        <v>0</v>
      </c>
      <c r="T11" s="476">
        <v>0</v>
      </c>
      <c r="U11" s="476">
        <v>0</v>
      </c>
      <c r="V11" s="476">
        <v>0</v>
      </c>
      <c r="W11" s="476">
        <v>0</v>
      </c>
      <c r="X11" s="477">
        <v>105</v>
      </c>
      <c r="Y11" s="477">
        <v>52</v>
      </c>
      <c r="Z11" s="477">
        <v>53</v>
      </c>
      <c r="AA11" s="470">
        <v>54</v>
      </c>
      <c r="AB11" s="478">
        <v>27</v>
      </c>
      <c r="AC11" s="478">
        <v>27</v>
      </c>
      <c r="AD11" s="478">
        <v>48</v>
      </c>
      <c r="AE11" s="478">
        <v>23</v>
      </c>
      <c r="AF11" s="478">
        <v>25</v>
      </c>
      <c r="AG11" s="472">
        <v>1</v>
      </c>
      <c r="AH11" s="472">
        <v>1</v>
      </c>
      <c r="AI11" s="472">
        <v>0</v>
      </c>
      <c r="AJ11" s="472">
        <v>2</v>
      </c>
      <c r="AK11" s="472">
        <v>1</v>
      </c>
      <c r="AL11" s="472">
        <v>1</v>
      </c>
      <c r="AM11" s="479">
        <v>0</v>
      </c>
      <c r="AN11" s="479">
        <v>0</v>
      </c>
      <c r="AO11" s="480">
        <v>0</v>
      </c>
    </row>
    <row r="12" spans="1:43" ht="30.75" customHeight="1" thickBot="1">
      <c r="A12" s="869"/>
      <c r="B12" s="466" t="s">
        <v>1207</v>
      </c>
      <c r="C12" s="481">
        <v>45</v>
      </c>
      <c r="D12" s="481">
        <v>22</v>
      </c>
      <c r="E12" s="481">
        <v>23</v>
      </c>
      <c r="F12" s="481">
        <v>3</v>
      </c>
      <c r="G12" s="481">
        <v>2</v>
      </c>
      <c r="H12" s="481">
        <v>1</v>
      </c>
      <c r="I12" s="481">
        <v>42</v>
      </c>
      <c r="J12" s="481">
        <v>20</v>
      </c>
      <c r="K12" s="476">
        <v>22</v>
      </c>
      <c r="L12" s="476">
        <v>7</v>
      </c>
      <c r="M12" s="476">
        <v>2</v>
      </c>
      <c r="N12" s="476">
        <v>5</v>
      </c>
      <c r="O12" s="476">
        <v>0</v>
      </c>
      <c r="P12" s="476">
        <v>0</v>
      </c>
      <c r="Q12" s="476">
        <v>0</v>
      </c>
      <c r="R12" s="476">
        <v>0</v>
      </c>
      <c r="S12" s="476">
        <v>0</v>
      </c>
      <c r="T12" s="476">
        <v>0</v>
      </c>
      <c r="U12" s="476">
        <v>0</v>
      </c>
      <c r="V12" s="476">
        <v>0</v>
      </c>
      <c r="W12" s="476">
        <v>0</v>
      </c>
      <c r="X12" s="477">
        <v>82</v>
      </c>
      <c r="Y12" s="477">
        <v>43</v>
      </c>
      <c r="Z12" s="477">
        <v>39</v>
      </c>
      <c r="AA12" s="470">
        <v>42</v>
      </c>
      <c r="AB12" s="478">
        <v>23</v>
      </c>
      <c r="AC12" s="478">
        <v>19</v>
      </c>
      <c r="AD12" s="478">
        <v>39</v>
      </c>
      <c r="AE12" s="478">
        <v>19</v>
      </c>
      <c r="AF12" s="478">
        <v>20</v>
      </c>
      <c r="AG12" s="472">
        <v>1</v>
      </c>
      <c r="AH12" s="472">
        <v>1</v>
      </c>
      <c r="AI12" s="472">
        <v>0</v>
      </c>
      <c r="AJ12" s="472">
        <v>0</v>
      </c>
      <c r="AK12" s="472">
        <v>0</v>
      </c>
      <c r="AL12" s="472">
        <v>0</v>
      </c>
      <c r="AM12" s="479">
        <v>0</v>
      </c>
      <c r="AN12" s="479">
        <v>0</v>
      </c>
      <c r="AO12" s="480">
        <v>0</v>
      </c>
    </row>
    <row r="13" spans="1:43" ht="30.75" customHeight="1" thickBot="1">
      <c r="A13" s="1095"/>
      <c r="B13" s="466" t="s">
        <v>1208</v>
      </c>
      <c r="C13" s="481">
        <v>30</v>
      </c>
      <c r="D13" s="481">
        <v>18</v>
      </c>
      <c r="E13" s="481">
        <v>12</v>
      </c>
      <c r="F13" s="481">
        <v>1</v>
      </c>
      <c r="G13" s="481">
        <v>1</v>
      </c>
      <c r="H13" s="481">
        <v>0</v>
      </c>
      <c r="I13" s="481">
        <v>29</v>
      </c>
      <c r="J13" s="481">
        <v>17</v>
      </c>
      <c r="K13" s="476">
        <v>12</v>
      </c>
      <c r="L13" s="476">
        <v>6</v>
      </c>
      <c r="M13" s="476">
        <v>6</v>
      </c>
      <c r="N13" s="476">
        <v>0</v>
      </c>
      <c r="O13" s="476">
        <v>0</v>
      </c>
      <c r="P13" s="476">
        <v>0</v>
      </c>
      <c r="Q13" s="476">
        <v>0</v>
      </c>
      <c r="R13" s="476">
        <v>0</v>
      </c>
      <c r="S13" s="476">
        <v>0</v>
      </c>
      <c r="T13" s="476">
        <v>0</v>
      </c>
      <c r="U13" s="476">
        <v>0</v>
      </c>
      <c r="V13" s="476">
        <v>0</v>
      </c>
      <c r="W13" s="476">
        <v>0</v>
      </c>
      <c r="X13" s="477">
        <v>70</v>
      </c>
      <c r="Y13" s="477">
        <v>34</v>
      </c>
      <c r="Z13" s="477">
        <v>36</v>
      </c>
      <c r="AA13" s="470">
        <v>29</v>
      </c>
      <c r="AB13" s="478">
        <v>13</v>
      </c>
      <c r="AC13" s="478">
        <v>16</v>
      </c>
      <c r="AD13" s="478">
        <v>38</v>
      </c>
      <c r="AE13" s="478">
        <v>20</v>
      </c>
      <c r="AF13" s="478">
        <v>18</v>
      </c>
      <c r="AG13" s="472">
        <v>0</v>
      </c>
      <c r="AH13" s="472">
        <v>0</v>
      </c>
      <c r="AI13" s="472">
        <v>0</v>
      </c>
      <c r="AJ13" s="472">
        <v>3</v>
      </c>
      <c r="AK13" s="472">
        <v>1</v>
      </c>
      <c r="AL13" s="472">
        <v>2</v>
      </c>
      <c r="AM13" s="479">
        <v>0</v>
      </c>
      <c r="AN13" s="479">
        <v>0</v>
      </c>
      <c r="AO13" s="480">
        <v>0</v>
      </c>
    </row>
    <row r="14" spans="1:43" ht="30.75" customHeight="1" thickBot="1">
      <c r="A14" s="1060" t="s">
        <v>1209</v>
      </c>
      <c r="B14" s="466" t="s">
        <v>1203</v>
      </c>
      <c r="C14" s="467">
        <v>227</v>
      </c>
      <c r="D14" s="467">
        <v>106</v>
      </c>
      <c r="E14" s="467">
        <v>121</v>
      </c>
      <c r="F14" s="467">
        <v>30</v>
      </c>
      <c r="G14" s="467">
        <v>18</v>
      </c>
      <c r="H14" s="467">
        <v>12</v>
      </c>
      <c r="I14" s="467">
        <v>197</v>
      </c>
      <c r="J14" s="467">
        <v>88</v>
      </c>
      <c r="K14" s="468">
        <v>109</v>
      </c>
      <c r="L14" s="468">
        <v>58</v>
      </c>
      <c r="M14" s="468">
        <v>25</v>
      </c>
      <c r="N14" s="468">
        <v>33</v>
      </c>
      <c r="O14" s="468">
        <v>0</v>
      </c>
      <c r="P14" s="468">
        <v>0</v>
      </c>
      <c r="Q14" s="468">
        <v>0</v>
      </c>
      <c r="R14" s="468">
        <v>0</v>
      </c>
      <c r="S14" s="468">
        <v>0</v>
      </c>
      <c r="T14" s="468">
        <v>0</v>
      </c>
      <c r="U14" s="468">
        <v>0</v>
      </c>
      <c r="V14" s="468">
        <v>0</v>
      </c>
      <c r="W14" s="468">
        <v>0</v>
      </c>
      <c r="X14" s="469">
        <v>464</v>
      </c>
      <c r="Y14" s="469">
        <v>226</v>
      </c>
      <c r="Z14" s="469">
        <v>238</v>
      </c>
      <c r="AA14" s="470">
        <v>230</v>
      </c>
      <c r="AB14" s="470">
        <v>113</v>
      </c>
      <c r="AC14" s="470">
        <v>117</v>
      </c>
      <c r="AD14" s="471">
        <v>224</v>
      </c>
      <c r="AE14" s="471">
        <v>107</v>
      </c>
      <c r="AF14" s="471">
        <v>117</v>
      </c>
      <c r="AG14" s="472">
        <v>2</v>
      </c>
      <c r="AH14" s="472">
        <v>2</v>
      </c>
      <c r="AI14" s="472">
        <v>0</v>
      </c>
      <c r="AJ14" s="472">
        <v>8</v>
      </c>
      <c r="AK14" s="472">
        <v>4</v>
      </c>
      <c r="AL14" s="472">
        <v>4</v>
      </c>
      <c r="AM14" s="472">
        <v>0</v>
      </c>
      <c r="AN14" s="472">
        <v>0</v>
      </c>
      <c r="AO14" s="473">
        <v>0</v>
      </c>
    </row>
    <row r="15" spans="1:43" ht="27" customHeight="1" thickBot="1">
      <c r="A15" s="1061"/>
      <c r="B15" s="474" t="s">
        <v>1210</v>
      </c>
      <c r="C15" s="475">
        <v>23</v>
      </c>
      <c r="D15" s="475">
        <v>11</v>
      </c>
      <c r="E15" s="475">
        <v>12</v>
      </c>
      <c r="F15" s="475">
        <v>3</v>
      </c>
      <c r="G15" s="475">
        <v>2</v>
      </c>
      <c r="H15" s="475">
        <v>1</v>
      </c>
      <c r="I15" s="475">
        <v>20</v>
      </c>
      <c r="J15" s="475">
        <v>9</v>
      </c>
      <c r="K15" s="476">
        <v>11</v>
      </c>
      <c r="L15" s="476">
        <v>6</v>
      </c>
      <c r="M15" s="476">
        <v>3</v>
      </c>
      <c r="N15" s="476">
        <v>3</v>
      </c>
      <c r="O15" s="476">
        <v>0</v>
      </c>
      <c r="P15" s="476">
        <v>0</v>
      </c>
      <c r="Q15" s="476">
        <v>0</v>
      </c>
      <c r="R15" s="476">
        <v>0</v>
      </c>
      <c r="S15" s="476">
        <v>0</v>
      </c>
      <c r="T15" s="476">
        <v>0</v>
      </c>
      <c r="U15" s="476">
        <v>0</v>
      </c>
      <c r="V15" s="476">
        <v>0</v>
      </c>
      <c r="W15" s="476">
        <v>0</v>
      </c>
      <c r="X15" s="477">
        <v>62</v>
      </c>
      <c r="Y15" s="477">
        <v>33</v>
      </c>
      <c r="Z15" s="477">
        <v>29</v>
      </c>
      <c r="AA15" s="470">
        <v>28</v>
      </c>
      <c r="AB15" s="478">
        <v>14</v>
      </c>
      <c r="AC15" s="478">
        <v>14</v>
      </c>
      <c r="AD15" s="478">
        <v>33</v>
      </c>
      <c r="AE15" s="478">
        <v>18</v>
      </c>
      <c r="AF15" s="478">
        <v>15</v>
      </c>
      <c r="AG15" s="472">
        <v>0</v>
      </c>
      <c r="AH15" s="472">
        <v>0</v>
      </c>
      <c r="AI15" s="472">
        <v>0</v>
      </c>
      <c r="AJ15" s="472">
        <v>1</v>
      </c>
      <c r="AK15" s="472">
        <v>1</v>
      </c>
      <c r="AL15" s="472">
        <v>0</v>
      </c>
      <c r="AM15" s="479">
        <v>0</v>
      </c>
      <c r="AN15" s="479">
        <v>0</v>
      </c>
      <c r="AO15" s="480">
        <v>0</v>
      </c>
    </row>
    <row r="16" spans="1:43" ht="27" customHeight="1" thickBot="1">
      <c r="A16" s="1061"/>
      <c r="B16" s="466" t="s">
        <v>1211</v>
      </c>
      <c r="C16" s="481">
        <v>72</v>
      </c>
      <c r="D16" s="481">
        <v>27</v>
      </c>
      <c r="E16" s="481">
        <v>45</v>
      </c>
      <c r="F16" s="481">
        <v>15</v>
      </c>
      <c r="G16" s="481">
        <v>9</v>
      </c>
      <c r="H16" s="482">
        <v>6</v>
      </c>
      <c r="I16" s="481">
        <v>57</v>
      </c>
      <c r="J16" s="481">
        <v>18</v>
      </c>
      <c r="K16" s="476">
        <v>39</v>
      </c>
      <c r="L16" s="476">
        <v>27</v>
      </c>
      <c r="M16" s="476">
        <v>10</v>
      </c>
      <c r="N16" s="476">
        <v>17</v>
      </c>
      <c r="O16" s="476">
        <v>0</v>
      </c>
      <c r="P16" s="476">
        <v>0</v>
      </c>
      <c r="Q16" s="476">
        <v>0</v>
      </c>
      <c r="R16" s="476">
        <v>0</v>
      </c>
      <c r="S16" s="476">
        <v>0</v>
      </c>
      <c r="T16" s="476">
        <v>0</v>
      </c>
      <c r="U16" s="476">
        <v>0</v>
      </c>
      <c r="V16" s="476">
        <v>0</v>
      </c>
      <c r="W16" s="476">
        <v>0</v>
      </c>
      <c r="X16" s="477">
        <v>145</v>
      </c>
      <c r="Y16" s="477">
        <v>64</v>
      </c>
      <c r="Z16" s="477">
        <v>81</v>
      </c>
      <c r="AA16" s="470">
        <v>77</v>
      </c>
      <c r="AB16" s="478">
        <v>36</v>
      </c>
      <c r="AC16" s="478">
        <v>41</v>
      </c>
      <c r="AD16" s="478">
        <v>66</v>
      </c>
      <c r="AE16" s="478">
        <v>27</v>
      </c>
      <c r="AF16" s="478">
        <v>39</v>
      </c>
      <c r="AG16" s="472">
        <v>0</v>
      </c>
      <c r="AH16" s="472">
        <v>0</v>
      </c>
      <c r="AI16" s="472">
        <v>0</v>
      </c>
      <c r="AJ16" s="472">
        <v>2</v>
      </c>
      <c r="AK16" s="472">
        <v>1</v>
      </c>
      <c r="AL16" s="472">
        <v>1</v>
      </c>
      <c r="AM16" s="479">
        <v>0</v>
      </c>
      <c r="AN16" s="479">
        <v>0</v>
      </c>
      <c r="AO16" s="480">
        <v>0</v>
      </c>
    </row>
    <row r="17" spans="1:80" ht="27" customHeight="1" thickBot="1">
      <c r="A17" s="1061"/>
      <c r="B17" s="466" t="s">
        <v>1212</v>
      </c>
      <c r="C17" s="481">
        <v>57</v>
      </c>
      <c r="D17" s="481">
        <v>28</v>
      </c>
      <c r="E17" s="481">
        <v>29</v>
      </c>
      <c r="F17" s="481">
        <v>8</v>
      </c>
      <c r="G17" s="481">
        <v>4</v>
      </c>
      <c r="H17" s="481">
        <v>4</v>
      </c>
      <c r="I17" s="481">
        <v>49</v>
      </c>
      <c r="J17" s="481">
        <v>24</v>
      </c>
      <c r="K17" s="476">
        <v>25</v>
      </c>
      <c r="L17" s="476">
        <v>12</v>
      </c>
      <c r="M17" s="476">
        <v>4</v>
      </c>
      <c r="N17" s="476">
        <v>8</v>
      </c>
      <c r="O17" s="476">
        <v>0</v>
      </c>
      <c r="P17" s="476">
        <v>0</v>
      </c>
      <c r="Q17" s="476">
        <v>0</v>
      </c>
      <c r="R17" s="476">
        <v>0</v>
      </c>
      <c r="S17" s="476">
        <v>0</v>
      </c>
      <c r="T17" s="476">
        <v>0</v>
      </c>
      <c r="U17" s="476">
        <v>0</v>
      </c>
      <c r="V17" s="476">
        <v>0</v>
      </c>
      <c r="W17" s="476">
        <v>0</v>
      </c>
      <c r="X17" s="477">
        <v>105</v>
      </c>
      <c r="Y17" s="477">
        <v>52</v>
      </c>
      <c r="Z17" s="477">
        <v>53</v>
      </c>
      <c r="AA17" s="470">
        <v>54</v>
      </c>
      <c r="AB17" s="478">
        <v>27</v>
      </c>
      <c r="AC17" s="478">
        <v>27</v>
      </c>
      <c r="AD17" s="478">
        <v>48</v>
      </c>
      <c r="AE17" s="478">
        <v>23</v>
      </c>
      <c r="AF17" s="478">
        <v>25</v>
      </c>
      <c r="AG17" s="472">
        <v>1</v>
      </c>
      <c r="AH17" s="472">
        <v>1</v>
      </c>
      <c r="AI17" s="472">
        <v>0</v>
      </c>
      <c r="AJ17" s="472">
        <v>2</v>
      </c>
      <c r="AK17" s="472">
        <v>1</v>
      </c>
      <c r="AL17" s="472">
        <v>1</v>
      </c>
      <c r="AM17" s="479">
        <v>0</v>
      </c>
      <c r="AN17" s="479">
        <v>0</v>
      </c>
      <c r="AO17" s="480">
        <v>0</v>
      </c>
    </row>
    <row r="18" spans="1:80" ht="27" customHeight="1" thickBot="1">
      <c r="A18" s="1061"/>
      <c r="B18" s="466" t="s">
        <v>1213</v>
      </c>
      <c r="C18" s="481">
        <v>45</v>
      </c>
      <c r="D18" s="481">
        <v>22</v>
      </c>
      <c r="E18" s="481">
        <v>23</v>
      </c>
      <c r="F18" s="481">
        <v>3</v>
      </c>
      <c r="G18" s="481">
        <v>2</v>
      </c>
      <c r="H18" s="481">
        <v>1</v>
      </c>
      <c r="I18" s="481">
        <v>42</v>
      </c>
      <c r="J18" s="481">
        <v>20</v>
      </c>
      <c r="K18" s="476">
        <v>22</v>
      </c>
      <c r="L18" s="476">
        <v>7</v>
      </c>
      <c r="M18" s="476">
        <v>2</v>
      </c>
      <c r="N18" s="476">
        <v>5</v>
      </c>
      <c r="O18" s="476">
        <v>0</v>
      </c>
      <c r="P18" s="476">
        <v>0</v>
      </c>
      <c r="Q18" s="476">
        <v>0</v>
      </c>
      <c r="R18" s="476">
        <v>0</v>
      </c>
      <c r="S18" s="476">
        <v>0</v>
      </c>
      <c r="T18" s="476">
        <v>0</v>
      </c>
      <c r="U18" s="476">
        <v>0</v>
      </c>
      <c r="V18" s="476">
        <v>0</v>
      </c>
      <c r="W18" s="476">
        <v>0</v>
      </c>
      <c r="X18" s="477">
        <v>82</v>
      </c>
      <c r="Y18" s="477">
        <v>43</v>
      </c>
      <c r="Z18" s="477">
        <v>39</v>
      </c>
      <c r="AA18" s="470">
        <v>42</v>
      </c>
      <c r="AB18" s="478">
        <v>23</v>
      </c>
      <c r="AC18" s="478">
        <v>19</v>
      </c>
      <c r="AD18" s="478">
        <v>39</v>
      </c>
      <c r="AE18" s="478">
        <v>19</v>
      </c>
      <c r="AF18" s="478">
        <v>20</v>
      </c>
      <c r="AG18" s="472">
        <v>1</v>
      </c>
      <c r="AH18" s="472">
        <v>1</v>
      </c>
      <c r="AI18" s="472">
        <v>0</v>
      </c>
      <c r="AJ18" s="472">
        <v>0</v>
      </c>
      <c r="AK18" s="472">
        <v>0</v>
      </c>
      <c r="AL18" s="472">
        <v>0</v>
      </c>
      <c r="AM18" s="479">
        <v>0</v>
      </c>
      <c r="AN18" s="479">
        <v>0</v>
      </c>
      <c r="AO18" s="480">
        <v>0</v>
      </c>
    </row>
    <row r="19" spans="1:80" ht="27" customHeight="1" thickBot="1">
      <c r="A19" s="1096"/>
      <c r="B19" s="466" t="s">
        <v>1214</v>
      </c>
      <c r="C19" s="481">
        <v>30</v>
      </c>
      <c r="D19" s="481">
        <v>18</v>
      </c>
      <c r="E19" s="481">
        <v>12</v>
      </c>
      <c r="F19" s="481">
        <v>1</v>
      </c>
      <c r="G19" s="481">
        <v>1</v>
      </c>
      <c r="H19" s="481">
        <v>0</v>
      </c>
      <c r="I19" s="481">
        <v>29</v>
      </c>
      <c r="J19" s="481">
        <v>17</v>
      </c>
      <c r="K19" s="476">
        <v>12</v>
      </c>
      <c r="L19" s="476">
        <v>6</v>
      </c>
      <c r="M19" s="476">
        <v>6</v>
      </c>
      <c r="N19" s="476">
        <v>0</v>
      </c>
      <c r="O19" s="476">
        <v>0</v>
      </c>
      <c r="P19" s="476">
        <v>0</v>
      </c>
      <c r="Q19" s="476">
        <v>0</v>
      </c>
      <c r="R19" s="476">
        <v>0</v>
      </c>
      <c r="S19" s="476">
        <v>0</v>
      </c>
      <c r="T19" s="476">
        <v>0</v>
      </c>
      <c r="U19" s="476">
        <v>0</v>
      </c>
      <c r="V19" s="476">
        <v>0</v>
      </c>
      <c r="W19" s="476">
        <v>0</v>
      </c>
      <c r="X19" s="477">
        <v>70</v>
      </c>
      <c r="Y19" s="477">
        <v>34</v>
      </c>
      <c r="Z19" s="477">
        <v>36</v>
      </c>
      <c r="AA19" s="470">
        <v>29</v>
      </c>
      <c r="AB19" s="478">
        <v>13</v>
      </c>
      <c r="AC19" s="478">
        <v>16</v>
      </c>
      <c r="AD19" s="478">
        <v>38</v>
      </c>
      <c r="AE19" s="478">
        <v>20</v>
      </c>
      <c r="AF19" s="478">
        <v>18</v>
      </c>
      <c r="AG19" s="472">
        <v>0</v>
      </c>
      <c r="AH19" s="472">
        <v>0</v>
      </c>
      <c r="AI19" s="472">
        <v>0</v>
      </c>
      <c r="AJ19" s="472">
        <v>3</v>
      </c>
      <c r="AK19" s="472">
        <v>1</v>
      </c>
      <c r="AL19" s="472">
        <v>2</v>
      </c>
      <c r="AM19" s="479">
        <v>0</v>
      </c>
      <c r="AN19" s="479">
        <v>0</v>
      </c>
      <c r="AO19" s="480">
        <v>0</v>
      </c>
    </row>
    <row r="20" spans="1:80" ht="27" customHeight="1" thickBot="1">
      <c r="A20" s="1060" t="s">
        <v>1209</v>
      </c>
      <c r="B20" s="331" t="s">
        <v>1203</v>
      </c>
      <c r="C20" s="467">
        <v>227</v>
      </c>
      <c r="D20" s="467">
        <v>106</v>
      </c>
      <c r="E20" s="467">
        <v>121</v>
      </c>
      <c r="F20" s="467">
        <v>30</v>
      </c>
      <c r="G20" s="467">
        <v>18</v>
      </c>
      <c r="H20" s="467">
        <v>12</v>
      </c>
      <c r="I20" s="467">
        <v>197</v>
      </c>
      <c r="J20" s="467">
        <v>88</v>
      </c>
      <c r="K20" s="468">
        <v>109</v>
      </c>
      <c r="L20" s="468">
        <v>58</v>
      </c>
      <c r="M20" s="468">
        <v>25</v>
      </c>
      <c r="N20" s="468">
        <v>33</v>
      </c>
      <c r="O20" s="468">
        <v>0</v>
      </c>
      <c r="P20" s="468">
        <v>0</v>
      </c>
      <c r="Q20" s="468">
        <v>0</v>
      </c>
      <c r="R20" s="468">
        <v>0</v>
      </c>
      <c r="S20" s="468">
        <v>0</v>
      </c>
      <c r="T20" s="468">
        <v>0</v>
      </c>
      <c r="U20" s="468">
        <v>0</v>
      </c>
      <c r="V20" s="468">
        <v>0</v>
      </c>
      <c r="W20" s="468">
        <v>0</v>
      </c>
      <c r="X20" s="469">
        <v>464</v>
      </c>
      <c r="Y20" s="469">
        <v>226</v>
      </c>
      <c r="Z20" s="469">
        <v>238</v>
      </c>
      <c r="AA20" s="470">
        <v>230</v>
      </c>
      <c r="AB20" s="470">
        <v>113</v>
      </c>
      <c r="AC20" s="470">
        <v>117</v>
      </c>
      <c r="AD20" s="471">
        <v>224</v>
      </c>
      <c r="AE20" s="471">
        <v>107</v>
      </c>
      <c r="AF20" s="471">
        <v>117</v>
      </c>
      <c r="AG20" s="472">
        <v>2</v>
      </c>
      <c r="AH20" s="472">
        <v>2</v>
      </c>
      <c r="AI20" s="472">
        <v>0</v>
      </c>
      <c r="AJ20" s="472">
        <v>8</v>
      </c>
      <c r="AK20" s="472">
        <v>4</v>
      </c>
      <c r="AL20" s="472">
        <v>4</v>
      </c>
      <c r="AM20" s="472">
        <v>0</v>
      </c>
      <c r="AN20" s="472">
        <v>0</v>
      </c>
      <c r="AO20" s="473">
        <v>0</v>
      </c>
    </row>
    <row r="21" spans="1:80" ht="27" customHeight="1" thickBot="1">
      <c r="A21" s="1061"/>
      <c r="B21" s="474" t="s">
        <v>1210</v>
      </c>
      <c r="C21" s="475">
        <v>23</v>
      </c>
      <c r="D21" s="475">
        <v>11</v>
      </c>
      <c r="E21" s="475">
        <v>12</v>
      </c>
      <c r="F21" s="475">
        <v>3</v>
      </c>
      <c r="G21" s="475">
        <v>2</v>
      </c>
      <c r="H21" s="475">
        <v>1</v>
      </c>
      <c r="I21" s="475">
        <v>20</v>
      </c>
      <c r="J21" s="475">
        <v>9</v>
      </c>
      <c r="K21" s="476">
        <v>11</v>
      </c>
      <c r="L21" s="476">
        <v>6</v>
      </c>
      <c r="M21" s="476">
        <v>3</v>
      </c>
      <c r="N21" s="476">
        <v>3</v>
      </c>
      <c r="O21" s="476">
        <v>0</v>
      </c>
      <c r="P21" s="476">
        <v>0</v>
      </c>
      <c r="Q21" s="476">
        <v>0</v>
      </c>
      <c r="R21" s="476">
        <v>0</v>
      </c>
      <c r="S21" s="476">
        <v>0</v>
      </c>
      <c r="T21" s="476">
        <v>0</v>
      </c>
      <c r="U21" s="476">
        <v>0</v>
      </c>
      <c r="V21" s="476">
        <v>0</v>
      </c>
      <c r="W21" s="476">
        <v>0</v>
      </c>
      <c r="X21" s="477">
        <v>62</v>
      </c>
      <c r="Y21" s="477">
        <v>33</v>
      </c>
      <c r="Z21" s="477">
        <v>29</v>
      </c>
      <c r="AA21" s="470">
        <v>28</v>
      </c>
      <c r="AB21" s="478">
        <v>14</v>
      </c>
      <c r="AC21" s="478">
        <v>14</v>
      </c>
      <c r="AD21" s="478">
        <v>33</v>
      </c>
      <c r="AE21" s="478">
        <v>18</v>
      </c>
      <c r="AF21" s="478">
        <v>15</v>
      </c>
      <c r="AG21" s="472">
        <v>0</v>
      </c>
      <c r="AH21" s="472">
        <v>0</v>
      </c>
      <c r="AI21" s="472">
        <v>0</v>
      </c>
      <c r="AJ21" s="472">
        <v>1</v>
      </c>
      <c r="AK21" s="472">
        <v>1</v>
      </c>
      <c r="AL21" s="472">
        <v>0</v>
      </c>
      <c r="AM21" s="479">
        <v>0</v>
      </c>
      <c r="AN21" s="479">
        <v>0</v>
      </c>
      <c r="AO21" s="480">
        <v>0</v>
      </c>
    </row>
    <row r="22" spans="1:80" ht="27" customHeight="1" thickBot="1">
      <c r="A22" s="1061"/>
      <c r="B22" s="466" t="s">
        <v>1211</v>
      </c>
      <c r="C22" s="481">
        <v>72</v>
      </c>
      <c r="D22" s="481">
        <v>27</v>
      </c>
      <c r="E22" s="481">
        <v>45</v>
      </c>
      <c r="F22" s="481">
        <v>15</v>
      </c>
      <c r="G22" s="481">
        <v>9</v>
      </c>
      <c r="H22" s="482">
        <v>6</v>
      </c>
      <c r="I22" s="481">
        <v>57</v>
      </c>
      <c r="J22" s="481">
        <v>18</v>
      </c>
      <c r="K22" s="476">
        <v>39</v>
      </c>
      <c r="L22" s="476">
        <v>27</v>
      </c>
      <c r="M22" s="476">
        <v>10</v>
      </c>
      <c r="N22" s="476">
        <v>17</v>
      </c>
      <c r="O22" s="476">
        <v>0</v>
      </c>
      <c r="P22" s="476">
        <v>0</v>
      </c>
      <c r="Q22" s="476">
        <v>0</v>
      </c>
      <c r="R22" s="476">
        <v>0</v>
      </c>
      <c r="S22" s="476">
        <v>0</v>
      </c>
      <c r="T22" s="476">
        <v>0</v>
      </c>
      <c r="U22" s="476">
        <v>0</v>
      </c>
      <c r="V22" s="476">
        <v>0</v>
      </c>
      <c r="W22" s="476">
        <v>0</v>
      </c>
      <c r="X22" s="477">
        <v>145</v>
      </c>
      <c r="Y22" s="477">
        <v>64</v>
      </c>
      <c r="Z22" s="477">
        <v>81</v>
      </c>
      <c r="AA22" s="470">
        <v>77</v>
      </c>
      <c r="AB22" s="478">
        <v>36</v>
      </c>
      <c r="AC22" s="478">
        <v>41</v>
      </c>
      <c r="AD22" s="478">
        <v>66</v>
      </c>
      <c r="AE22" s="478">
        <v>27</v>
      </c>
      <c r="AF22" s="478">
        <v>39</v>
      </c>
      <c r="AG22" s="472">
        <v>0</v>
      </c>
      <c r="AH22" s="472">
        <v>0</v>
      </c>
      <c r="AI22" s="472">
        <v>0</v>
      </c>
      <c r="AJ22" s="472">
        <v>2</v>
      </c>
      <c r="AK22" s="472">
        <v>1</v>
      </c>
      <c r="AL22" s="472">
        <v>1</v>
      </c>
      <c r="AM22" s="479">
        <v>0</v>
      </c>
      <c r="AN22" s="479">
        <v>0</v>
      </c>
      <c r="AO22" s="480">
        <v>0</v>
      </c>
    </row>
    <row r="23" spans="1:80" ht="27" customHeight="1" thickBot="1">
      <c r="A23" s="1061"/>
      <c r="B23" s="466" t="s">
        <v>1212</v>
      </c>
      <c r="C23" s="481">
        <v>57</v>
      </c>
      <c r="D23" s="481">
        <v>28</v>
      </c>
      <c r="E23" s="481">
        <v>29</v>
      </c>
      <c r="F23" s="481">
        <v>8</v>
      </c>
      <c r="G23" s="481">
        <v>4</v>
      </c>
      <c r="H23" s="481">
        <v>4</v>
      </c>
      <c r="I23" s="481">
        <v>49</v>
      </c>
      <c r="J23" s="481">
        <v>24</v>
      </c>
      <c r="K23" s="476">
        <v>25</v>
      </c>
      <c r="L23" s="476">
        <v>12</v>
      </c>
      <c r="M23" s="476">
        <v>4</v>
      </c>
      <c r="N23" s="476">
        <v>8</v>
      </c>
      <c r="O23" s="476">
        <v>0</v>
      </c>
      <c r="P23" s="476">
        <v>0</v>
      </c>
      <c r="Q23" s="476">
        <v>0</v>
      </c>
      <c r="R23" s="476">
        <v>0</v>
      </c>
      <c r="S23" s="476">
        <v>0</v>
      </c>
      <c r="T23" s="476">
        <v>0</v>
      </c>
      <c r="U23" s="476">
        <v>0</v>
      </c>
      <c r="V23" s="476">
        <v>0</v>
      </c>
      <c r="W23" s="476">
        <v>0</v>
      </c>
      <c r="X23" s="477">
        <v>105</v>
      </c>
      <c r="Y23" s="477">
        <v>52</v>
      </c>
      <c r="Z23" s="477">
        <v>53</v>
      </c>
      <c r="AA23" s="470">
        <v>54</v>
      </c>
      <c r="AB23" s="478">
        <v>27</v>
      </c>
      <c r="AC23" s="478">
        <v>27</v>
      </c>
      <c r="AD23" s="478">
        <v>48</v>
      </c>
      <c r="AE23" s="478">
        <v>23</v>
      </c>
      <c r="AF23" s="478">
        <v>25</v>
      </c>
      <c r="AG23" s="472">
        <v>1</v>
      </c>
      <c r="AH23" s="472">
        <v>1</v>
      </c>
      <c r="AI23" s="472">
        <v>0</v>
      </c>
      <c r="AJ23" s="472">
        <v>2</v>
      </c>
      <c r="AK23" s="472">
        <v>1</v>
      </c>
      <c r="AL23" s="472">
        <v>1</v>
      </c>
      <c r="AM23" s="479">
        <v>0</v>
      </c>
      <c r="AN23" s="479">
        <v>0</v>
      </c>
      <c r="AO23" s="480">
        <v>0</v>
      </c>
    </row>
    <row r="24" spans="1:80" ht="27" customHeight="1" thickBot="1">
      <c r="A24" s="1061"/>
      <c r="B24" s="466" t="s">
        <v>1213</v>
      </c>
      <c r="C24" s="481">
        <v>45</v>
      </c>
      <c r="D24" s="481">
        <v>22</v>
      </c>
      <c r="E24" s="481">
        <v>23</v>
      </c>
      <c r="F24" s="481">
        <v>3</v>
      </c>
      <c r="G24" s="481">
        <v>2</v>
      </c>
      <c r="H24" s="481">
        <v>1</v>
      </c>
      <c r="I24" s="481">
        <v>42</v>
      </c>
      <c r="J24" s="481">
        <v>20</v>
      </c>
      <c r="K24" s="476">
        <v>22</v>
      </c>
      <c r="L24" s="476">
        <v>7</v>
      </c>
      <c r="M24" s="476">
        <v>2</v>
      </c>
      <c r="N24" s="476">
        <v>5</v>
      </c>
      <c r="O24" s="476">
        <v>0</v>
      </c>
      <c r="P24" s="476">
        <v>0</v>
      </c>
      <c r="Q24" s="476">
        <v>0</v>
      </c>
      <c r="R24" s="476">
        <v>0</v>
      </c>
      <c r="S24" s="476">
        <v>0</v>
      </c>
      <c r="T24" s="476">
        <v>0</v>
      </c>
      <c r="U24" s="476">
        <v>0</v>
      </c>
      <c r="V24" s="476">
        <v>0</v>
      </c>
      <c r="W24" s="476">
        <v>0</v>
      </c>
      <c r="X24" s="477">
        <v>82</v>
      </c>
      <c r="Y24" s="477">
        <v>43</v>
      </c>
      <c r="Z24" s="477">
        <v>39</v>
      </c>
      <c r="AA24" s="470">
        <v>42</v>
      </c>
      <c r="AB24" s="478">
        <v>23</v>
      </c>
      <c r="AC24" s="478">
        <v>19</v>
      </c>
      <c r="AD24" s="478">
        <v>39</v>
      </c>
      <c r="AE24" s="478">
        <v>19</v>
      </c>
      <c r="AF24" s="478">
        <v>20</v>
      </c>
      <c r="AG24" s="472">
        <v>1</v>
      </c>
      <c r="AH24" s="472">
        <v>1</v>
      </c>
      <c r="AI24" s="472">
        <v>0</v>
      </c>
      <c r="AJ24" s="472">
        <v>0</v>
      </c>
      <c r="AK24" s="472">
        <v>0</v>
      </c>
      <c r="AL24" s="472">
        <v>0</v>
      </c>
      <c r="AM24" s="479">
        <v>0</v>
      </c>
      <c r="AN24" s="479">
        <v>0</v>
      </c>
      <c r="AO24" s="480">
        <v>0</v>
      </c>
    </row>
    <row r="25" spans="1:80" ht="27" customHeight="1" thickBot="1">
      <c r="A25" s="1062"/>
      <c r="B25" s="483" t="s">
        <v>1214</v>
      </c>
      <c r="C25" s="481">
        <v>30</v>
      </c>
      <c r="D25" s="481">
        <v>18</v>
      </c>
      <c r="E25" s="481">
        <v>12</v>
      </c>
      <c r="F25" s="481">
        <v>1</v>
      </c>
      <c r="G25" s="481">
        <v>1</v>
      </c>
      <c r="H25" s="481">
        <v>0</v>
      </c>
      <c r="I25" s="481">
        <v>29</v>
      </c>
      <c r="J25" s="481">
        <v>17</v>
      </c>
      <c r="K25" s="476">
        <v>12</v>
      </c>
      <c r="L25" s="476">
        <v>6</v>
      </c>
      <c r="M25" s="476">
        <v>6</v>
      </c>
      <c r="N25" s="476">
        <v>0</v>
      </c>
      <c r="O25" s="476">
        <v>0</v>
      </c>
      <c r="P25" s="476">
        <v>0</v>
      </c>
      <c r="Q25" s="476">
        <v>0</v>
      </c>
      <c r="R25" s="476">
        <v>0</v>
      </c>
      <c r="S25" s="476">
        <v>0</v>
      </c>
      <c r="T25" s="476">
        <v>0</v>
      </c>
      <c r="U25" s="476">
        <v>0</v>
      </c>
      <c r="V25" s="476">
        <v>0</v>
      </c>
      <c r="W25" s="476">
        <v>0</v>
      </c>
      <c r="X25" s="477">
        <v>70</v>
      </c>
      <c r="Y25" s="477">
        <v>34</v>
      </c>
      <c r="Z25" s="477">
        <v>36</v>
      </c>
      <c r="AA25" s="470">
        <v>29</v>
      </c>
      <c r="AB25" s="478">
        <v>13</v>
      </c>
      <c r="AC25" s="478">
        <v>16</v>
      </c>
      <c r="AD25" s="478">
        <v>38</v>
      </c>
      <c r="AE25" s="478">
        <v>20</v>
      </c>
      <c r="AF25" s="478">
        <v>18</v>
      </c>
      <c r="AG25" s="472">
        <v>0</v>
      </c>
      <c r="AH25" s="472">
        <v>0</v>
      </c>
      <c r="AI25" s="472">
        <v>0</v>
      </c>
      <c r="AJ25" s="472">
        <v>3</v>
      </c>
      <c r="AK25" s="472">
        <v>1</v>
      </c>
      <c r="AL25" s="472">
        <v>2</v>
      </c>
      <c r="AM25" s="479">
        <v>0</v>
      </c>
      <c r="AN25" s="479">
        <v>0</v>
      </c>
      <c r="AO25" s="480">
        <v>0</v>
      </c>
    </row>
    <row r="26" spans="1:80">
      <c r="A26" s="484"/>
      <c r="B26" s="484"/>
      <c r="C26" s="434"/>
      <c r="D26" s="434"/>
      <c r="H26" s="489"/>
      <c r="K26" s="434"/>
      <c r="L26" s="434"/>
      <c r="Q26" s="304"/>
      <c r="X26" s="434"/>
      <c r="Y26" s="434"/>
      <c r="Z26" s="434"/>
      <c r="AA26" s="1063"/>
      <c r="AB26" s="1064"/>
      <c r="AG26" s="1065" t="s">
        <v>1220</v>
      </c>
      <c r="AH26" s="1065"/>
      <c r="AI26" s="1065"/>
      <c r="AJ26" s="1065"/>
      <c r="AK26" s="1065"/>
      <c r="AL26" s="1065"/>
      <c r="AM26" s="1065"/>
      <c r="AN26" s="1065"/>
      <c r="AO26" s="1065"/>
    </row>
    <row r="27" spans="1:80" ht="16.5" customHeight="1">
      <c r="A27" s="485" t="s">
        <v>1215</v>
      </c>
      <c r="B27" s="487"/>
      <c r="AP27" s="434"/>
      <c r="AQ27" s="434"/>
      <c r="AR27" s="434"/>
      <c r="AS27" s="434"/>
      <c r="AT27" s="434"/>
      <c r="AU27" s="434"/>
      <c r="AV27" s="434"/>
      <c r="AW27" s="434"/>
      <c r="AX27" s="434"/>
      <c r="AY27" s="434"/>
      <c r="AZ27" s="434"/>
      <c r="BA27" s="434"/>
      <c r="BB27" s="434"/>
      <c r="BC27" s="434"/>
      <c r="BD27" s="434"/>
      <c r="BE27" s="434"/>
      <c r="BF27" s="434"/>
      <c r="BG27" s="434"/>
      <c r="BH27" s="434"/>
      <c r="BI27" s="434"/>
      <c r="BJ27" s="434"/>
      <c r="BK27" s="434"/>
      <c r="BL27" s="434"/>
      <c r="BM27" s="434"/>
      <c r="BN27" s="434"/>
      <c r="BO27" s="434"/>
      <c r="BP27" s="434"/>
      <c r="BQ27" s="434"/>
      <c r="BR27" s="434"/>
      <c r="BS27" s="434"/>
      <c r="BT27" s="434"/>
      <c r="BU27" s="434"/>
      <c r="BV27" s="434"/>
      <c r="BW27" s="434"/>
      <c r="BX27" s="434"/>
      <c r="BY27" s="434"/>
      <c r="BZ27" s="434"/>
      <c r="CA27" s="434"/>
      <c r="CB27" s="434"/>
    </row>
    <row r="28" spans="1:80" ht="16.5" customHeight="1">
      <c r="A28" s="434" t="s">
        <v>1216</v>
      </c>
      <c r="B28" s="48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434"/>
      <c r="AQ28" s="434"/>
      <c r="AR28" s="434"/>
      <c r="AS28" s="434"/>
      <c r="AT28" s="434"/>
      <c r="AU28" s="434"/>
      <c r="AV28" s="434"/>
      <c r="AW28" s="434"/>
      <c r="AX28" s="434"/>
      <c r="AY28" s="434"/>
      <c r="AZ28" s="434"/>
      <c r="BA28" s="434"/>
      <c r="BB28" s="434"/>
      <c r="BC28" s="434"/>
      <c r="BD28" s="434"/>
      <c r="BE28" s="434"/>
      <c r="BF28" s="434"/>
      <c r="BG28" s="434"/>
      <c r="BH28" s="434"/>
      <c r="BI28" s="434"/>
      <c r="BJ28" s="434"/>
      <c r="BK28" s="434"/>
      <c r="BL28" s="434"/>
      <c r="BM28" s="434"/>
      <c r="BN28" s="434"/>
      <c r="BO28" s="434"/>
      <c r="BP28" s="434"/>
      <c r="BQ28" s="434"/>
      <c r="BR28" s="434"/>
      <c r="BS28" s="434"/>
      <c r="BT28" s="434"/>
      <c r="BU28" s="434"/>
      <c r="BV28" s="434"/>
      <c r="BW28" s="434"/>
      <c r="BX28" s="434"/>
      <c r="BY28" s="434"/>
      <c r="BZ28" s="434"/>
      <c r="CA28" s="434"/>
      <c r="CB28" s="434"/>
    </row>
    <row r="29" spans="1:80">
      <c r="A29" s="434" t="s">
        <v>1217</v>
      </c>
      <c r="B29" s="434"/>
      <c r="C29" s="486"/>
      <c r="D29" s="486"/>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434"/>
      <c r="BD29" s="434"/>
      <c r="BE29" s="434"/>
      <c r="BF29" s="434"/>
      <c r="BG29" s="434"/>
      <c r="BH29" s="434"/>
      <c r="BI29" s="434"/>
      <c r="BJ29" s="434"/>
      <c r="BK29" s="434"/>
      <c r="BL29" s="434"/>
      <c r="BM29" s="434"/>
      <c r="BN29" s="434"/>
      <c r="BO29" s="434"/>
      <c r="BP29" s="434"/>
      <c r="BQ29" s="434"/>
      <c r="BR29" s="434"/>
      <c r="BS29" s="434"/>
      <c r="BT29" s="434"/>
      <c r="BU29" s="434"/>
      <c r="BV29" s="434"/>
      <c r="BW29" s="434"/>
      <c r="BX29" s="434"/>
      <c r="BY29" s="434"/>
      <c r="BZ29" s="434"/>
      <c r="CA29" s="434"/>
      <c r="CB29" s="434"/>
    </row>
    <row r="30" spans="1:80">
      <c r="A30" s="434" t="s">
        <v>1218</v>
      </c>
      <c r="B30" s="434"/>
      <c r="C30" s="434"/>
      <c r="E30" s="434"/>
      <c r="F30" s="434"/>
      <c r="G30" s="434"/>
      <c r="H30" s="434"/>
      <c r="I30" s="434"/>
      <c r="J30" s="434"/>
      <c r="M30" s="434"/>
      <c r="N30" s="434"/>
      <c r="O30" s="434"/>
      <c r="P30" s="434"/>
      <c r="Q30" s="434"/>
      <c r="R30" s="434"/>
      <c r="S30" s="434"/>
      <c r="T30" s="434"/>
      <c r="U30" s="434"/>
      <c r="V30" s="434"/>
      <c r="W30" s="434"/>
      <c r="AD30" s="434"/>
      <c r="AE30" s="434"/>
      <c r="AF30" s="434"/>
      <c r="AG30" s="434"/>
      <c r="AH30" s="434"/>
      <c r="AI30" s="434"/>
      <c r="AJ30" s="434"/>
      <c r="AK30" s="434"/>
      <c r="AL30" s="434"/>
      <c r="AM30" s="434"/>
      <c r="AN30" s="434"/>
      <c r="AO30" s="434"/>
      <c r="AP30" s="434"/>
      <c r="AQ30" s="434"/>
      <c r="AR30" s="434"/>
      <c r="AS30" s="434"/>
      <c r="AT30" s="434"/>
      <c r="AU30" s="434"/>
      <c r="AV30" s="434"/>
      <c r="AW30" s="434"/>
      <c r="AX30" s="434"/>
      <c r="AY30" s="434"/>
      <c r="AZ30" s="434"/>
      <c r="BA30" s="434"/>
      <c r="BB30" s="434"/>
      <c r="BC30" s="434"/>
      <c r="BD30" s="434"/>
      <c r="BE30" s="434"/>
      <c r="BF30" s="434"/>
      <c r="BG30" s="434"/>
      <c r="BH30" s="434"/>
      <c r="BI30" s="434"/>
      <c r="BJ30" s="434"/>
      <c r="BK30" s="434"/>
      <c r="BL30" s="434"/>
      <c r="BM30" s="434"/>
      <c r="BN30" s="434"/>
      <c r="BO30" s="434"/>
      <c r="BP30" s="434"/>
      <c r="BQ30" s="434"/>
      <c r="BR30" s="434"/>
      <c r="BS30" s="434"/>
      <c r="BT30" s="434"/>
      <c r="BU30" s="434"/>
      <c r="BV30" s="434"/>
      <c r="BW30" s="434"/>
      <c r="BX30" s="434"/>
      <c r="BY30" s="434"/>
      <c r="BZ30" s="434"/>
      <c r="CA30" s="434"/>
      <c r="CB30" s="434"/>
    </row>
    <row r="31" spans="1:80">
      <c r="A31" s="434" t="s">
        <v>1219</v>
      </c>
      <c r="B31" s="434"/>
      <c r="C31" s="434"/>
      <c r="D31" s="434"/>
      <c r="E31" s="434"/>
      <c r="F31" s="434"/>
      <c r="G31" s="434"/>
      <c r="H31" s="434"/>
      <c r="I31" s="434"/>
      <c r="J31" s="434"/>
      <c r="K31" s="434"/>
      <c r="L31" s="434"/>
      <c r="M31" s="434"/>
      <c r="N31" s="434"/>
      <c r="O31" s="434"/>
      <c r="P31" s="434"/>
      <c r="Q31" s="434"/>
      <c r="R31" s="434"/>
      <c r="S31" s="434"/>
      <c r="T31" s="434"/>
      <c r="U31" s="434"/>
      <c r="V31" s="434"/>
      <c r="W31" s="434"/>
      <c r="AD31" s="434"/>
      <c r="AE31" s="434"/>
      <c r="AF31" s="434"/>
      <c r="AG31" s="434"/>
      <c r="AH31" s="434"/>
      <c r="AI31" s="434"/>
      <c r="AJ31" s="434"/>
      <c r="AK31" s="434"/>
      <c r="AL31" s="434"/>
      <c r="AP31" s="434"/>
      <c r="AQ31" s="434"/>
      <c r="AR31" s="434"/>
      <c r="AS31" s="434"/>
      <c r="AT31" s="434"/>
      <c r="AU31" s="434"/>
      <c r="AV31" s="434"/>
      <c r="AW31" s="434"/>
      <c r="AX31" s="434"/>
      <c r="AY31" s="434"/>
      <c r="AZ31" s="434"/>
      <c r="BA31" s="434"/>
      <c r="BB31" s="434"/>
      <c r="BC31" s="434"/>
      <c r="BD31" s="434"/>
      <c r="BE31" s="434"/>
      <c r="BF31" s="434"/>
      <c r="BG31" s="434"/>
      <c r="BH31" s="434"/>
      <c r="BI31" s="434"/>
      <c r="BJ31" s="434"/>
      <c r="BK31" s="434"/>
      <c r="BL31" s="434"/>
      <c r="BM31" s="434"/>
      <c r="BN31" s="434"/>
      <c r="BO31" s="434"/>
      <c r="BP31" s="434"/>
      <c r="BQ31" s="434"/>
      <c r="BR31" s="434"/>
      <c r="BS31" s="434"/>
      <c r="BT31" s="434"/>
      <c r="BU31" s="434"/>
      <c r="BV31" s="434"/>
      <c r="BW31" s="434"/>
      <c r="BX31" s="434"/>
      <c r="BY31" s="434"/>
      <c r="BZ31" s="434"/>
      <c r="CA31" s="434"/>
      <c r="CB31" s="434"/>
    </row>
    <row r="32" spans="1:80">
      <c r="A32" s="434"/>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4"/>
      <c r="AM32" s="434"/>
      <c r="AN32" s="434"/>
      <c r="AO32" s="434"/>
      <c r="AP32" s="434"/>
      <c r="AQ32" s="434"/>
      <c r="AR32" s="434"/>
      <c r="AS32" s="434"/>
      <c r="AT32" s="434"/>
      <c r="AU32" s="434"/>
      <c r="AV32" s="434"/>
      <c r="AW32" s="434"/>
      <c r="AX32" s="434"/>
      <c r="AY32" s="434"/>
      <c r="AZ32" s="434"/>
      <c r="BA32" s="434"/>
      <c r="BB32" s="434"/>
      <c r="BC32" s="434"/>
      <c r="BD32" s="434"/>
      <c r="BE32" s="434"/>
      <c r="BF32" s="434"/>
      <c r="BG32" s="434"/>
      <c r="BH32" s="434"/>
      <c r="BI32" s="434"/>
      <c r="BJ32" s="434"/>
      <c r="BK32" s="434"/>
      <c r="BL32" s="434"/>
      <c r="BM32" s="434"/>
      <c r="BN32" s="434"/>
      <c r="BO32" s="434"/>
      <c r="BP32" s="434"/>
      <c r="BQ32" s="434"/>
      <c r="BR32" s="434"/>
      <c r="BS32" s="434"/>
      <c r="BT32" s="434"/>
      <c r="BU32" s="434"/>
      <c r="BV32" s="434"/>
      <c r="BW32" s="434"/>
      <c r="BX32" s="434"/>
      <c r="BY32" s="434"/>
      <c r="BZ32" s="434"/>
      <c r="CA32" s="434"/>
      <c r="CB32" s="434"/>
    </row>
    <row r="33" spans="1:80">
      <c r="A33" s="434"/>
      <c r="B33" s="434"/>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4"/>
      <c r="AY33" s="434"/>
      <c r="AZ33" s="434"/>
      <c r="BA33" s="434"/>
      <c r="BB33" s="434"/>
      <c r="BC33" s="434"/>
      <c r="BD33" s="434"/>
      <c r="BE33" s="434"/>
      <c r="BF33" s="434"/>
      <c r="BG33" s="434"/>
      <c r="BH33" s="434"/>
      <c r="BI33" s="434"/>
      <c r="BJ33" s="434"/>
      <c r="BK33" s="434"/>
      <c r="BL33" s="434"/>
      <c r="BM33" s="434"/>
      <c r="BN33" s="434"/>
      <c r="BO33" s="434"/>
      <c r="BP33" s="434"/>
      <c r="BQ33" s="434"/>
      <c r="BR33" s="434"/>
      <c r="BS33" s="434"/>
      <c r="BT33" s="434"/>
      <c r="BU33" s="434"/>
      <c r="BV33" s="434"/>
      <c r="BW33" s="434"/>
      <c r="BX33" s="434"/>
      <c r="BY33" s="434"/>
      <c r="BZ33" s="434"/>
      <c r="CA33" s="434"/>
      <c r="CB33" s="434"/>
    </row>
    <row r="34" spans="1:80">
      <c r="A34" s="434"/>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c r="BF34" s="434"/>
      <c r="BG34" s="434"/>
      <c r="BH34" s="434"/>
      <c r="BI34" s="434"/>
      <c r="BJ34" s="434"/>
      <c r="BK34" s="434"/>
      <c r="BL34" s="434"/>
      <c r="BM34" s="434"/>
      <c r="BN34" s="434"/>
      <c r="BO34" s="434"/>
      <c r="BP34" s="434"/>
      <c r="BQ34" s="434"/>
      <c r="BR34" s="434"/>
      <c r="BS34" s="434"/>
      <c r="BT34" s="434"/>
      <c r="BU34" s="434"/>
      <c r="BV34" s="434"/>
      <c r="BW34" s="434"/>
      <c r="BX34" s="434"/>
      <c r="BY34" s="434"/>
      <c r="BZ34" s="434"/>
      <c r="CA34" s="434"/>
      <c r="CB34" s="434"/>
    </row>
    <row r="35" spans="1:80">
      <c r="A35" s="434"/>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c r="AN35" s="434"/>
      <c r="AO35" s="434"/>
      <c r="AP35" s="434"/>
      <c r="AQ35" s="434"/>
      <c r="AR35" s="434"/>
      <c r="AS35" s="434"/>
      <c r="AT35" s="434"/>
      <c r="AU35" s="434"/>
      <c r="AV35" s="434"/>
      <c r="AW35" s="434"/>
      <c r="AX35" s="434"/>
      <c r="AY35" s="434"/>
      <c r="AZ35" s="434"/>
      <c r="BA35" s="434"/>
      <c r="BB35" s="434"/>
      <c r="BC35" s="434"/>
      <c r="BD35" s="434"/>
      <c r="BE35" s="434"/>
      <c r="BF35" s="434"/>
      <c r="BG35" s="434"/>
      <c r="BH35" s="434"/>
      <c r="BI35" s="434"/>
      <c r="BJ35" s="434"/>
      <c r="BK35" s="434"/>
      <c r="BL35" s="434"/>
      <c r="BM35" s="434"/>
      <c r="BN35" s="434"/>
      <c r="BO35" s="434"/>
      <c r="BP35" s="434"/>
      <c r="BQ35" s="434"/>
      <c r="BR35" s="434"/>
      <c r="BS35" s="434"/>
      <c r="BT35" s="434"/>
      <c r="BU35" s="434"/>
      <c r="BV35" s="434"/>
      <c r="BW35" s="434"/>
      <c r="BX35" s="434"/>
      <c r="BY35" s="434"/>
      <c r="BZ35" s="434"/>
      <c r="CA35" s="434"/>
      <c r="CB35" s="434"/>
    </row>
    <row r="36" spans="1:80">
      <c r="A36" s="434"/>
      <c r="B36" s="434"/>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c r="AR36" s="434"/>
      <c r="AS36" s="434"/>
      <c r="AT36" s="434"/>
      <c r="AU36" s="434"/>
      <c r="AV36" s="434"/>
      <c r="AW36" s="434"/>
      <c r="AX36" s="434"/>
      <c r="AY36" s="434"/>
      <c r="AZ36" s="434"/>
      <c r="BA36" s="434"/>
      <c r="BB36" s="434"/>
      <c r="BC36" s="434"/>
      <c r="BD36" s="434"/>
      <c r="BE36" s="434"/>
      <c r="BF36" s="434"/>
      <c r="BG36" s="434"/>
      <c r="BH36" s="434"/>
      <c r="BI36" s="434"/>
      <c r="BJ36" s="434"/>
      <c r="BK36" s="434"/>
      <c r="BL36" s="434"/>
      <c r="BM36" s="434"/>
      <c r="BN36" s="434"/>
      <c r="BO36" s="434"/>
      <c r="BP36" s="434"/>
      <c r="BQ36" s="434"/>
      <c r="BR36" s="434"/>
      <c r="BS36" s="434"/>
      <c r="BT36" s="434"/>
      <c r="BU36" s="434"/>
      <c r="BV36" s="434"/>
      <c r="BW36" s="434"/>
      <c r="BX36" s="434"/>
      <c r="BY36" s="434"/>
      <c r="BZ36" s="434"/>
      <c r="CA36" s="434"/>
      <c r="CB36" s="434"/>
    </row>
    <row r="37" spans="1:80">
      <c r="A37" s="434"/>
      <c r="B37" s="434"/>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4"/>
      <c r="AU37" s="434"/>
      <c r="AV37" s="434"/>
      <c r="AW37" s="434"/>
      <c r="AX37" s="434"/>
      <c r="AY37" s="434"/>
      <c r="AZ37" s="434"/>
      <c r="BA37" s="434"/>
      <c r="BB37" s="434"/>
      <c r="BC37" s="434"/>
      <c r="BD37" s="434"/>
      <c r="BE37" s="434"/>
      <c r="BF37" s="434"/>
      <c r="BG37" s="434"/>
      <c r="BH37" s="434"/>
      <c r="BI37" s="434"/>
      <c r="BJ37" s="434"/>
      <c r="BK37" s="434"/>
      <c r="BL37" s="434"/>
      <c r="BM37" s="434"/>
      <c r="BN37" s="434"/>
      <c r="BO37" s="434"/>
      <c r="BP37" s="434"/>
      <c r="BQ37" s="434"/>
      <c r="BR37" s="434"/>
      <c r="BS37" s="434"/>
      <c r="BT37" s="434"/>
      <c r="BU37" s="434"/>
      <c r="BV37" s="434"/>
      <c r="BW37" s="434"/>
      <c r="BX37" s="434"/>
      <c r="BY37" s="434"/>
      <c r="BZ37" s="434"/>
      <c r="CA37" s="434"/>
      <c r="CB37" s="434"/>
    </row>
  </sheetData>
  <mergeCells count="18">
    <mergeCell ref="AP1:AQ1"/>
    <mergeCell ref="AG6:AI6"/>
    <mergeCell ref="AJ6:AL6"/>
    <mergeCell ref="A8:A13"/>
    <mergeCell ref="A14:A19"/>
    <mergeCell ref="A20:A25"/>
    <mergeCell ref="AA26:AB26"/>
    <mergeCell ref="AG26:AO26"/>
    <mergeCell ref="A5:B7"/>
    <mergeCell ref="C5:K5"/>
    <mergeCell ref="L5:N6"/>
    <mergeCell ref="O5:W5"/>
    <mergeCell ref="AM5:AO6"/>
    <mergeCell ref="I6:K6"/>
    <mergeCell ref="U6:W6"/>
    <mergeCell ref="X6:Z6"/>
    <mergeCell ref="AA6:AC6"/>
    <mergeCell ref="AD6:AF6"/>
  </mergeCells>
  <phoneticPr fontId="16" type="noConversion"/>
  <hyperlinks>
    <hyperlink ref="AP1" location="預告統計資料發布時間表!A1" display="回發布時間表" xr:uid="{23B8D002-CA51-4142-B62C-7A72D6477948}"/>
  </hyperlink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F563-37B4-4C9D-86C8-8F5319F19064}">
  <dimension ref="A1:N184"/>
  <sheetViews>
    <sheetView workbookViewId="0">
      <selection activeCell="M1" sqref="M1:N1"/>
    </sheetView>
  </sheetViews>
  <sheetFormatPr defaultColWidth="9" defaultRowHeight="15.6"/>
  <cols>
    <col min="1" max="1" width="12.21875" style="535" customWidth="1"/>
    <col min="2" max="3" width="11.6640625" style="535" customWidth="1"/>
    <col min="4" max="6" width="11.6640625" style="551" customWidth="1"/>
    <col min="7" max="12" width="11.6640625" style="535" customWidth="1"/>
    <col min="13" max="256" width="9" style="535"/>
    <col min="257" max="257" width="12.21875" style="535" customWidth="1"/>
    <col min="258" max="268" width="11.6640625" style="535" customWidth="1"/>
    <col min="269" max="512" width="9" style="535"/>
    <col min="513" max="513" width="12.21875" style="535" customWidth="1"/>
    <col min="514" max="524" width="11.6640625" style="535" customWidth="1"/>
    <col min="525" max="768" width="9" style="535"/>
    <col min="769" max="769" width="12.21875" style="535" customWidth="1"/>
    <col min="770" max="780" width="11.6640625" style="535" customWidth="1"/>
    <col min="781" max="1024" width="9" style="535"/>
    <col min="1025" max="1025" width="12.21875" style="535" customWidth="1"/>
    <col min="1026" max="1036" width="11.6640625" style="535" customWidth="1"/>
    <col min="1037" max="1280" width="9" style="535"/>
    <col min="1281" max="1281" width="12.21875" style="535" customWidth="1"/>
    <col min="1282" max="1292" width="11.6640625" style="535" customWidth="1"/>
    <col min="1293" max="1536" width="9" style="535"/>
    <col min="1537" max="1537" width="12.21875" style="535" customWidth="1"/>
    <col min="1538" max="1548" width="11.6640625" style="535" customWidth="1"/>
    <col min="1549" max="1792" width="9" style="535"/>
    <col min="1793" max="1793" width="12.21875" style="535" customWidth="1"/>
    <col min="1794" max="1804" width="11.6640625" style="535" customWidth="1"/>
    <col min="1805" max="2048" width="9" style="535"/>
    <col min="2049" max="2049" width="12.21875" style="535" customWidth="1"/>
    <col min="2050" max="2060" width="11.6640625" style="535" customWidth="1"/>
    <col min="2061" max="2304" width="9" style="535"/>
    <col min="2305" max="2305" width="12.21875" style="535" customWidth="1"/>
    <col min="2306" max="2316" width="11.6640625" style="535" customWidth="1"/>
    <col min="2317" max="2560" width="9" style="535"/>
    <col min="2561" max="2561" width="12.21875" style="535" customWidth="1"/>
    <col min="2562" max="2572" width="11.6640625" style="535" customWidth="1"/>
    <col min="2573" max="2816" width="9" style="535"/>
    <col min="2817" max="2817" width="12.21875" style="535" customWidth="1"/>
    <col min="2818" max="2828" width="11.6640625" style="535" customWidth="1"/>
    <col min="2829" max="3072" width="9" style="535"/>
    <col min="3073" max="3073" width="12.21875" style="535" customWidth="1"/>
    <col min="3074" max="3084" width="11.6640625" style="535" customWidth="1"/>
    <col min="3085" max="3328" width="9" style="535"/>
    <col min="3329" max="3329" width="12.21875" style="535" customWidth="1"/>
    <col min="3330" max="3340" width="11.6640625" style="535" customWidth="1"/>
    <col min="3341" max="3584" width="9" style="535"/>
    <col min="3585" max="3585" width="12.21875" style="535" customWidth="1"/>
    <col min="3586" max="3596" width="11.6640625" style="535" customWidth="1"/>
    <col min="3597" max="3840" width="9" style="535"/>
    <col min="3841" max="3841" width="12.21875" style="535" customWidth="1"/>
    <col min="3842" max="3852" width="11.6640625" style="535" customWidth="1"/>
    <col min="3853" max="4096" width="9" style="535"/>
    <col min="4097" max="4097" width="12.21875" style="535" customWidth="1"/>
    <col min="4098" max="4108" width="11.6640625" style="535" customWidth="1"/>
    <col min="4109" max="4352" width="9" style="535"/>
    <col min="4353" max="4353" width="12.21875" style="535" customWidth="1"/>
    <col min="4354" max="4364" width="11.6640625" style="535" customWidth="1"/>
    <col min="4365" max="4608" width="9" style="535"/>
    <col min="4609" max="4609" width="12.21875" style="535" customWidth="1"/>
    <col min="4610" max="4620" width="11.6640625" style="535" customWidth="1"/>
    <col min="4621" max="4864" width="9" style="535"/>
    <col min="4865" max="4865" width="12.21875" style="535" customWidth="1"/>
    <col min="4866" max="4876" width="11.6640625" style="535" customWidth="1"/>
    <col min="4877" max="5120" width="9" style="535"/>
    <col min="5121" max="5121" width="12.21875" style="535" customWidth="1"/>
    <col min="5122" max="5132" width="11.6640625" style="535" customWidth="1"/>
    <col min="5133" max="5376" width="9" style="535"/>
    <col min="5377" max="5377" width="12.21875" style="535" customWidth="1"/>
    <col min="5378" max="5388" width="11.6640625" style="535" customWidth="1"/>
    <col min="5389" max="5632" width="9" style="535"/>
    <col min="5633" max="5633" width="12.21875" style="535" customWidth="1"/>
    <col min="5634" max="5644" width="11.6640625" style="535" customWidth="1"/>
    <col min="5645" max="5888" width="9" style="535"/>
    <col min="5889" max="5889" width="12.21875" style="535" customWidth="1"/>
    <col min="5890" max="5900" width="11.6640625" style="535" customWidth="1"/>
    <col min="5901" max="6144" width="9" style="535"/>
    <col min="6145" max="6145" width="12.21875" style="535" customWidth="1"/>
    <col min="6146" max="6156" width="11.6640625" style="535" customWidth="1"/>
    <col min="6157" max="6400" width="9" style="535"/>
    <col min="6401" max="6401" width="12.21875" style="535" customWidth="1"/>
    <col min="6402" max="6412" width="11.6640625" style="535" customWidth="1"/>
    <col min="6413" max="6656" width="9" style="535"/>
    <col min="6657" max="6657" width="12.21875" style="535" customWidth="1"/>
    <col min="6658" max="6668" width="11.6640625" style="535" customWidth="1"/>
    <col min="6669" max="6912" width="9" style="535"/>
    <col min="6913" max="6913" width="12.21875" style="535" customWidth="1"/>
    <col min="6914" max="6924" width="11.6640625" style="535" customWidth="1"/>
    <col min="6925" max="7168" width="9" style="535"/>
    <col min="7169" max="7169" width="12.21875" style="535" customWidth="1"/>
    <col min="7170" max="7180" width="11.6640625" style="535" customWidth="1"/>
    <col min="7181" max="7424" width="9" style="535"/>
    <col min="7425" max="7425" width="12.21875" style="535" customWidth="1"/>
    <col min="7426" max="7436" width="11.6640625" style="535" customWidth="1"/>
    <col min="7437" max="7680" width="9" style="535"/>
    <col min="7681" max="7681" width="12.21875" style="535" customWidth="1"/>
    <col min="7682" max="7692" width="11.6640625" style="535" customWidth="1"/>
    <col min="7693" max="7936" width="9" style="535"/>
    <col min="7937" max="7937" width="12.21875" style="535" customWidth="1"/>
    <col min="7938" max="7948" width="11.6640625" style="535" customWidth="1"/>
    <col min="7949" max="8192" width="9" style="535"/>
    <col min="8193" max="8193" width="12.21875" style="535" customWidth="1"/>
    <col min="8194" max="8204" width="11.6640625" style="535" customWidth="1"/>
    <col min="8205" max="8448" width="9" style="535"/>
    <col min="8449" max="8449" width="12.21875" style="535" customWidth="1"/>
    <col min="8450" max="8460" width="11.6640625" style="535" customWidth="1"/>
    <col min="8461" max="8704" width="9" style="535"/>
    <col min="8705" max="8705" width="12.21875" style="535" customWidth="1"/>
    <col min="8706" max="8716" width="11.6640625" style="535" customWidth="1"/>
    <col min="8717" max="8960" width="9" style="535"/>
    <col min="8961" max="8961" width="12.21875" style="535" customWidth="1"/>
    <col min="8962" max="8972" width="11.6640625" style="535" customWidth="1"/>
    <col min="8973" max="9216" width="9" style="535"/>
    <col min="9217" max="9217" width="12.21875" style="535" customWidth="1"/>
    <col min="9218" max="9228" width="11.6640625" style="535" customWidth="1"/>
    <col min="9229" max="9472" width="9" style="535"/>
    <col min="9473" max="9473" width="12.21875" style="535" customWidth="1"/>
    <col min="9474" max="9484" width="11.6640625" style="535" customWidth="1"/>
    <col min="9485" max="9728" width="9" style="535"/>
    <col min="9729" max="9729" width="12.21875" style="535" customWidth="1"/>
    <col min="9730" max="9740" width="11.6640625" style="535" customWidth="1"/>
    <col min="9741" max="9984" width="9" style="535"/>
    <col min="9985" max="9985" width="12.21875" style="535" customWidth="1"/>
    <col min="9986" max="9996" width="11.6640625" style="535" customWidth="1"/>
    <col min="9997" max="10240" width="9" style="535"/>
    <col min="10241" max="10241" width="12.21875" style="535" customWidth="1"/>
    <col min="10242" max="10252" width="11.6640625" style="535" customWidth="1"/>
    <col min="10253" max="10496" width="9" style="535"/>
    <col min="10497" max="10497" width="12.21875" style="535" customWidth="1"/>
    <col min="10498" max="10508" width="11.6640625" style="535" customWidth="1"/>
    <col min="10509" max="10752" width="9" style="535"/>
    <col min="10753" max="10753" width="12.21875" style="535" customWidth="1"/>
    <col min="10754" max="10764" width="11.6640625" style="535" customWidth="1"/>
    <col min="10765" max="11008" width="9" style="535"/>
    <col min="11009" max="11009" width="12.21875" style="535" customWidth="1"/>
    <col min="11010" max="11020" width="11.6640625" style="535" customWidth="1"/>
    <col min="11021" max="11264" width="9" style="535"/>
    <col min="11265" max="11265" width="12.21875" style="535" customWidth="1"/>
    <col min="11266" max="11276" width="11.6640625" style="535" customWidth="1"/>
    <col min="11277" max="11520" width="9" style="535"/>
    <col min="11521" max="11521" width="12.21875" style="535" customWidth="1"/>
    <col min="11522" max="11532" width="11.6640625" style="535" customWidth="1"/>
    <col min="11533" max="11776" width="9" style="535"/>
    <col min="11777" max="11777" width="12.21875" style="535" customWidth="1"/>
    <col min="11778" max="11788" width="11.6640625" style="535" customWidth="1"/>
    <col min="11789" max="12032" width="9" style="535"/>
    <col min="12033" max="12033" width="12.21875" style="535" customWidth="1"/>
    <col min="12034" max="12044" width="11.6640625" style="535" customWidth="1"/>
    <col min="12045" max="12288" width="9" style="535"/>
    <col min="12289" max="12289" width="12.21875" style="535" customWidth="1"/>
    <col min="12290" max="12300" width="11.6640625" style="535" customWidth="1"/>
    <col min="12301" max="12544" width="9" style="535"/>
    <col min="12545" max="12545" width="12.21875" style="535" customWidth="1"/>
    <col min="12546" max="12556" width="11.6640625" style="535" customWidth="1"/>
    <col min="12557" max="12800" width="9" style="535"/>
    <col min="12801" max="12801" width="12.21875" style="535" customWidth="1"/>
    <col min="12802" max="12812" width="11.6640625" style="535" customWidth="1"/>
    <col min="12813" max="13056" width="9" style="535"/>
    <col min="13057" max="13057" width="12.21875" style="535" customWidth="1"/>
    <col min="13058" max="13068" width="11.6640625" style="535" customWidth="1"/>
    <col min="13069" max="13312" width="9" style="535"/>
    <col min="13313" max="13313" width="12.21875" style="535" customWidth="1"/>
    <col min="13314" max="13324" width="11.6640625" style="535" customWidth="1"/>
    <col min="13325" max="13568" width="9" style="535"/>
    <col min="13569" max="13569" width="12.21875" style="535" customWidth="1"/>
    <col min="13570" max="13580" width="11.6640625" style="535" customWidth="1"/>
    <col min="13581" max="13824" width="9" style="535"/>
    <col min="13825" max="13825" width="12.21875" style="535" customWidth="1"/>
    <col min="13826" max="13836" width="11.6640625" style="535" customWidth="1"/>
    <col min="13837" max="14080" width="9" style="535"/>
    <col min="14081" max="14081" width="12.21875" style="535" customWidth="1"/>
    <col min="14082" max="14092" width="11.6640625" style="535" customWidth="1"/>
    <col min="14093" max="14336" width="9" style="535"/>
    <col min="14337" max="14337" width="12.21875" style="535" customWidth="1"/>
    <col min="14338" max="14348" width="11.6640625" style="535" customWidth="1"/>
    <col min="14349" max="14592" width="9" style="535"/>
    <col min="14593" max="14593" width="12.21875" style="535" customWidth="1"/>
    <col min="14594" max="14604" width="11.6640625" style="535" customWidth="1"/>
    <col min="14605" max="14848" width="9" style="535"/>
    <col min="14849" max="14849" width="12.21875" style="535" customWidth="1"/>
    <col min="14850" max="14860" width="11.6640625" style="535" customWidth="1"/>
    <col min="14861" max="15104" width="9" style="535"/>
    <col min="15105" max="15105" width="12.21875" style="535" customWidth="1"/>
    <col min="15106" max="15116" width="11.6640625" style="535" customWidth="1"/>
    <col min="15117" max="15360" width="9" style="535"/>
    <col min="15361" max="15361" width="12.21875" style="535" customWidth="1"/>
    <col min="15362" max="15372" width="11.6640625" style="535" customWidth="1"/>
    <col min="15373" max="15616" width="9" style="535"/>
    <col min="15617" max="15617" width="12.21875" style="535" customWidth="1"/>
    <col min="15618" max="15628" width="11.6640625" style="535" customWidth="1"/>
    <col min="15629" max="15872" width="9" style="535"/>
    <col min="15873" max="15873" width="12.21875" style="535" customWidth="1"/>
    <col min="15874" max="15884" width="11.6640625" style="535" customWidth="1"/>
    <col min="15885" max="16128" width="9" style="535"/>
    <col min="16129" max="16129" width="12.21875" style="535" customWidth="1"/>
    <col min="16130" max="16140" width="11.6640625" style="535" customWidth="1"/>
    <col min="16141" max="16384" width="9" style="535"/>
  </cols>
  <sheetData>
    <row r="1" spans="1:14" s="531" customFormat="1" ht="45.6" customHeight="1">
      <c r="A1" s="529" t="s">
        <v>1221</v>
      </c>
      <c r="B1" s="530"/>
      <c r="C1" s="530"/>
      <c r="D1" s="530"/>
      <c r="E1" s="530"/>
      <c r="F1" s="530"/>
      <c r="G1" s="530"/>
      <c r="H1" s="530"/>
      <c r="I1" s="1112" t="s">
        <v>781</v>
      </c>
      <c r="J1" s="1113"/>
      <c r="K1" s="1114" t="s">
        <v>1255</v>
      </c>
      <c r="L1" s="1115"/>
      <c r="M1" s="774" t="s">
        <v>51</v>
      </c>
      <c r="N1" s="774"/>
    </row>
    <row r="2" spans="1:14" s="531" customFormat="1" ht="21" customHeight="1">
      <c r="A2" s="529" t="s">
        <v>1223</v>
      </c>
      <c r="B2" s="532" t="s">
        <v>1256</v>
      </c>
      <c r="C2" s="532"/>
      <c r="D2" s="532"/>
      <c r="E2" s="532"/>
      <c r="F2" s="532"/>
      <c r="G2" s="532"/>
      <c r="H2" s="533"/>
      <c r="I2" s="1116" t="s">
        <v>1225</v>
      </c>
      <c r="J2" s="1117"/>
      <c r="K2" s="1116" t="s">
        <v>1257</v>
      </c>
      <c r="L2" s="1117"/>
    </row>
    <row r="3" spans="1:14" s="534" customFormat="1" ht="37.5" customHeight="1">
      <c r="A3" s="1118" t="s">
        <v>1258</v>
      </c>
      <c r="B3" s="1118"/>
      <c r="C3" s="1118"/>
      <c r="D3" s="1118"/>
      <c r="E3" s="1118"/>
      <c r="F3" s="1118"/>
      <c r="G3" s="1118"/>
      <c r="H3" s="1118"/>
      <c r="I3" s="1118"/>
      <c r="J3" s="1118"/>
      <c r="K3" s="1118"/>
      <c r="L3" s="1118"/>
    </row>
    <row r="4" spans="1:14" ht="21" customHeight="1" thickBot="1">
      <c r="A4" s="1119" t="s">
        <v>1259</v>
      </c>
      <c r="B4" s="1119"/>
      <c r="C4" s="1119"/>
      <c r="D4" s="1119"/>
      <c r="E4" s="1119"/>
      <c r="F4" s="1119"/>
      <c r="G4" s="1119"/>
      <c r="H4" s="1119"/>
      <c r="I4" s="1119"/>
      <c r="J4" s="1119"/>
      <c r="K4" s="1119"/>
      <c r="L4" s="1119"/>
    </row>
    <row r="5" spans="1:14" ht="37.35" customHeight="1">
      <c r="A5" s="1098" t="s">
        <v>1260</v>
      </c>
      <c r="B5" s="1101" t="s">
        <v>1106</v>
      </c>
      <c r="C5" s="1104" t="s">
        <v>1261</v>
      </c>
      <c r="D5" s="1104"/>
      <c r="E5" s="1104"/>
      <c r="F5" s="1104"/>
      <c r="G5" s="1104"/>
      <c r="H5" s="1105" t="s">
        <v>1262</v>
      </c>
      <c r="I5" s="1104"/>
      <c r="J5" s="1104"/>
      <c r="K5" s="1104"/>
      <c r="L5" s="1104"/>
    </row>
    <row r="6" spans="1:14" s="538" customFormat="1" ht="37.35" customHeight="1">
      <c r="A6" s="1099"/>
      <c r="B6" s="1102"/>
      <c r="C6" s="1106" t="s">
        <v>803</v>
      </c>
      <c r="D6" s="1108" t="s">
        <v>1263</v>
      </c>
      <c r="E6" s="1108"/>
      <c r="F6" s="1108"/>
      <c r="G6" s="1109" t="s">
        <v>1264</v>
      </c>
      <c r="H6" s="1108" t="s">
        <v>803</v>
      </c>
      <c r="I6" s="1108" t="s">
        <v>1263</v>
      </c>
      <c r="J6" s="1108"/>
      <c r="K6" s="1108"/>
      <c r="L6" s="1109" t="s">
        <v>1264</v>
      </c>
    </row>
    <row r="7" spans="1:14" s="538" customFormat="1" ht="37.35" customHeight="1" thickBot="1">
      <c r="A7" s="1100"/>
      <c r="B7" s="1103"/>
      <c r="C7" s="1107"/>
      <c r="D7" s="540" t="s">
        <v>1237</v>
      </c>
      <c r="E7" s="540" t="s">
        <v>1265</v>
      </c>
      <c r="F7" s="540" t="s">
        <v>1266</v>
      </c>
      <c r="G7" s="1110"/>
      <c r="H7" s="1111"/>
      <c r="I7" s="540" t="s">
        <v>1237</v>
      </c>
      <c r="J7" s="540" t="s">
        <v>1265</v>
      </c>
      <c r="K7" s="540" t="s">
        <v>1266</v>
      </c>
      <c r="L7" s="1110"/>
    </row>
    <row r="8" spans="1:14" s="538" customFormat="1" ht="44.25" customHeight="1">
      <c r="A8" s="536" t="s">
        <v>1240</v>
      </c>
      <c r="B8" s="541" t="s">
        <v>1241</v>
      </c>
      <c r="C8" s="542" t="s">
        <v>1241</v>
      </c>
      <c r="D8" s="542" t="s">
        <v>1241</v>
      </c>
      <c r="E8" s="542" t="s">
        <v>1241</v>
      </c>
      <c r="F8" s="542" t="s">
        <v>1241</v>
      </c>
      <c r="G8" s="542" t="s">
        <v>1241</v>
      </c>
      <c r="H8" s="542" t="s">
        <v>1241</v>
      </c>
      <c r="I8" s="542" t="s">
        <v>1241</v>
      </c>
      <c r="J8" s="542" t="s">
        <v>1241</v>
      </c>
      <c r="K8" s="542" t="s">
        <v>1241</v>
      </c>
      <c r="L8" s="542" t="s">
        <v>1241</v>
      </c>
    </row>
    <row r="9" spans="1:14" s="538" customFormat="1" ht="44.25" customHeight="1">
      <c r="A9" s="537" t="s">
        <v>1242</v>
      </c>
      <c r="B9" s="543" t="s">
        <v>1241</v>
      </c>
      <c r="C9" s="544" t="s">
        <v>1241</v>
      </c>
      <c r="D9" s="544" t="s">
        <v>1241</v>
      </c>
      <c r="E9" s="545" t="s">
        <v>1241</v>
      </c>
      <c r="F9" s="545" t="s">
        <v>1241</v>
      </c>
      <c r="G9" s="545" t="s">
        <v>1241</v>
      </c>
      <c r="H9" s="544" t="s">
        <v>1241</v>
      </c>
      <c r="I9" s="544" t="s">
        <v>1241</v>
      </c>
      <c r="J9" s="545" t="s">
        <v>1241</v>
      </c>
      <c r="K9" s="545" t="s">
        <v>1241</v>
      </c>
      <c r="L9" s="545" t="s">
        <v>1241</v>
      </c>
    </row>
    <row r="10" spans="1:14" s="538" customFormat="1" ht="44.25" customHeight="1">
      <c r="A10" s="537" t="s">
        <v>1243</v>
      </c>
      <c r="B10" s="543" t="s">
        <v>1241</v>
      </c>
      <c r="C10" s="544" t="s">
        <v>1241</v>
      </c>
      <c r="D10" s="544" t="s">
        <v>1241</v>
      </c>
      <c r="E10" s="545" t="s">
        <v>1241</v>
      </c>
      <c r="F10" s="545" t="s">
        <v>1241</v>
      </c>
      <c r="G10" s="545" t="s">
        <v>1241</v>
      </c>
      <c r="H10" s="544" t="s">
        <v>1241</v>
      </c>
      <c r="I10" s="544" t="s">
        <v>1241</v>
      </c>
      <c r="J10" s="545" t="s">
        <v>1241</v>
      </c>
      <c r="K10" s="545" t="s">
        <v>1241</v>
      </c>
      <c r="L10" s="545" t="s">
        <v>1241</v>
      </c>
    </row>
    <row r="11" spans="1:14" s="538" customFormat="1" ht="44.25" customHeight="1" thickBot="1">
      <c r="A11" s="539" t="s">
        <v>1244</v>
      </c>
      <c r="B11" s="546" t="s">
        <v>1241</v>
      </c>
      <c r="C11" s="547" t="s">
        <v>1241</v>
      </c>
      <c r="D11" s="547" t="s">
        <v>1241</v>
      </c>
      <c r="E11" s="548" t="s">
        <v>1241</v>
      </c>
      <c r="F11" s="548" t="s">
        <v>1241</v>
      </c>
      <c r="G11" s="548" t="s">
        <v>1241</v>
      </c>
      <c r="H11" s="547" t="s">
        <v>1241</v>
      </c>
      <c r="I11" s="547" t="s">
        <v>1241</v>
      </c>
      <c r="J11" s="548" t="s">
        <v>1241</v>
      </c>
      <c r="K11" s="548" t="s">
        <v>1241</v>
      </c>
      <c r="L11" s="548" t="s">
        <v>1241</v>
      </c>
    </row>
    <row r="12" spans="1:14" ht="16.2">
      <c r="A12" s="549"/>
      <c r="B12" s="550"/>
      <c r="C12" s="552"/>
      <c r="D12" s="552"/>
      <c r="E12" s="550"/>
      <c r="F12" s="550"/>
      <c r="G12" s="550"/>
      <c r="H12" s="550"/>
      <c r="I12" s="550"/>
      <c r="J12" s="550"/>
      <c r="K12" s="553"/>
      <c r="L12" s="550"/>
    </row>
    <row r="13" spans="1:14" ht="27.75" customHeight="1">
      <c r="A13" s="1120" t="s">
        <v>1254</v>
      </c>
      <c r="B13" s="1120"/>
      <c r="C13" s="1120"/>
      <c r="D13" s="1120"/>
      <c r="E13" s="1120"/>
      <c r="F13" s="1120"/>
      <c r="G13" s="1120"/>
      <c r="H13" s="550"/>
      <c r="I13" s="550"/>
      <c r="K13" s="550"/>
      <c r="L13" s="554" t="s">
        <v>1267</v>
      </c>
    </row>
    <row r="14" spans="1:14" ht="17.399999999999999" customHeight="1">
      <c r="A14" s="1097" t="s">
        <v>1268</v>
      </c>
      <c r="B14" s="1097"/>
      <c r="C14" s="1097"/>
      <c r="D14" s="1097"/>
      <c r="E14" s="1097"/>
      <c r="F14" s="1097"/>
      <c r="G14" s="1097"/>
      <c r="H14" s="1097"/>
      <c r="I14" s="1097"/>
      <c r="J14" s="1097"/>
      <c r="K14" s="1097"/>
      <c r="L14" s="1097"/>
    </row>
    <row r="15" spans="1:14" ht="17.399999999999999" customHeight="1">
      <c r="A15" s="550" t="s">
        <v>1269</v>
      </c>
      <c r="B15" s="550"/>
      <c r="C15" s="550"/>
      <c r="D15" s="550"/>
      <c r="E15" s="550"/>
      <c r="F15" s="550"/>
      <c r="G15" s="550"/>
      <c r="H15" s="550"/>
      <c r="I15" s="550"/>
      <c r="J15" s="550"/>
      <c r="K15" s="550"/>
      <c r="L15" s="550"/>
    </row>
    <row r="16" spans="1:14" ht="16.2">
      <c r="A16" s="550" t="s">
        <v>1249</v>
      </c>
      <c r="B16" s="550"/>
      <c r="C16" s="550"/>
      <c r="D16" s="550"/>
      <c r="E16" s="550"/>
      <c r="F16" s="550"/>
      <c r="G16" s="550"/>
      <c r="H16" s="550"/>
      <c r="I16" s="550"/>
      <c r="J16" s="550"/>
      <c r="K16" s="550"/>
      <c r="L16" s="550"/>
    </row>
    <row r="18" spans="1:6" ht="22.8">
      <c r="A18" s="555"/>
      <c r="B18" s="555"/>
      <c r="C18" s="555"/>
      <c r="D18" s="556"/>
      <c r="E18" s="556"/>
      <c r="F18" s="556"/>
    </row>
    <row r="19" spans="1:6" ht="22.8">
      <c r="A19" s="555"/>
      <c r="B19" s="555"/>
      <c r="C19" s="555"/>
      <c r="D19" s="556"/>
      <c r="E19" s="556"/>
      <c r="F19" s="556"/>
    </row>
    <row r="20" spans="1:6" ht="22.8">
      <c r="A20" s="555"/>
      <c r="B20" s="555"/>
      <c r="C20" s="555"/>
      <c r="D20" s="556"/>
      <c r="E20" s="556"/>
      <c r="F20" s="556"/>
    </row>
    <row r="21" spans="1:6" ht="22.8">
      <c r="A21" s="555"/>
      <c r="B21" s="555"/>
      <c r="C21" s="555"/>
      <c r="D21" s="556"/>
      <c r="E21" s="556"/>
      <c r="F21" s="556"/>
    </row>
    <row r="22" spans="1:6" ht="22.8">
      <c r="A22" s="555"/>
      <c r="B22" s="555"/>
      <c r="C22" s="555"/>
      <c r="D22" s="556"/>
      <c r="E22" s="556"/>
      <c r="F22" s="556"/>
    </row>
    <row r="23" spans="1:6" ht="22.8">
      <c r="A23" s="555"/>
      <c r="B23" s="555"/>
      <c r="C23" s="555"/>
      <c r="D23" s="556"/>
      <c r="E23" s="556"/>
      <c r="F23" s="556"/>
    </row>
    <row r="24" spans="1:6" ht="22.8">
      <c r="A24" s="555"/>
      <c r="B24" s="555"/>
      <c r="C24" s="555"/>
      <c r="D24" s="556"/>
      <c r="E24" s="556"/>
      <c r="F24" s="556"/>
    </row>
    <row r="25" spans="1:6" ht="22.8">
      <c r="A25" s="555"/>
      <c r="B25" s="555"/>
      <c r="C25" s="555"/>
      <c r="D25" s="556"/>
      <c r="E25" s="556"/>
      <c r="F25" s="556"/>
    </row>
    <row r="26" spans="1:6" ht="22.8">
      <c r="A26" s="555"/>
      <c r="B26" s="555"/>
      <c r="C26" s="555"/>
      <c r="D26" s="556"/>
      <c r="E26" s="556"/>
      <c r="F26" s="556"/>
    </row>
    <row r="27" spans="1:6" ht="22.8">
      <c r="A27" s="555"/>
      <c r="B27" s="555"/>
      <c r="C27" s="555"/>
      <c r="D27" s="556"/>
      <c r="E27" s="556"/>
      <c r="F27" s="556"/>
    </row>
    <row r="28" spans="1:6" ht="22.8">
      <c r="A28" s="555"/>
      <c r="B28" s="555"/>
      <c r="C28" s="555"/>
      <c r="D28" s="556"/>
      <c r="E28" s="556"/>
      <c r="F28" s="556"/>
    </row>
    <row r="29" spans="1:6" ht="22.8">
      <c r="A29" s="555"/>
      <c r="B29" s="555"/>
      <c r="C29" s="555"/>
      <c r="D29" s="556"/>
      <c r="E29" s="556"/>
      <c r="F29" s="556"/>
    </row>
    <row r="30" spans="1:6" ht="22.8">
      <c r="A30" s="555"/>
      <c r="B30" s="555"/>
      <c r="C30" s="555"/>
      <c r="D30" s="556"/>
      <c r="E30" s="556"/>
      <c r="F30" s="556"/>
    </row>
    <row r="31" spans="1:6" ht="22.8">
      <c r="A31" s="555"/>
      <c r="B31" s="555"/>
      <c r="C31" s="555"/>
      <c r="D31" s="556"/>
      <c r="E31" s="556"/>
      <c r="F31" s="556"/>
    </row>
    <row r="32" spans="1:6" ht="22.8">
      <c r="A32" s="555"/>
      <c r="B32" s="555"/>
      <c r="C32" s="555"/>
      <c r="D32" s="556"/>
      <c r="E32" s="556"/>
      <c r="F32" s="556"/>
    </row>
    <row r="33" spans="1:6" ht="22.8">
      <c r="A33" s="555"/>
      <c r="B33" s="555"/>
      <c r="C33" s="555"/>
      <c r="D33" s="556"/>
      <c r="E33" s="556"/>
      <c r="F33" s="556"/>
    </row>
    <row r="34" spans="1:6" ht="22.8">
      <c r="A34" s="555"/>
      <c r="B34" s="555"/>
      <c r="C34" s="555"/>
      <c r="D34" s="556"/>
      <c r="E34" s="556"/>
      <c r="F34" s="556"/>
    </row>
    <row r="35" spans="1:6" ht="22.8">
      <c r="A35" s="555"/>
      <c r="B35" s="555"/>
      <c r="C35" s="555"/>
      <c r="D35" s="556"/>
      <c r="E35" s="556"/>
      <c r="F35" s="556"/>
    </row>
    <row r="36" spans="1:6" ht="22.8">
      <c r="A36" s="555"/>
      <c r="B36" s="555"/>
      <c r="C36" s="555"/>
      <c r="D36" s="556"/>
      <c r="E36" s="556"/>
      <c r="F36" s="556"/>
    </row>
    <row r="37" spans="1:6" ht="22.8">
      <c r="A37" s="555"/>
      <c r="B37" s="555"/>
      <c r="C37" s="555"/>
      <c r="D37" s="556"/>
      <c r="E37" s="556"/>
      <c r="F37" s="556"/>
    </row>
    <row r="38" spans="1:6" ht="22.8">
      <c r="A38" s="555"/>
      <c r="B38" s="555"/>
      <c r="C38" s="555"/>
      <c r="D38" s="556"/>
      <c r="E38" s="556"/>
      <c r="F38" s="556"/>
    </row>
    <row r="39" spans="1:6" ht="22.8">
      <c r="A39" s="555"/>
      <c r="B39" s="555"/>
      <c r="C39" s="555"/>
      <c r="D39" s="556"/>
      <c r="E39" s="556"/>
      <c r="F39" s="556"/>
    </row>
    <row r="40" spans="1:6" ht="22.8">
      <c r="A40" s="555"/>
      <c r="B40" s="555"/>
      <c r="C40" s="555"/>
      <c r="D40" s="556"/>
      <c r="E40" s="556"/>
      <c r="F40" s="556"/>
    </row>
    <row r="41" spans="1:6" ht="22.8">
      <c r="A41" s="555"/>
      <c r="B41" s="555"/>
      <c r="C41" s="555"/>
      <c r="D41" s="556"/>
      <c r="E41" s="556"/>
      <c r="F41" s="556"/>
    </row>
    <row r="42" spans="1:6" ht="22.8">
      <c r="A42" s="555"/>
      <c r="B42" s="555"/>
      <c r="C42" s="555"/>
      <c r="D42" s="556"/>
      <c r="E42" s="556"/>
      <c r="F42" s="556"/>
    </row>
    <row r="43" spans="1:6" ht="22.8">
      <c r="A43" s="555"/>
      <c r="B43" s="555"/>
      <c r="C43" s="555"/>
      <c r="D43" s="556"/>
      <c r="E43" s="556"/>
      <c r="F43" s="556"/>
    </row>
    <row r="44" spans="1:6" ht="22.8">
      <c r="A44" s="555"/>
      <c r="B44" s="555"/>
      <c r="C44" s="555"/>
      <c r="D44" s="556"/>
      <c r="E44" s="556"/>
      <c r="F44" s="556"/>
    </row>
    <row r="45" spans="1:6" ht="22.8">
      <c r="A45" s="555"/>
      <c r="B45" s="555"/>
      <c r="C45" s="555"/>
      <c r="D45" s="556"/>
      <c r="E45" s="556"/>
      <c r="F45" s="556"/>
    </row>
    <row r="46" spans="1:6" ht="22.8">
      <c r="A46" s="555"/>
      <c r="B46" s="555"/>
      <c r="C46" s="555"/>
      <c r="D46" s="556"/>
      <c r="E46" s="556"/>
      <c r="F46" s="556"/>
    </row>
    <row r="47" spans="1:6" ht="22.8">
      <c r="A47" s="555"/>
      <c r="B47" s="555"/>
      <c r="C47" s="555"/>
      <c r="D47" s="556"/>
      <c r="E47" s="556"/>
      <c r="F47" s="556"/>
    </row>
    <row r="48" spans="1:6" ht="22.8">
      <c r="A48" s="555"/>
      <c r="B48" s="555"/>
      <c r="C48" s="555"/>
      <c r="D48" s="556"/>
      <c r="E48" s="556"/>
      <c r="F48" s="556"/>
    </row>
    <row r="49" spans="1:6" ht="22.8">
      <c r="A49" s="555"/>
      <c r="B49" s="555"/>
      <c r="C49" s="555"/>
      <c r="D49" s="556"/>
      <c r="E49" s="556"/>
      <c r="F49" s="556"/>
    </row>
    <row r="50" spans="1:6" ht="22.8">
      <c r="A50" s="555"/>
      <c r="B50" s="555"/>
      <c r="C50" s="555"/>
      <c r="D50" s="556"/>
      <c r="E50" s="556"/>
      <c r="F50" s="556"/>
    </row>
    <row r="51" spans="1:6" ht="22.8">
      <c r="A51" s="555"/>
      <c r="B51" s="555"/>
      <c r="C51" s="555"/>
      <c r="D51" s="556"/>
      <c r="E51" s="556"/>
      <c r="F51" s="556"/>
    </row>
    <row r="52" spans="1:6" ht="22.8">
      <c r="A52" s="555"/>
      <c r="B52" s="555"/>
      <c r="C52" s="555"/>
      <c r="D52" s="556"/>
      <c r="E52" s="556"/>
      <c r="F52" s="556"/>
    </row>
    <row r="53" spans="1:6" ht="22.8">
      <c r="A53" s="555"/>
      <c r="B53" s="555"/>
      <c r="C53" s="555"/>
      <c r="D53" s="556"/>
      <c r="E53" s="556"/>
      <c r="F53" s="556"/>
    </row>
    <row r="54" spans="1:6" ht="22.8">
      <c r="A54" s="555"/>
      <c r="B54" s="555"/>
      <c r="C54" s="555"/>
      <c r="D54" s="556"/>
      <c r="E54" s="556"/>
      <c r="F54" s="556"/>
    </row>
    <row r="55" spans="1:6" ht="22.8">
      <c r="A55" s="555"/>
      <c r="B55" s="555"/>
      <c r="C55" s="555"/>
      <c r="D55" s="556"/>
      <c r="E55" s="556"/>
      <c r="F55" s="556"/>
    </row>
    <row r="56" spans="1:6" ht="22.8">
      <c r="A56" s="555"/>
      <c r="B56" s="555"/>
      <c r="C56" s="555"/>
      <c r="D56" s="556"/>
      <c r="E56" s="556"/>
      <c r="F56" s="556"/>
    </row>
    <row r="57" spans="1:6" ht="22.8">
      <c r="A57" s="555"/>
      <c r="B57" s="555"/>
      <c r="C57" s="555"/>
      <c r="D57" s="556"/>
      <c r="E57" s="556"/>
      <c r="F57" s="556"/>
    </row>
    <row r="58" spans="1:6" ht="22.8">
      <c r="A58" s="555"/>
      <c r="B58" s="555"/>
      <c r="C58" s="555"/>
      <c r="D58" s="556"/>
      <c r="E58" s="556"/>
      <c r="F58" s="556"/>
    </row>
    <row r="59" spans="1:6" ht="22.8">
      <c r="A59" s="555"/>
      <c r="B59" s="555"/>
      <c r="C59" s="555"/>
      <c r="D59" s="556"/>
      <c r="E59" s="556"/>
      <c r="F59" s="556"/>
    </row>
    <row r="60" spans="1:6" ht="22.8">
      <c r="A60" s="555"/>
      <c r="B60" s="555"/>
      <c r="C60" s="555"/>
      <c r="D60" s="556"/>
      <c r="E60" s="556"/>
      <c r="F60" s="556"/>
    </row>
    <row r="61" spans="1:6" ht="22.8">
      <c r="A61" s="555"/>
      <c r="B61" s="555"/>
      <c r="C61" s="555"/>
      <c r="D61" s="556"/>
      <c r="E61" s="556"/>
      <c r="F61" s="556"/>
    </row>
    <row r="62" spans="1:6" ht="22.8">
      <c r="A62" s="555"/>
      <c r="B62" s="555"/>
      <c r="C62" s="555"/>
      <c r="D62" s="556"/>
      <c r="E62" s="556"/>
      <c r="F62" s="556"/>
    </row>
    <row r="63" spans="1:6" ht="22.8">
      <c r="A63" s="555"/>
      <c r="B63" s="555"/>
      <c r="C63" s="555"/>
      <c r="D63" s="556"/>
      <c r="E63" s="556"/>
      <c r="F63" s="556"/>
    </row>
    <row r="64" spans="1:6" ht="22.8">
      <c r="A64" s="555"/>
      <c r="B64" s="555"/>
      <c r="C64" s="555"/>
      <c r="D64" s="556"/>
      <c r="E64" s="556"/>
      <c r="F64" s="556"/>
    </row>
    <row r="65" spans="1:6" ht="22.8">
      <c r="A65" s="555"/>
      <c r="B65" s="555"/>
      <c r="C65" s="555"/>
      <c r="D65" s="556"/>
      <c r="E65" s="556"/>
      <c r="F65" s="556"/>
    </row>
    <row r="66" spans="1:6" ht="22.8">
      <c r="A66" s="555"/>
      <c r="B66" s="555"/>
      <c r="C66" s="555"/>
      <c r="D66" s="556"/>
      <c r="E66" s="556"/>
      <c r="F66" s="556"/>
    </row>
    <row r="67" spans="1:6" ht="22.8">
      <c r="A67" s="555"/>
      <c r="B67" s="555"/>
      <c r="C67" s="555"/>
      <c r="D67" s="556"/>
      <c r="E67" s="556"/>
      <c r="F67" s="556"/>
    </row>
    <row r="68" spans="1:6" ht="22.8">
      <c r="A68" s="555"/>
      <c r="B68" s="555"/>
      <c r="C68" s="555"/>
      <c r="D68" s="556"/>
      <c r="E68" s="556"/>
      <c r="F68" s="556"/>
    </row>
    <row r="69" spans="1:6" ht="22.8">
      <c r="A69" s="555"/>
      <c r="B69" s="555"/>
      <c r="C69" s="555"/>
      <c r="D69" s="556"/>
      <c r="E69" s="556"/>
      <c r="F69" s="556"/>
    </row>
    <row r="70" spans="1:6" ht="22.8">
      <c r="A70" s="555"/>
      <c r="B70" s="555"/>
      <c r="C70" s="555"/>
      <c r="D70" s="556"/>
      <c r="E70" s="556"/>
      <c r="F70" s="556"/>
    </row>
    <row r="71" spans="1:6" ht="22.8">
      <c r="A71" s="555"/>
      <c r="B71" s="555"/>
      <c r="C71" s="555"/>
      <c r="D71" s="556"/>
      <c r="E71" s="556"/>
      <c r="F71" s="556"/>
    </row>
    <row r="72" spans="1:6" ht="22.8">
      <c r="A72" s="555"/>
      <c r="B72" s="555"/>
      <c r="C72" s="555"/>
      <c r="D72" s="556"/>
      <c r="E72" s="556"/>
      <c r="F72" s="556"/>
    </row>
    <row r="73" spans="1:6" ht="22.8">
      <c r="A73" s="555"/>
      <c r="B73" s="555"/>
      <c r="C73" s="555"/>
      <c r="D73" s="556"/>
      <c r="E73" s="556"/>
      <c r="F73" s="556"/>
    </row>
    <row r="74" spans="1:6" ht="22.8">
      <c r="A74" s="555"/>
      <c r="B74" s="555"/>
      <c r="C74" s="555"/>
      <c r="D74" s="556"/>
      <c r="E74" s="556"/>
      <c r="F74" s="556"/>
    </row>
    <row r="75" spans="1:6" ht="22.8">
      <c r="A75" s="555"/>
      <c r="B75" s="555"/>
      <c r="C75" s="555"/>
      <c r="D75" s="556"/>
      <c r="E75" s="556"/>
      <c r="F75" s="556"/>
    </row>
    <row r="76" spans="1:6" ht="22.8">
      <c r="A76" s="555"/>
      <c r="B76" s="555"/>
      <c r="C76" s="555"/>
      <c r="D76" s="556"/>
      <c r="E76" s="556"/>
      <c r="F76" s="556"/>
    </row>
    <row r="77" spans="1:6" ht="22.8">
      <c r="A77" s="555"/>
      <c r="B77" s="555"/>
      <c r="C77" s="555"/>
      <c r="D77" s="556"/>
      <c r="E77" s="556"/>
      <c r="F77" s="556"/>
    </row>
    <row r="78" spans="1:6" ht="22.8">
      <c r="A78" s="555"/>
      <c r="B78" s="555"/>
      <c r="C78" s="555"/>
      <c r="D78" s="556"/>
      <c r="E78" s="556"/>
      <c r="F78" s="556"/>
    </row>
    <row r="79" spans="1:6" ht="22.8">
      <c r="A79" s="555"/>
      <c r="B79" s="555"/>
      <c r="C79" s="555"/>
      <c r="D79" s="556"/>
      <c r="E79" s="556"/>
      <c r="F79" s="556"/>
    </row>
    <row r="80" spans="1:6" ht="22.8">
      <c r="A80" s="555"/>
      <c r="B80" s="555"/>
      <c r="C80" s="555"/>
      <c r="D80" s="556"/>
      <c r="E80" s="556"/>
      <c r="F80" s="556"/>
    </row>
    <row r="81" spans="1:6" ht="22.8">
      <c r="A81" s="555"/>
      <c r="B81" s="555"/>
      <c r="C81" s="555"/>
      <c r="D81" s="556"/>
      <c r="E81" s="556"/>
      <c r="F81" s="556"/>
    </row>
    <row r="82" spans="1:6" ht="22.8">
      <c r="A82" s="555"/>
      <c r="B82" s="555"/>
      <c r="C82" s="555"/>
      <c r="D82" s="556"/>
      <c r="E82" s="556"/>
      <c r="F82" s="556"/>
    </row>
    <row r="83" spans="1:6" ht="22.8">
      <c r="A83" s="555"/>
      <c r="B83" s="555"/>
      <c r="C83" s="555"/>
      <c r="D83" s="556"/>
      <c r="E83" s="556"/>
      <c r="F83" s="556"/>
    </row>
    <row r="84" spans="1:6" ht="22.8">
      <c r="A84" s="555"/>
      <c r="B84" s="555"/>
      <c r="C84" s="555"/>
      <c r="D84" s="556"/>
      <c r="E84" s="556"/>
      <c r="F84" s="556"/>
    </row>
    <row r="85" spans="1:6" ht="22.8">
      <c r="A85" s="555"/>
      <c r="B85" s="555"/>
      <c r="C85" s="555"/>
      <c r="D85" s="556"/>
      <c r="E85" s="556"/>
      <c r="F85" s="556"/>
    </row>
    <row r="86" spans="1:6" ht="22.8">
      <c r="A86" s="555"/>
      <c r="B86" s="555"/>
      <c r="C86" s="555"/>
      <c r="D86" s="556"/>
      <c r="E86" s="556"/>
      <c r="F86" s="556"/>
    </row>
    <row r="87" spans="1:6" ht="22.8">
      <c r="A87" s="555"/>
      <c r="B87" s="555"/>
      <c r="C87" s="555"/>
      <c r="D87" s="556"/>
      <c r="E87" s="556"/>
      <c r="F87" s="556"/>
    </row>
    <row r="88" spans="1:6" ht="22.8">
      <c r="A88" s="555"/>
      <c r="B88" s="555"/>
      <c r="C88" s="555"/>
      <c r="D88" s="556"/>
      <c r="E88" s="556"/>
      <c r="F88" s="556"/>
    </row>
    <row r="89" spans="1:6" ht="22.8">
      <c r="A89" s="555"/>
      <c r="B89" s="555"/>
      <c r="C89" s="555"/>
      <c r="D89" s="556"/>
      <c r="E89" s="556"/>
      <c r="F89" s="556"/>
    </row>
    <row r="90" spans="1:6" ht="22.8">
      <c r="A90" s="555"/>
      <c r="B90" s="555"/>
      <c r="C90" s="555"/>
      <c r="D90" s="556"/>
      <c r="E90" s="556"/>
      <c r="F90" s="556"/>
    </row>
    <row r="91" spans="1:6" ht="22.8">
      <c r="A91" s="555"/>
      <c r="B91" s="555"/>
      <c r="C91" s="555"/>
      <c r="D91" s="556"/>
      <c r="E91" s="556"/>
      <c r="F91" s="556"/>
    </row>
    <row r="92" spans="1:6" ht="22.8">
      <c r="A92" s="555"/>
      <c r="B92" s="555"/>
      <c r="C92" s="555"/>
      <c r="D92" s="556"/>
      <c r="E92" s="556"/>
      <c r="F92" s="556"/>
    </row>
    <row r="93" spans="1:6" ht="22.8">
      <c r="A93" s="555"/>
      <c r="B93" s="555"/>
      <c r="C93" s="555"/>
      <c r="D93" s="556"/>
      <c r="E93" s="556"/>
      <c r="F93" s="556"/>
    </row>
    <row r="94" spans="1:6" ht="22.8">
      <c r="A94" s="555"/>
      <c r="B94" s="555"/>
      <c r="C94" s="555"/>
      <c r="D94" s="556"/>
      <c r="E94" s="556"/>
      <c r="F94" s="556"/>
    </row>
    <row r="95" spans="1:6" ht="22.8">
      <c r="A95" s="555"/>
      <c r="B95" s="555"/>
      <c r="C95" s="555"/>
      <c r="D95" s="556"/>
      <c r="E95" s="556"/>
      <c r="F95" s="556"/>
    </row>
    <row r="96" spans="1:6" ht="22.8">
      <c r="A96" s="555"/>
      <c r="B96" s="555"/>
      <c r="C96" s="555"/>
      <c r="D96" s="556"/>
      <c r="E96" s="556"/>
      <c r="F96" s="556"/>
    </row>
    <row r="97" spans="1:6" ht="22.8">
      <c r="A97" s="555"/>
      <c r="B97" s="555"/>
      <c r="C97" s="555"/>
      <c r="D97" s="556"/>
      <c r="E97" s="556"/>
      <c r="F97" s="556"/>
    </row>
    <row r="98" spans="1:6" ht="22.8">
      <c r="A98" s="555"/>
      <c r="B98" s="555"/>
      <c r="C98" s="555"/>
      <c r="D98" s="556"/>
      <c r="E98" s="556"/>
      <c r="F98" s="556"/>
    </row>
    <row r="99" spans="1:6" ht="22.8">
      <c r="A99" s="555"/>
      <c r="B99" s="555"/>
      <c r="C99" s="555"/>
      <c r="D99" s="556"/>
      <c r="E99" s="556"/>
      <c r="F99" s="556"/>
    </row>
    <row r="100" spans="1:6" ht="22.8">
      <c r="A100" s="555"/>
      <c r="B100" s="555"/>
      <c r="C100" s="555"/>
      <c r="D100" s="556"/>
      <c r="E100" s="556"/>
      <c r="F100" s="556"/>
    </row>
    <row r="101" spans="1:6" ht="22.8">
      <c r="A101" s="555"/>
      <c r="B101" s="555"/>
      <c r="C101" s="555"/>
      <c r="D101" s="556"/>
      <c r="E101" s="556"/>
      <c r="F101" s="556"/>
    </row>
    <row r="102" spans="1:6" ht="22.8">
      <c r="A102" s="555"/>
      <c r="B102" s="555"/>
      <c r="C102" s="555"/>
      <c r="D102" s="556"/>
      <c r="E102" s="556"/>
      <c r="F102" s="556"/>
    </row>
    <row r="103" spans="1:6" ht="22.8">
      <c r="A103" s="555"/>
      <c r="B103" s="555"/>
      <c r="C103" s="555"/>
      <c r="D103" s="556"/>
      <c r="E103" s="556"/>
      <c r="F103" s="556"/>
    </row>
    <row r="104" spans="1:6" ht="22.8">
      <c r="A104" s="555"/>
      <c r="B104" s="555"/>
      <c r="C104" s="555"/>
      <c r="D104" s="556"/>
      <c r="E104" s="556"/>
      <c r="F104" s="556"/>
    </row>
    <row r="105" spans="1:6" ht="22.8">
      <c r="A105" s="555"/>
      <c r="B105" s="555"/>
      <c r="C105" s="555"/>
      <c r="D105" s="556"/>
      <c r="E105" s="556"/>
      <c r="F105" s="556"/>
    </row>
    <row r="106" spans="1:6" ht="22.8">
      <c r="A106" s="555"/>
      <c r="B106" s="555"/>
      <c r="C106" s="555"/>
      <c r="D106" s="556"/>
      <c r="E106" s="556"/>
      <c r="F106" s="556"/>
    </row>
    <row r="107" spans="1:6" ht="22.8">
      <c r="A107" s="555"/>
      <c r="B107" s="555"/>
      <c r="C107" s="555"/>
      <c r="D107" s="556"/>
      <c r="E107" s="556"/>
      <c r="F107" s="556"/>
    </row>
    <row r="108" spans="1:6" ht="22.8">
      <c r="A108" s="555"/>
      <c r="B108" s="555"/>
      <c r="C108" s="555"/>
      <c r="D108" s="556"/>
      <c r="E108" s="556"/>
      <c r="F108" s="556"/>
    </row>
    <row r="109" spans="1:6" ht="22.8">
      <c r="A109" s="555"/>
      <c r="B109" s="555"/>
      <c r="C109" s="555"/>
      <c r="D109" s="556"/>
      <c r="E109" s="556"/>
      <c r="F109" s="556"/>
    </row>
    <row r="110" spans="1:6" ht="22.8">
      <c r="A110" s="555"/>
      <c r="B110" s="555"/>
      <c r="C110" s="555"/>
      <c r="D110" s="556"/>
      <c r="E110" s="556"/>
      <c r="F110" s="556"/>
    </row>
    <row r="111" spans="1:6" ht="22.8">
      <c r="A111" s="555"/>
      <c r="B111" s="555"/>
      <c r="C111" s="555"/>
      <c r="D111" s="556"/>
      <c r="E111" s="556"/>
      <c r="F111" s="556"/>
    </row>
    <row r="112" spans="1:6" ht="22.8">
      <c r="A112" s="555"/>
      <c r="B112" s="555"/>
      <c r="C112" s="555"/>
      <c r="D112" s="556"/>
      <c r="E112" s="556"/>
      <c r="F112" s="556"/>
    </row>
    <row r="113" spans="1:6" ht="22.8">
      <c r="A113" s="555"/>
      <c r="B113" s="555"/>
      <c r="C113" s="555"/>
      <c r="D113" s="556"/>
      <c r="E113" s="556"/>
      <c r="F113" s="556"/>
    </row>
    <row r="114" spans="1:6" ht="22.8">
      <c r="A114" s="555"/>
      <c r="B114" s="555"/>
      <c r="C114" s="555"/>
      <c r="D114" s="556"/>
      <c r="E114" s="556"/>
      <c r="F114" s="556"/>
    </row>
    <row r="115" spans="1:6" ht="22.8">
      <c r="A115" s="555"/>
      <c r="B115" s="555"/>
      <c r="C115" s="555"/>
      <c r="D115" s="556"/>
      <c r="E115" s="556"/>
      <c r="F115" s="556"/>
    </row>
    <row r="116" spans="1:6" ht="22.8">
      <c r="A116" s="555"/>
      <c r="B116" s="555"/>
      <c r="C116" s="555"/>
      <c r="D116" s="556"/>
      <c r="E116" s="556"/>
      <c r="F116" s="556"/>
    </row>
    <row r="117" spans="1:6" ht="22.8">
      <c r="A117" s="555"/>
      <c r="B117" s="555"/>
      <c r="C117" s="555"/>
      <c r="D117" s="556"/>
      <c r="E117" s="556"/>
      <c r="F117" s="556"/>
    </row>
    <row r="118" spans="1:6" ht="22.8">
      <c r="A118" s="555"/>
      <c r="B118" s="555"/>
      <c r="C118" s="555"/>
      <c r="D118" s="556"/>
      <c r="E118" s="556"/>
      <c r="F118" s="556"/>
    </row>
    <row r="119" spans="1:6" ht="22.8">
      <c r="A119" s="555"/>
      <c r="B119" s="555"/>
      <c r="C119" s="555"/>
      <c r="D119" s="556"/>
      <c r="E119" s="556"/>
      <c r="F119" s="556"/>
    </row>
    <row r="120" spans="1:6" ht="22.8">
      <c r="A120" s="555"/>
      <c r="B120" s="555"/>
      <c r="C120" s="555"/>
      <c r="D120" s="556"/>
      <c r="E120" s="556"/>
      <c r="F120" s="556"/>
    </row>
    <row r="121" spans="1:6" ht="22.8">
      <c r="A121" s="555"/>
      <c r="B121" s="555"/>
      <c r="C121" s="555"/>
      <c r="D121" s="556"/>
      <c r="E121" s="556"/>
      <c r="F121" s="556"/>
    </row>
    <row r="122" spans="1:6" ht="22.8">
      <c r="A122" s="555"/>
      <c r="B122" s="555"/>
      <c r="C122" s="555"/>
      <c r="D122" s="556"/>
      <c r="E122" s="556"/>
      <c r="F122" s="556"/>
    </row>
    <row r="123" spans="1:6" ht="22.8">
      <c r="A123" s="555"/>
      <c r="B123" s="555"/>
      <c r="C123" s="555"/>
      <c r="D123" s="556"/>
      <c r="E123" s="556"/>
      <c r="F123" s="556"/>
    </row>
    <row r="124" spans="1:6" ht="22.8">
      <c r="A124" s="555"/>
      <c r="B124" s="555"/>
      <c r="C124" s="555"/>
      <c r="D124" s="556"/>
      <c r="E124" s="556"/>
      <c r="F124" s="556"/>
    </row>
    <row r="125" spans="1:6" ht="22.8">
      <c r="A125" s="555"/>
      <c r="B125" s="555"/>
      <c r="C125" s="555"/>
      <c r="D125" s="556"/>
      <c r="E125" s="556"/>
      <c r="F125" s="556"/>
    </row>
    <row r="126" spans="1:6" ht="22.8">
      <c r="A126" s="555"/>
      <c r="B126" s="555"/>
      <c r="C126" s="555"/>
      <c r="D126" s="556"/>
      <c r="E126" s="556"/>
      <c r="F126" s="556"/>
    </row>
    <row r="127" spans="1:6" ht="22.8">
      <c r="A127" s="555"/>
      <c r="B127" s="555"/>
      <c r="C127" s="555"/>
      <c r="D127" s="556"/>
      <c r="E127" s="556"/>
      <c r="F127" s="556"/>
    </row>
    <row r="128" spans="1:6" ht="22.8">
      <c r="A128" s="555"/>
      <c r="B128" s="555"/>
      <c r="C128" s="555"/>
      <c r="D128" s="556"/>
      <c r="E128" s="556"/>
      <c r="F128" s="556"/>
    </row>
    <row r="129" spans="1:6" ht="22.8">
      <c r="A129" s="555"/>
      <c r="B129" s="555"/>
      <c r="C129" s="555"/>
      <c r="D129" s="556"/>
      <c r="E129" s="556"/>
      <c r="F129" s="556"/>
    </row>
    <row r="130" spans="1:6" ht="22.8">
      <c r="A130" s="555"/>
      <c r="B130" s="555"/>
      <c r="C130" s="555"/>
      <c r="D130" s="556"/>
      <c r="E130" s="556"/>
      <c r="F130" s="556"/>
    </row>
    <row r="131" spans="1:6" ht="22.8">
      <c r="A131" s="555"/>
      <c r="B131" s="555"/>
      <c r="C131" s="555"/>
      <c r="D131" s="556"/>
      <c r="E131" s="556"/>
      <c r="F131" s="556"/>
    </row>
    <row r="132" spans="1:6" ht="22.8">
      <c r="A132" s="555"/>
      <c r="B132" s="555"/>
      <c r="C132" s="555"/>
      <c r="D132" s="556"/>
      <c r="E132" s="556"/>
      <c r="F132" s="556"/>
    </row>
    <row r="133" spans="1:6" ht="22.8">
      <c r="A133" s="555"/>
      <c r="B133" s="555"/>
      <c r="C133" s="555"/>
      <c r="D133" s="556"/>
      <c r="E133" s="556"/>
      <c r="F133" s="556"/>
    </row>
    <row r="134" spans="1:6" ht="22.8">
      <c r="A134" s="555"/>
      <c r="B134" s="555"/>
      <c r="C134" s="555"/>
      <c r="D134" s="556"/>
      <c r="E134" s="556"/>
      <c r="F134" s="556"/>
    </row>
    <row r="135" spans="1:6" ht="22.8">
      <c r="A135" s="555"/>
      <c r="B135" s="555"/>
      <c r="C135" s="555"/>
      <c r="D135" s="556"/>
      <c r="E135" s="556"/>
      <c r="F135" s="556"/>
    </row>
    <row r="136" spans="1:6" ht="22.8">
      <c r="A136" s="555"/>
      <c r="B136" s="555"/>
      <c r="C136" s="555"/>
      <c r="D136" s="556"/>
      <c r="E136" s="556"/>
      <c r="F136" s="556"/>
    </row>
    <row r="137" spans="1:6" ht="22.8">
      <c r="A137" s="555"/>
      <c r="B137" s="555"/>
      <c r="C137" s="555"/>
      <c r="D137" s="556"/>
      <c r="E137" s="556"/>
      <c r="F137" s="556"/>
    </row>
    <row r="138" spans="1:6" ht="22.8">
      <c r="A138" s="555"/>
      <c r="B138" s="555"/>
      <c r="C138" s="555"/>
      <c r="D138" s="556"/>
      <c r="E138" s="556"/>
      <c r="F138" s="556"/>
    </row>
    <row r="139" spans="1:6" ht="22.8">
      <c r="A139" s="555"/>
      <c r="B139" s="555"/>
      <c r="C139" s="555"/>
      <c r="D139" s="556"/>
      <c r="E139" s="556"/>
      <c r="F139" s="556"/>
    </row>
    <row r="140" spans="1:6" ht="22.8">
      <c r="A140" s="555"/>
      <c r="B140" s="555"/>
      <c r="C140" s="555"/>
      <c r="D140" s="556"/>
      <c r="E140" s="556"/>
      <c r="F140" s="556"/>
    </row>
    <row r="141" spans="1:6" ht="22.8">
      <c r="A141" s="555"/>
      <c r="B141" s="555"/>
      <c r="C141" s="555"/>
      <c r="D141" s="556"/>
      <c r="E141" s="556"/>
      <c r="F141" s="556"/>
    </row>
    <row r="142" spans="1:6" ht="22.8">
      <c r="A142" s="555"/>
      <c r="B142" s="555"/>
      <c r="C142" s="555"/>
      <c r="D142" s="556"/>
      <c r="E142" s="556"/>
      <c r="F142" s="556"/>
    </row>
    <row r="143" spans="1:6" ht="22.8">
      <c r="A143" s="555"/>
      <c r="B143" s="555"/>
      <c r="C143" s="555"/>
      <c r="D143" s="556"/>
      <c r="E143" s="556"/>
      <c r="F143" s="556"/>
    </row>
    <row r="144" spans="1:6" ht="22.8">
      <c r="A144" s="555"/>
      <c r="B144" s="555"/>
      <c r="C144" s="555"/>
      <c r="D144" s="556"/>
      <c r="E144" s="556"/>
      <c r="F144" s="556"/>
    </row>
    <row r="145" spans="1:6" ht="22.8">
      <c r="A145" s="555"/>
      <c r="B145" s="555"/>
      <c r="C145" s="555"/>
      <c r="D145" s="556"/>
      <c r="E145" s="556"/>
      <c r="F145" s="556"/>
    </row>
    <row r="146" spans="1:6" ht="22.8">
      <c r="A146" s="555"/>
      <c r="B146" s="555"/>
      <c r="C146" s="555"/>
      <c r="D146" s="556"/>
      <c r="E146" s="556"/>
      <c r="F146" s="556"/>
    </row>
    <row r="147" spans="1:6" ht="22.8">
      <c r="A147" s="555"/>
      <c r="B147" s="555"/>
      <c r="C147" s="555"/>
      <c r="D147" s="556"/>
      <c r="E147" s="556"/>
      <c r="F147" s="556"/>
    </row>
    <row r="148" spans="1:6" ht="22.8">
      <c r="A148" s="555"/>
      <c r="B148" s="555"/>
      <c r="C148" s="555"/>
      <c r="D148" s="556"/>
      <c r="E148" s="556"/>
      <c r="F148" s="556"/>
    </row>
    <row r="149" spans="1:6" ht="22.8">
      <c r="A149" s="555"/>
      <c r="B149" s="555"/>
      <c r="C149" s="555"/>
      <c r="D149" s="556"/>
      <c r="E149" s="556"/>
      <c r="F149" s="556"/>
    </row>
    <row r="150" spans="1:6" ht="22.8">
      <c r="A150" s="555"/>
      <c r="B150" s="555"/>
      <c r="C150" s="555"/>
      <c r="D150" s="556"/>
      <c r="E150" s="556"/>
      <c r="F150" s="556"/>
    </row>
    <row r="151" spans="1:6" ht="22.8">
      <c r="A151" s="555"/>
      <c r="B151" s="555"/>
      <c r="C151" s="555"/>
      <c r="D151" s="556"/>
      <c r="E151" s="556"/>
      <c r="F151" s="556"/>
    </row>
    <row r="152" spans="1:6" ht="22.8">
      <c r="A152" s="555"/>
      <c r="B152" s="555"/>
      <c r="C152" s="555"/>
      <c r="D152" s="556"/>
      <c r="E152" s="556"/>
      <c r="F152" s="556"/>
    </row>
    <row r="153" spans="1:6" ht="22.8">
      <c r="A153" s="555"/>
      <c r="B153" s="555"/>
      <c r="C153" s="555"/>
      <c r="D153" s="556"/>
      <c r="E153" s="556"/>
      <c r="F153" s="556"/>
    </row>
    <row r="154" spans="1:6" ht="22.8">
      <c r="A154" s="555"/>
      <c r="B154" s="555"/>
      <c r="C154" s="555"/>
      <c r="D154" s="556"/>
      <c r="E154" s="556"/>
      <c r="F154" s="556"/>
    </row>
    <row r="155" spans="1:6" ht="22.8">
      <c r="A155" s="555"/>
      <c r="B155" s="555"/>
      <c r="C155" s="555"/>
      <c r="D155" s="556"/>
      <c r="E155" s="556"/>
      <c r="F155" s="556"/>
    </row>
    <row r="156" spans="1:6" ht="22.8">
      <c r="A156" s="555"/>
      <c r="B156" s="555"/>
      <c r="C156" s="555"/>
      <c r="D156" s="556"/>
      <c r="E156" s="556"/>
      <c r="F156" s="556"/>
    </row>
    <row r="157" spans="1:6" ht="22.8">
      <c r="A157" s="555"/>
      <c r="B157" s="555"/>
      <c r="C157" s="555"/>
      <c r="D157" s="556"/>
      <c r="E157" s="556"/>
      <c r="F157" s="556"/>
    </row>
    <row r="158" spans="1:6" ht="22.8">
      <c r="A158" s="555"/>
      <c r="B158" s="555"/>
      <c r="C158" s="555"/>
      <c r="D158" s="556"/>
      <c r="E158" s="556"/>
      <c r="F158" s="556"/>
    </row>
    <row r="159" spans="1:6" ht="22.8">
      <c r="A159" s="555"/>
      <c r="B159" s="555"/>
      <c r="C159" s="555"/>
      <c r="D159" s="556"/>
      <c r="E159" s="556"/>
      <c r="F159" s="556"/>
    </row>
    <row r="160" spans="1:6" ht="22.8">
      <c r="A160" s="555"/>
      <c r="B160" s="555"/>
      <c r="C160" s="555"/>
      <c r="D160" s="556"/>
      <c r="E160" s="556"/>
      <c r="F160" s="556"/>
    </row>
    <row r="161" spans="1:6" ht="22.8">
      <c r="A161" s="555"/>
      <c r="B161" s="555"/>
      <c r="C161" s="555"/>
      <c r="D161" s="556"/>
      <c r="E161" s="556"/>
      <c r="F161" s="556"/>
    </row>
    <row r="162" spans="1:6" ht="22.8">
      <c r="A162" s="555"/>
      <c r="B162" s="555"/>
      <c r="C162" s="555"/>
      <c r="D162" s="556"/>
      <c r="E162" s="556"/>
      <c r="F162" s="556"/>
    </row>
    <row r="163" spans="1:6" ht="22.8">
      <c r="A163" s="555"/>
      <c r="B163" s="555"/>
      <c r="C163" s="555"/>
      <c r="D163" s="556"/>
      <c r="E163" s="556"/>
      <c r="F163" s="556"/>
    </row>
    <row r="164" spans="1:6" ht="22.8">
      <c r="A164" s="555"/>
      <c r="B164" s="555"/>
      <c r="C164" s="555"/>
      <c r="D164" s="556"/>
      <c r="E164" s="556"/>
      <c r="F164" s="556"/>
    </row>
    <row r="165" spans="1:6" ht="22.8">
      <c r="A165" s="555"/>
      <c r="B165" s="555"/>
      <c r="C165" s="555"/>
      <c r="D165" s="556"/>
      <c r="E165" s="556"/>
      <c r="F165" s="556"/>
    </row>
    <row r="166" spans="1:6" ht="22.8">
      <c r="A166" s="555"/>
      <c r="B166" s="555"/>
      <c r="C166" s="555"/>
      <c r="D166" s="556"/>
      <c r="E166" s="556"/>
      <c r="F166" s="556"/>
    </row>
    <row r="167" spans="1:6" ht="22.8">
      <c r="A167" s="555"/>
      <c r="B167" s="555"/>
      <c r="C167" s="555"/>
      <c r="D167" s="556"/>
      <c r="E167" s="556"/>
      <c r="F167" s="556"/>
    </row>
    <row r="168" spans="1:6" ht="22.8">
      <c r="A168" s="555"/>
      <c r="B168" s="555"/>
      <c r="C168" s="555"/>
      <c r="D168" s="556"/>
      <c r="E168" s="556"/>
      <c r="F168" s="556"/>
    </row>
    <row r="169" spans="1:6" ht="22.8">
      <c r="A169" s="555"/>
      <c r="B169" s="555"/>
      <c r="C169" s="555"/>
      <c r="D169" s="556"/>
      <c r="E169" s="556"/>
      <c r="F169" s="556"/>
    </row>
    <row r="170" spans="1:6" ht="22.8">
      <c r="A170" s="555"/>
      <c r="B170" s="555"/>
      <c r="C170" s="555"/>
      <c r="D170" s="556"/>
      <c r="E170" s="556"/>
      <c r="F170" s="556"/>
    </row>
    <row r="171" spans="1:6" ht="22.8">
      <c r="A171" s="555"/>
      <c r="B171" s="555"/>
      <c r="C171" s="555"/>
      <c r="D171" s="556"/>
      <c r="E171" s="556"/>
      <c r="F171" s="556"/>
    </row>
    <row r="172" spans="1:6" ht="22.8">
      <c r="A172" s="555"/>
      <c r="B172" s="555"/>
      <c r="C172" s="555"/>
      <c r="D172" s="556"/>
      <c r="E172" s="556"/>
      <c r="F172" s="556"/>
    </row>
    <row r="173" spans="1:6" ht="22.8">
      <c r="A173" s="555"/>
      <c r="B173" s="555"/>
      <c r="C173" s="555"/>
      <c r="D173" s="556"/>
      <c r="E173" s="556"/>
      <c r="F173" s="556"/>
    </row>
    <row r="174" spans="1:6" ht="22.8">
      <c r="A174" s="555"/>
      <c r="B174" s="555"/>
      <c r="C174" s="555"/>
      <c r="D174" s="556"/>
      <c r="E174" s="556"/>
      <c r="F174" s="556"/>
    </row>
    <row r="175" spans="1:6" ht="22.8">
      <c r="A175" s="555"/>
      <c r="B175" s="555"/>
      <c r="C175" s="555"/>
      <c r="D175" s="556"/>
      <c r="E175" s="556"/>
      <c r="F175" s="556"/>
    </row>
    <row r="176" spans="1:6" ht="22.8">
      <c r="A176" s="555"/>
      <c r="B176" s="555"/>
      <c r="C176" s="555"/>
      <c r="D176" s="556"/>
      <c r="E176" s="556"/>
      <c r="F176" s="556"/>
    </row>
    <row r="177" spans="1:6" ht="22.8">
      <c r="A177" s="555"/>
      <c r="B177" s="555"/>
      <c r="C177" s="555"/>
      <c r="D177" s="556"/>
      <c r="E177" s="556"/>
      <c r="F177" s="556"/>
    </row>
    <row r="178" spans="1:6" ht="22.8">
      <c r="A178" s="555"/>
      <c r="B178" s="555"/>
      <c r="C178" s="555"/>
      <c r="D178" s="556"/>
      <c r="E178" s="556"/>
      <c r="F178" s="556"/>
    </row>
    <row r="179" spans="1:6" ht="22.8">
      <c r="A179" s="555"/>
      <c r="B179" s="555"/>
      <c r="C179" s="555"/>
      <c r="D179" s="556"/>
      <c r="E179" s="556"/>
      <c r="F179" s="556"/>
    </row>
    <row r="180" spans="1:6" ht="22.8">
      <c r="A180" s="555"/>
      <c r="B180" s="555"/>
      <c r="C180" s="555"/>
      <c r="D180" s="556"/>
      <c r="E180" s="556"/>
      <c r="F180" s="556"/>
    </row>
    <row r="181" spans="1:6" ht="22.8">
      <c r="A181" s="555"/>
      <c r="B181" s="555"/>
      <c r="C181" s="555"/>
      <c r="D181" s="556"/>
      <c r="E181" s="556"/>
      <c r="F181" s="556"/>
    </row>
    <row r="182" spans="1:6" ht="22.8">
      <c r="A182" s="555"/>
      <c r="B182" s="555"/>
      <c r="C182" s="555"/>
      <c r="D182" s="556"/>
      <c r="E182" s="556"/>
      <c r="F182" s="556"/>
    </row>
    <row r="183" spans="1:6" ht="22.8">
      <c r="A183" s="555"/>
      <c r="B183" s="555"/>
      <c r="C183" s="555"/>
      <c r="D183" s="556"/>
      <c r="E183" s="556"/>
      <c r="F183" s="556"/>
    </row>
    <row r="184" spans="1:6" ht="22.8">
      <c r="A184" s="555"/>
      <c r="B184" s="555"/>
      <c r="C184" s="555"/>
      <c r="D184" s="556"/>
      <c r="E184" s="556"/>
      <c r="F184" s="556"/>
    </row>
  </sheetData>
  <mergeCells count="19">
    <mergeCell ref="A3:L3"/>
    <mergeCell ref="A4:L4"/>
    <mergeCell ref="A13:G13"/>
    <mergeCell ref="A14:L14"/>
    <mergeCell ref="M1:N1"/>
    <mergeCell ref="A5:A7"/>
    <mergeCell ref="B5:B7"/>
    <mergeCell ref="C5:G5"/>
    <mergeCell ref="H5:L5"/>
    <mergeCell ref="C6:C7"/>
    <mergeCell ref="D6:F6"/>
    <mergeCell ref="G6:G7"/>
    <mergeCell ref="H6:H7"/>
    <mergeCell ref="I6:K6"/>
    <mergeCell ref="L6:L7"/>
    <mergeCell ref="I1:J1"/>
    <mergeCell ref="K1:L1"/>
    <mergeCell ref="I2:J2"/>
    <mergeCell ref="K2:L2"/>
  </mergeCells>
  <phoneticPr fontId="16" type="noConversion"/>
  <hyperlinks>
    <hyperlink ref="M1" location="預告統計資料發布時間表!A1" display="回發布時間表" xr:uid="{71C2BD85-C4AD-4870-98FD-D2D25265352E}"/>
  </hyperlink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C3C63-6817-4446-A586-441464F2805F}">
  <dimension ref="A1:L14"/>
  <sheetViews>
    <sheetView workbookViewId="0">
      <selection activeCell="I1" sqref="I1:J1"/>
    </sheetView>
  </sheetViews>
  <sheetFormatPr defaultColWidth="7.109375" defaultRowHeight="12"/>
  <cols>
    <col min="1" max="1" width="13.109375" style="567" customWidth="1"/>
    <col min="2" max="8" width="17.6640625" style="567" customWidth="1"/>
    <col min="9" max="256" width="7.109375" style="567"/>
    <col min="257" max="257" width="13.109375" style="567" customWidth="1"/>
    <col min="258" max="264" width="17.6640625" style="567" customWidth="1"/>
    <col min="265" max="512" width="7.109375" style="567"/>
    <col min="513" max="513" width="13.109375" style="567" customWidth="1"/>
    <col min="514" max="520" width="17.6640625" style="567" customWidth="1"/>
    <col min="521" max="768" width="7.109375" style="567"/>
    <col min="769" max="769" width="13.109375" style="567" customWidth="1"/>
    <col min="770" max="776" width="17.6640625" style="567" customWidth="1"/>
    <col min="777" max="1024" width="7.109375" style="567"/>
    <col min="1025" max="1025" width="13.109375" style="567" customWidth="1"/>
    <col min="1026" max="1032" width="17.6640625" style="567" customWidth="1"/>
    <col min="1033" max="1280" width="7.109375" style="567"/>
    <col min="1281" max="1281" width="13.109375" style="567" customWidth="1"/>
    <col min="1282" max="1288" width="17.6640625" style="567" customWidth="1"/>
    <col min="1289" max="1536" width="7.109375" style="567"/>
    <col min="1537" max="1537" width="13.109375" style="567" customWidth="1"/>
    <col min="1538" max="1544" width="17.6640625" style="567" customWidth="1"/>
    <col min="1545" max="1792" width="7.109375" style="567"/>
    <col min="1793" max="1793" width="13.109375" style="567" customWidth="1"/>
    <col min="1794" max="1800" width="17.6640625" style="567" customWidth="1"/>
    <col min="1801" max="2048" width="7.109375" style="567"/>
    <col min="2049" max="2049" width="13.109375" style="567" customWidth="1"/>
    <col min="2050" max="2056" width="17.6640625" style="567" customWidth="1"/>
    <col min="2057" max="2304" width="7.109375" style="567"/>
    <col min="2305" max="2305" width="13.109375" style="567" customWidth="1"/>
    <col min="2306" max="2312" width="17.6640625" style="567" customWidth="1"/>
    <col min="2313" max="2560" width="7.109375" style="567"/>
    <col min="2561" max="2561" width="13.109375" style="567" customWidth="1"/>
    <col min="2562" max="2568" width="17.6640625" style="567" customWidth="1"/>
    <col min="2569" max="2816" width="7.109375" style="567"/>
    <col min="2817" max="2817" width="13.109375" style="567" customWidth="1"/>
    <col min="2818" max="2824" width="17.6640625" style="567" customWidth="1"/>
    <col min="2825" max="3072" width="7.109375" style="567"/>
    <col min="3073" max="3073" width="13.109375" style="567" customWidth="1"/>
    <col min="3074" max="3080" width="17.6640625" style="567" customWidth="1"/>
    <col min="3081" max="3328" width="7.109375" style="567"/>
    <col min="3329" max="3329" width="13.109375" style="567" customWidth="1"/>
    <col min="3330" max="3336" width="17.6640625" style="567" customWidth="1"/>
    <col min="3337" max="3584" width="7.109375" style="567"/>
    <col min="3585" max="3585" width="13.109375" style="567" customWidth="1"/>
    <col min="3586" max="3592" width="17.6640625" style="567" customWidth="1"/>
    <col min="3593" max="3840" width="7.109375" style="567"/>
    <col min="3841" max="3841" width="13.109375" style="567" customWidth="1"/>
    <col min="3842" max="3848" width="17.6640625" style="567" customWidth="1"/>
    <col min="3849" max="4096" width="7.109375" style="567"/>
    <col min="4097" max="4097" width="13.109375" style="567" customWidth="1"/>
    <col min="4098" max="4104" width="17.6640625" style="567" customWidth="1"/>
    <col min="4105" max="4352" width="7.109375" style="567"/>
    <col min="4353" max="4353" width="13.109375" style="567" customWidth="1"/>
    <col min="4354" max="4360" width="17.6640625" style="567" customWidth="1"/>
    <col min="4361" max="4608" width="7.109375" style="567"/>
    <col min="4609" max="4609" width="13.109375" style="567" customWidth="1"/>
    <col min="4610" max="4616" width="17.6640625" style="567" customWidth="1"/>
    <col min="4617" max="4864" width="7.109375" style="567"/>
    <col min="4865" max="4865" width="13.109375" style="567" customWidth="1"/>
    <col min="4866" max="4872" width="17.6640625" style="567" customWidth="1"/>
    <col min="4873" max="5120" width="7.109375" style="567"/>
    <col min="5121" max="5121" width="13.109375" style="567" customWidth="1"/>
    <col min="5122" max="5128" width="17.6640625" style="567" customWidth="1"/>
    <col min="5129" max="5376" width="7.109375" style="567"/>
    <col min="5377" max="5377" width="13.109375" style="567" customWidth="1"/>
    <col min="5378" max="5384" width="17.6640625" style="567" customWidth="1"/>
    <col min="5385" max="5632" width="7.109375" style="567"/>
    <col min="5633" max="5633" width="13.109375" style="567" customWidth="1"/>
    <col min="5634" max="5640" width="17.6640625" style="567" customWidth="1"/>
    <col min="5641" max="5888" width="7.109375" style="567"/>
    <col min="5889" max="5889" width="13.109375" style="567" customWidth="1"/>
    <col min="5890" max="5896" width="17.6640625" style="567" customWidth="1"/>
    <col min="5897" max="6144" width="7.109375" style="567"/>
    <col min="6145" max="6145" width="13.109375" style="567" customWidth="1"/>
    <col min="6146" max="6152" width="17.6640625" style="567" customWidth="1"/>
    <col min="6153" max="6400" width="7.109375" style="567"/>
    <col min="6401" max="6401" width="13.109375" style="567" customWidth="1"/>
    <col min="6402" max="6408" width="17.6640625" style="567" customWidth="1"/>
    <col min="6409" max="6656" width="7.109375" style="567"/>
    <col min="6657" max="6657" width="13.109375" style="567" customWidth="1"/>
    <col min="6658" max="6664" width="17.6640625" style="567" customWidth="1"/>
    <col min="6665" max="6912" width="7.109375" style="567"/>
    <col min="6913" max="6913" width="13.109375" style="567" customWidth="1"/>
    <col min="6914" max="6920" width="17.6640625" style="567" customWidth="1"/>
    <col min="6921" max="7168" width="7.109375" style="567"/>
    <col min="7169" max="7169" width="13.109375" style="567" customWidth="1"/>
    <col min="7170" max="7176" width="17.6640625" style="567" customWidth="1"/>
    <col min="7177" max="7424" width="7.109375" style="567"/>
    <col min="7425" max="7425" width="13.109375" style="567" customWidth="1"/>
    <col min="7426" max="7432" width="17.6640625" style="567" customWidth="1"/>
    <col min="7433" max="7680" width="7.109375" style="567"/>
    <col min="7681" max="7681" width="13.109375" style="567" customWidth="1"/>
    <col min="7682" max="7688" width="17.6640625" style="567" customWidth="1"/>
    <col min="7689" max="7936" width="7.109375" style="567"/>
    <col min="7937" max="7937" width="13.109375" style="567" customWidth="1"/>
    <col min="7938" max="7944" width="17.6640625" style="567" customWidth="1"/>
    <col min="7945" max="8192" width="7.109375" style="567"/>
    <col min="8193" max="8193" width="13.109375" style="567" customWidth="1"/>
    <col min="8194" max="8200" width="17.6640625" style="567" customWidth="1"/>
    <col min="8201" max="8448" width="7.109375" style="567"/>
    <col min="8449" max="8449" width="13.109375" style="567" customWidth="1"/>
    <col min="8450" max="8456" width="17.6640625" style="567" customWidth="1"/>
    <col min="8457" max="8704" width="7.109375" style="567"/>
    <col min="8705" max="8705" width="13.109375" style="567" customWidth="1"/>
    <col min="8706" max="8712" width="17.6640625" style="567" customWidth="1"/>
    <col min="8713" max="8960" width="7.109375" style="567"/>
    <col min="8961" max="8961" width="13.109375" style="567" customWidth="1"/>
    <col min="8962" max="8968" width="17.6640625" style="567" customWidth="1"/>
    <col min="8969" max="9216" width="7.109375" style="567"/>
    <col min="9217" max="9217" width="13.109375" style="567" customWidth="1"/>
    <col min="9218" max="9224" width="17.6640625" style="567" customWidth="1"/>
    <col min="9225" max="9472" width="7.109375" style="567"/>
    <col min="9473" max="9473" width="13.109375" style="567" customWidth="1"/>
    <col min="9474" max="9480" width="17.6640625" style="567" customWidth="1"/>
    <col min="9481" max="9728" width="7.109375" style="567"/>
    <col min="9729" max="9729" width="13.109375" style="567" customWidth="1"/>
    <col min="9730" max="9736" width="17.6640625" style="567" customWidth="1"/>
    <col min="9737" max="9984" width="7.109375" style="567"/>
    <col min="9985" max="9985" width="13.109375" style="567" customWidth="1"/>
    <col min="9986" max="9992" width="17.6640625" style="567" customWidth="1"/>
    <col min="9993" max="10240" width="7.109375" style="567"/>
    <col min="10241" max="10241" width="13.109375" style="567" customWidth="1"/>
    <col min="10242" max="10248" width="17.6640625" style="567" customWidth="1"/>
    <col min="10249" max="10496" width="7.109375" style="567"/>
    <col min="10497" max="10497" width="13.109375" style="567" customWidth="1"/>
    <col min="10498" max="10504" width="17.6640625" style="567" customWidth="1"/>
    <col min="10505" max="10752" width="7.109375" style="567"/>
    <col min="10753" max="10753" width="13.109375" style="567" customWidth="1"/>
    <col min="10754" max="10760" width="17.6640625" style="567" customWidth="1"/>
    <col min="10761" max="11008" width="7.109375" style="567"/>
    <col min="11009" max="11009" width="13.109375" style="567" customWidth="1"/>
    <col min="11010" max="11016" width="17.6640625" style="567" customWidth="1"/>
    <col min="11017" max="11264" width="7.109375" style="567"/>
    <col min="11265" max="11265" width="13.109375" style="567" customWidth="1"/>
    <col min="11266" max="11272" width="17.6640625" style="567" customWidth="1"/>
    <col min="11273" max="11520" width="7.109375" style="567"/>
    <col min="11521" max="11521" width="13.109375" style="567" customWidth="1"/>
    <col min="11522" max="11528" width="17.6640625" style="567" customWidth="1"/>
    <col min="11529" max="11776" width="7.109375" style="567"/>
    <col min="11777" max="11777" width="13.109375" style="567" customWidth="1"/>
    <col min="11778" max="11784" width="17.6640625" style="567" customWidth="1"/>
    <col min="11785" max="12032" width="7.109375" style="567"/>
    <col min="12033" max="12033" width="13.109375" style="567" customWidth="1"/>
    <col min="12034" max="12040" width="17.6640625" style="567" customWidth="1"/>
    <col min="12041" max="12288" width="7.109375" style="567"/>
    <col min="12289" max="12289" width="13.109375" style="567" customWidth="1"/>
    <col min="12290" max="12296" width="17.6640625" style="567" customWidth="1"/>
    <col min="12297" max="12544" width="7.109375" style="567"/>
    <col min="12545" max="12545" width="13.109375" style="567" customWidth="1"/>
    <col min="12546" max="12552" width="17.6640625" style="567" customWidth="1"/>
    <col min="12553" max="12800" width="7.109375" style="567"/>
    <col min="12801" max="12801" width="13.109375" style="567" customWidth="1"/>
    <col min="12802" max="12808" width="17.6640625" style="567" customWidth="1"/>
    <col min="12809" max="13056" width="7.109375" style="567"/>
    <col min="13057" max="13057" width="13.109375" style="567" customWidth="1"/>
    <col min="13058" max="13064" width="17.6640625" style="567" customWidth="1"/>
    <col min="13065" max="13312" width="7.109375" style="567"/>
    <col min="13313" max="13313" width="13.109375" style="567" customWidth="1"/>
    <col min="13314" max="13320" width="17.6640625" style="567" customWidth="1"/>
    <col min="13321" max="13568" width="7.109375" style="567"/>
    <col min="13569" max="13569" width="13.109375" style="567" customWidth="1"/>
    <col min="13570" max="13576" width="17.6640625" style="567" customWidth="1"/>
    <col min="13577" max="13824" width="7.109375" style="567"/>
    <col min="13825" max="13825" width="13.109375" style="567" customWidth="1"/>
    <col min="13826" max="13832" width="17.6640625" style="567" customWidth="1"/>
    <col min="13833" max="14080" width="7.109375" style="567"/>
    <col min="14081" max="14081" width="13.109375" style="567" customWidth="1"/>
    <col min="14082" max="14088" width="17.6640625" style="567" customWidth="1"/>
    <col min="14089" max="14336" width="7.109375" style="567"/>
    <col min="14337" max="14337" width="13.109375" style="567" customWidth="1"/>
    <col min="14338" max="14344" width="17.6640625" style="567" customWidth="1"/>
    <col min="14345" max="14592" width="7.109375" style="567"/>
    <col min="14593" max="14593" width="13.109375" style="567" customWidth="1"/>
    <col min="14594" max="14600" width="17.6640625" style="567" customWidth="1"/>
    <col min="14601" max="14848" width="7.109375" style="567"/>
    <col min="14849" max="14849" width="13.109375" style="567" customWidth="1"/>
    <col min="14850" max="14856" width="17.6640625" style="567" customWidth="1"/>
    <col min="14857" max="15104" width="7.109375" style="567"/>
    <col min="15105" max="15105" width="13.109375" style="567" customWidth="1"/>
    <col min="15106" max="15112" width="17.6640625" style="567" customWidth="1"/>
    <col min="15113" max="15360" width="7.109375" style="567"/>
    <col min="15361" max="15361" width="13.109375" style="567" customWidth="1"/>
    <col min="15362" max="15368" width="17.6640625" style="567" customWidth="1"/>
    <col min="15369" max="15616" width="7.109375" style="567"/>
    <col min="15617" max="15617" width="13.109375" style="567" customWidth="1"/>
    <col min="15618" max="15624" width="17.6640625" style="567" customWidth="1"/>
    <col min="15625" max="15872" width="7.109375" style="567"/>
    <col min="15873" max="15873" width="13.109375" style="567" customWidth="1"/>
    <col min="15874" max="15880" width="17.6640625" style="567" customWidth="1"/>
    <col min="15881" max="16128" width="7.109375" style="567"/>
    <col min="16129" max="16129" width="13.109375" style="567" customWidth="1"/>
    <col min="16130" max="16136" width="17.6640625" style="567" customWidth="1"/>
    <col min="16137" max="16384" width="7.109375" style="567"/>
  </cols>
  <sheetData>
    <row r="1" spans="1:12" ht="20.399999999999999" thickBot="1">
      <c r="A1" s="557" t="s">
        <v>1221</v>
      </c>
      <c r="B1" s="558"/>
      <c r="C1" s="560"/>
      <c r="D1" s="560"/>
      <c r="E1" s="561"/>
      <c r="F1" s="557" t="s">
        <v>781</v>
      </c>
      <c r="G1" s="1123" t="s">
        <v>1222</v>
      </c>
      <c r="H1" s="1124"/>
      <c r="I1" s="774" t="s">
        <v>51</v>
      </c>
      <c r="J1" s="774"/>
      <c r="K1" s="562"/>
      <c r="L1" s="562"/>
    </row>
    <row r="2" spans="1:12" ht="20.399999999999999" thickBot="1">
      <c r="A2" s="557" t="s">
        <v>1223</v>
      </c>
      <c r="B2" s="586" t="s">
        <v>1224</v>
      </c>
      <c r="C2" s="565"/>
      <c r="D2" s="565"/>
      <c r="E2" s="566"/>
      <c r="F2" s="557" t="s">
        <v>1225</v>
      </c>
      <c r="G2" s="1125" t="s">
        <v>1286</v>
      </c>
      <c r="H2" s="1124"/>
      <c r="I2" s="562"/>
      <c r="J2" s="562"/>
      <c r="K2" s="562"/>
      <c r="L2" s="562"/>
    </row>
    <row r="3" spans="1:12" ht="24.6">
      <c r="A3" s="1126" t="s">
        <v>1287</v>
      </c>
      <c r="B3" s="1127"/>
      <c r="C3" s="1127"/>
      <c r="D3" s="1127"/>
      <c r="E3" s="1127"/>
      <c r="F3" s="1127"/>
      <c r="G3" s="1127"/>
      <c r="H3" s="1127"/>
      <c r="I3" s="562"/>
      <c r="J3" s="562"/>
      <c r="K3" s="562"/>
      <c r="L3" s="562"/>
    </row>
    <row r="4" spans="1:12" ht="16.8" thickBot="1">
      <c r="A4" s="1128" t="s">
        <v>1288</v>
      </c>
      <c r="B4" s="1128"/>
      <c r="C4" s="1128"/>
      <c r="D4" s="1128"/>
      <c r="E4" s="1128"/>
      <c r="F4" s="1128"/>
      <c r="G4" s="1128"/>
      <c r="H4" s="1128"/>
      <c r="I4" s="562"/>
      <c r="J4" s="562"/>
      <c r="K4" s="562"/>
      <c r="L4" s="595"/>
    </row>
    <row r="5" spans="1:12" s="569" customFormat="1" ht="21.9" customHeight="1">
      <c r="A5" s="1129" t="s">
        <v>1182</v>
      </c>
      <c r="B5" s="1131" t="s">
        <v>1106</v>
      </c>
      <c r="C5" s="1133" t="s">
        <v>1289</v>
      </c>
      <c r="D5" s="1134"/>
      <c r="E5" s="1135"/>
      <c r="F5" s="1133" t="s">
        <v>1290</v>
      </c>
      <c r="G5" s="1134"/>
      <c r="H5" s="1134"/>
      <c r="I5" s="568"/>
      <c r="J5" s="568"/>
      <c r="K5" s="568"/>
      <c r="L5" s="568"/>
    </row>
    <row r="6" spans="1:12" s="569" customFormat="1" ht="16.8" thickBot="1">
      <c r="A6" s="1130"/>
      <c r="B6" s="1132"/>
      <c r="C6" s="571" t="s">
        <v>803</v>
      </c>
      <c r="D6" s="571" t="s">
        <v>1275</v>
      </c>
      <c r="E6" s="572" t="s">
        <v>1264</v>
      </c>
      <c r="F6" s="570" t="s">
        <v>803</v>
      </c>
      <c r="G6" s="571" t="s">
        <v>1275</v>
      </c>
      <c r="H6" s="573" t="s">
        <v>1264</v>
      </c>
      <c r="I6" s="568"/>
      <c r="J6" s="568"/>
      <c r="K6" s="568"/>
      <c r="L6" s="568"/>
    </row>
    <row r="7" spans="1:12" s="578" customFormat="1" ht="59.4" customHeight="1">
      <c r="A7" s="574" t="s">
        <v>1106</v>
      </c>
      <c r="B7" s="575" t="s">
        <v>1241</v>
      </c>
      <c r="C7" s="576" t="s">
        <v>1241</v>
      </c>
      <c r="D7" s="576" t="s">
        <v>1241</v>
      </c>
      <c r="E7" s="576" t="s">
        <v>1241</v>
      </c>
      <c r="F7" s="576" t="s">
        <v>1241</v>
      </c>
      <c r="G7" s="576" t="s">
        <v>1241</v>
      </c>
      <c r="H7" s="576" t="s">
        <v>1241</v>
      </c>
      <c r="I7" s="577"/>
      <c r="J7" s="577"/>
      <c r="K7" s="577"/>
      <c r="L7" s="577"/>
    </row>
    <row r="8" spans="1:12" s="578" customFormat="1" ht="59.4" customHeight="1">
      <c r="A8" s="579" t="s">
        <v>1276</v>
      </c>
      <c r="B8" s="580" t="s">
        <v>1241</v>
      </c>
      <c r="C8" s="596" t="s">
        <v>1241</v>
      </c>
      <c r="D8" s="581" t="s">
        <v>1241</v>
      </c>
      <c r="E8" s="596" t="s">
        <v>1241</v>
      </c>
      <c r="F8" s="581" t="s">
        <v>1241</v>
      </c>
      <c r="G8" s="581" t="s">
        <v>1241</v>
      </c>
      <c r="H8" s="581" t="s">
        <v>1241</v>
      </c>
      <c r="I8" s="577"/>
      <c r="J8" s="577"/>
      <c r="K8" s="577"/>
      <c r="L8" s="577"/>
    </row>
    <row r="9" spans="1:12" s="578" customFormat="1" ht="16.8" thickBot="1">
      <c r="A9" s="582" t="s">
        <v>1277</v>
      </c>
      <c r="B9" s="583" t="s">
        <v>1241</v>
      </c>
      <c r="C9" s="597" t="s">
        <v>1241</v>
      </c>
      <c r="D9" s="584" t="s">
        <v>1241</v>
      </c>
      <c r="E9" s="597" t="s">
        <v>1241</v>
      </c>
      <c r="F9" s="584" t="s">
        <v>1241</v>
      </c>
      <c r="G9" s="584" t="s">
        <v>1241</v>
      </c>
      <c r="H9" s="584" t="s">
        <v>1241</v>
      </c>
      <c r="I9" s="577"/>
      <c r="J9" s="577"/>
      <c r="K9" s="577"/>
      <c r="L9" s="577"/>
    </row>
    <row r="10" spans="1:12" ht="16.2">
      <c r="A10" s="513"/>
      <c r="B10" s="381"/>
      <c r="C10" s="514"/>
      <c r="D10" s="514"/>
      <c r="E10" s="514"/>
      <c r="F10" s="381"/>
      <c r="H10" s="516" t="s">
        <v>1245</v>
      </c>
      <c r="I10" s="562"/>
      <c r="J10" s="562"/>
      <c r="K10" s="562"/>
      <c r="L10" s="562"/>
    </row>
    <row r="11" spans="1:12" ht="16.2">
      <c r="A11" s="381" t="s">
        <v>1254</v>
      </c>
      <c r="B11" s="381"/>
      <c r="C11" s="381"/>
      <c r="D11" s="514"/>
      <c r="E11" s="514"/>
      <c r="F11" s="514"/>
      <c r="G11" s="381"/>
      <c r="H11" s="381"/>
      <c r="I11" s="562"/>
      <c r="J11" s="562"/>
      <c r="K11" s="562"/>
      <c r="L11" s="562"/>
    </row>
    <row r="12" spans="1:12" ht="16.2">
      <c r="A12" s="1121" t="s">
        <v>1247</v>
      </c>
      <c r="B12" s="1121"/>
      <c r="C12" s="1121"/>
      <c r="D12" s="1121"/>
      <c r="E12" s="1121"/>
      <c r="F12" s="1121"/>
      <c r="G12" s="1121"/>
      <c r="H12" s="1121"/>
      <c r="I12" s="1121"/>
      <c r="J12" s="1121"/>
      <c r="K12" s="1121"/>
      <c r="L12" s="1121"/>
    </row>
    <row r="13" spans="1:12" ht="16.2">
      <c r="A13" s="1122" t="s">
        <v>1279</v>
      </c>
      <c r="B13" s="1122"/>
      <c r="C13" s="1122"/>
      <c r="D13" s="1122"/>
      <c r="E13" s="1122"/>
      <c r="F13" s="1122"/>
      <c r="G13" s="1122"/>
      <c r="H13" s="1122"/>
      <c r="I13" s="562"/>
      <c r="J13" s="562"/>
      <c r="K13" s="562"/>
      <c r="L13" s="562"/>
    </row>
    <row r="14" spans="1:12" ht="12.6">
      <c r="G14" s="594"/>
    </row>
  </sheetData>
  <mergeCells count="11">
    <mergeCell ref="A12:L12"/>
    <mergeCell ref="A13:H13"/>
    <mergeCell ref="I1:J1"/>
    <mergeCell ref="G1:H1"/>
    <mergeCell ref="G2:H2"/>
    <mergeCell ref="A3:H3"/>
    <mergeCell ref="A4:H4"/>
    <mergeCell ref="A5:A6"/>
    <mergeCell ref="B5:B6"/>
    <mergeCell ref="C5:E5"/>
    <mergeCell ref="F5:H5"/>
  </mergeCells>
  <phoneticPr fontId="16" type="noConversion"/>
  <hyperlinks>
    <hyperlink ref="I1" location="預告統計資料發布時間表!A1" display="回發布時間表" xr:uid="{B2E8EEE2-0083-4B36-957E-73F92B3AD1F7}"/>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B16E-F025-4E67-ACC5-40BB8B57E808}">
  <dimension ref="A1:L13"/>
  <sheetViews>
    <sheetView workbookViewId="0">
      <selection activeCell="I1" sqref="I1:J1"/>
    </sheetView>
  </sheetViews>
  <sheetFormatPr defaultColWidth="7.109375" defaultRowHeight="12"/>
  <cols>
    <col min="1" max="8" width="17.6640625" style="567" customWidth="1"/>
    <col min="9" max="256" width="7.109375" style="567"/>
    <col min="257" max="264" width="17.6640625" style="567" customWidth="1"/>
    <col min="265" max="512" width="7.109375" style="567"/>
    <col min="513" max="520" width="17.6640625" style="567" customWidth="1"/>
    <col min="521" max="768" width="7.109375" style="567"/>
    <col min="769" max="776" width="17.6640625" style="567" customWidth="1"/>
    <col min="777" max="1024" width="7.109375" style="567"/>
    <col min="1025" max="1032" width="17.6640625" style="567" customWidth="1"/>
    <col min="1033" max="1280" width="7.109375" style="567"/>
    <col min="1281" max="1288" width="17.6640625" style="567" customWidth="1"/>
    <col min="1289" max="1536" width="7.109375" style="567"/>
    <col min="1537" max="1544" width="17.6640625" style="567" customWidth="1"/>
    <col min="1545" max="1792" width="7.109375" style="567"/>
    <col min="1793" max="1800" width="17.6640625" style="567" customWidth="1"/>
    <col min="1801" max="2048" width="7.109375" style="567"/>
    <col min="2049" max="2056" width="17.6640625" style="567" customWidth="1"/>
    <col min="2057" max="2304" width="7.109375" style="567"/>
    <col min="2305" max="2312" width="17.6640625" style="567" customWidth="1"/>
    <col min="2313" max="2560" width="7.109375" style="567"/>
    <col min="2561" max="2568" width="17.6640625" style="567" customWidth="1"/>
    <col min="2569" max="2816" width="7.109375" style="567"/>
    <col min="2817" max="2824" width="17.6640625" style="567" customWidth="1"/>
    <col min="2825" max="3072" width="7.109375" style="567"/>
    <col min="3073" max="3080" width="17.6640625" style="567" customWidth="1"/>
    <col min="3081" max="3328" width="7.109375" style="567"/>
    <col min="3329" max="3336" width="17.6640625" style="567" customWidth="1"/>
    <col min="3337" max="3584" width="7.109375" style="567"/>
    <col min="3585" max="3592" width="17.6640625" style="567" customWidth="1"/>
    <col min="3593" max="3840" width="7.109375" style="567"/>
    <col min="3841" max="3848" width="17.6640625" style="567" customWidth="1"/>
    <col min="3849" max="4096" width="7.109375" style="567"/>
    <col min="4097" max="4104" width="17.6640625" style="567" customWidth="1"/>
    <col min="4105" max="4352" width="7.109375" style="567"/>
    <col min="4353" max="4360" width="17.6640625" style="567" customWidth="1"/>
    <col min="4361" max="4608" width="7.109375" style="567"/>
    <col min="4609" max="4616" width="17.6640625" style="567" customWidth="1"/>
    <col min="4617" max="4864" width="7.109375" style="567"/>
    <col min="4865" max="4872" width="17.6640625" style="567" customWidth="1"/>
    <col min="4873" max="5120" width="7.109375" style="567"/>
    <col min="5121" max="5128" width="17.6640625" style="567" customWidth="1"/>
    <col min="5129" max="5376" width="7.109375" style="567"/>
    <col min="5377" max="5384" width="17.6640625" style="567" customWidth="1"/>
    <col min="5385" max="5632" width="7.109375" style="567"/>
    <col min="5633" max="5640" width="17.6640625" style="567" customWidth="1"/>
    <col min="5641" max="5888" width="7.109375" style="567"/>
    <col min="5889" max="5896" width="17.6640625" style="567" customWidth="1"/>
    <col min="5897" max="6144" width="7.109375" style="567"/>
    <col min="6145" max="6152" width="17.6640625" style="567" customWidth="1"/>
    <col min="6153" max="6400" width="7.109375" style="567"/>
    <col min="6401" max="6408" width="17.6640625" style="567" customWidth="1"/>
    <col min="6409" max="6656" width="7.109375" style="567"/>
    <col min="6657" max="6664" width="17.6640625" style="567" customWidth="1"/>
    <col min="6665" max="6912" width="7.109375" style="567"/>
    <col min="6913" max="6920" width="17.6640625" style="567" customWidth="1"/>
    <col min="6921" max="7168" width="7.109375" style="567"/>
    <col min="7169" max="7176" width="17.6640625" style="567" customWidth="1"/>
    <col min="7177" max="7424" width="7.109375" style="567"/>
    <col min="7425" max="7432" width="17.6640625" style="567" customWidth="1"/>
    <col min="7433" max="7680" width="7.109375" style="567"/>
    <col min="7681" max="7688" width="17.6640625" style="567" customWidth="1"/>
    <col min="7689" max="7936" width="7.109375" style="567"/>
    <col min="7937" max="7944" width="17.6640625" style="567" customWidth="1"/>
    <col min="7945" max="8192" width="7.109375" style="567"/>
    <col min="8193" max="8200" width="17.6640625" style="567" customWidth="1"/>
    <col min="8201" max="8448" width="7.109375" style="567"/>
    <col min="8449" max="8456" width="17.6640625" style="567" customWidth="1"/>
    <col min="8457" max="8704" width="7.109375" style="567"/>
    <col min="8705" max="8712" width="17.6640625" style="567" customWidth="1"/>
    <col min="8713" max="8960" width="7.109375" style="567"/>
    <col min="8961" max="8968" width="17.6640625" style="567" customWidth="1"/>
    <col min="8969" max="9216" width="7.109375" style="567"/>
    <col min="9217" max="9224" width="17.6640625" style="567" customWidth="1"/>
    <col min="9225" max="9472" width="7.109375" style="567"/>
    <col min="9473" max="9480" width="17.6640625" style="567" customWidth="1"/>
    <col min="9481" max="9728" width="7.109375" style="567"/>
    <col min="9729" max="9736" width="17.6640625" style="567" customWidth="1"/>
    <col min="9737" max="9984" width="7.109375" style="567"/>
    <col min="9985" max="9992" width="17.6640625" style="567" customWidth="1"/>
    <col min="9993" max="10240" width="7.109375" style="567"/>
    <col min="10241" max="10248" width="17.6640625" style="567" customWidth="1"/>
    <col min="10249" max="10496" width="7.109375" style="567"/>
    <col min="10497" max="10504" width="17.6640625" style="567" customWidth="1"/>
    <col min="10505" max="10752" width="7.109375" style="567"/>
    <col min="10753" max="10760" width="17.6640625" style="567" customWidth="1"/>
    <col min="10761" max="11008" width="7.109375" style="567"/>
    <col min="11009" max="11016" width="17.6640625" style="567" customWidth="1"/>
    <col min="11017" max="11264" width="7.109375" style="567"/>
    <col min="11265" max="11272" width="17.6640625" style="567" customWidth="1"/>
    <col min="11273" max="11520" width="7.109375" style="567"/>
    <col min="11521" max="11528" width="17.6640625" style="567" customWidth="1"/>
    <col min="11529" max="11776" width="7.109375" style="567"/>
    <col min="11777" max="11784" width="17.6640625" style="567" customWidth="1"/>
    <col min="11785" max="12032" width="7.109375" style="567"/>
    <col min="12033" max="12040" width="17.6640625" style="567" customWidth="1"/>
    <col min="12041" max="12288" width="7.109375" style="567"/>
    <col min="12289" max="12296" width="17.6640625" style="567" customWidth="1"/>
    <col min="12297" max="12544" width="7.109375" style="567"/>
    <col min="12545" max="12552" width="17.6640625" style="567" customWidth="1"/>
    <col min="12553" max="12800" width="7.109375" style="567"/>
    <col min="12801" max="12808" width="17.6640625" style="567" customWidth="1"/>
    <col min="12809" max="13056" width="7.109375" style="567"/>
    <col min="13057" max="13064" width="17.6640625" style="567" customWidth="1"/>
    <col min="13065" max="13312" width="7.109375" style="567"/>
    <col min="13313" max="13320" width="17.6640625" style="567" customWidth="1"/>
    <col min="13321" max="13568" width="7.109375" style="567"/>
    <col min="13569" max="13576" width="17.6640625" style="567" customWidth="1"/>
    <col min="13577" max="13824" width="7.109375" style="567"/>
    <col min="13825" max="13832" width="17.6640625" style="567" customWidth="1"/>
    <col min="13833" max="14080" width="7.109375" style="567"/>
    <col min="14081" max="14088" width="17.6640625" style="567" customWidth="1"/>
    <col min="14089" max="14336" width="7.109375" style="567"/>
    <col min="14337" max="14344" width="17.6640625" style="567" customWidth="1"/>
    <col min="14345" max="14592" width="7.109375" style="567"/>
    <col min="14593" max="14600" width="17.6640625" style="567" customWidth="1"/>
    <col min="14601" max="14848" width="7.109375" style="567"/>
    <col min="14849" max="14856" width="17.6640625" style="567" customWidth="1"/>
    <col min="14857" max="15104" width="7.109375" style="567"/>
    <col min="15105" max="15112" width="17.6640625" style="567" customWidth="1"/>
    <col min="15113" max="15360" width="7.109375" style="567"/>
    <col min="15361" max="15368" width="17.6640625" style="567" customWidth="1"/>
    <col min="15369" max="15616" width="7.109375" style="567"/>
    <col min="15617" max="15624" width="17.6640625" style="567" customWidth="1"/>
    <col min="15625" max="15872" width="7.109375" style="567"/>
    <col min="15873" max="15880" width="17.6640625" style="567" customWidth="1"/>
    <col min="15881" max="16128" width="7.109375" style="567"/>
    <col min="16129" max="16136" width="17.6640625" style="567" customWidth="1"/>
    <col min="16137" max="16384" width="7.109375" style="567"/>
  </cols>
  <sheetData>
    <row r="1" spans="1:12" s="563" customFormat="1" ht="20.399999999999999" thickBot="1">
      <c r="A1" s="557" t="s">
        <v>1221</v>
      </c>
      <c r="B1" s="558"/>
      <c r="C1" s="559"/>
      <c r="D1" s="560"/>
      <c r="E1" s="561"/>
      <c r="F1" s="557" t="s">
        <v>781</v>
      </c>
      <c r="G1" s="1137" t="s">
        <v>1222</v>
      </c>
      <c r="H1" s="1138"/>
      <c r="I1" s="774" t="s">
        <v>51</v>
      </c>
      <c r="J1" s="774"/>
      <c r="K1" s="561"/>
      <c r="L1" s="561"/>
    </row>
    <row r="2" spans="1:12" s="563" customFormat="1" ht="20.399999999999999" thickBot="1">
      <c r="A2" s="557" t="s">
        <v>1223</v>
      </c>
      <c r="B2" s="494" t="s">
        <v>1224</v>
      </c>
      <c r="C2" s="564"/>
      <c r="D2" s="565"/>
      <c r="E2" s="566"/>
      <c r="F2" s="557" t="s">
        <v>1225</v>
      </c>
      <c r="G2" s="1139" t="s">
        <v>1270</v>
      </c>
      <c r="H2" s="1140"/>
      <c r="I2" s="561"/>
      <c r="J2" s="561"/>
      <c r="K2" s="561"/>
      <c r="L2" s="561"/>
    </row>
    <row r="3" spans="1:12" s="562" customFormat="1" ht="24.6">
      <c r="A3" s="1141" t="s">
        <v>1271</v>
      </c>
      <c r="B3" s="1141"/>
      <c r="C3" s="1141"/>
      <c r="D3" s="1141"/>
      <c r="E3" s="1141"/>
      <c r="F3" s="1141"/>
      <c r="G3" s="1141"/>
      <c r="H3" s="1141"/>
    </row>
    <row r="4" spans="1:12" ht="16.8" thickBot="1">
      <c r="A4" s="1142" t="s">
        <v>1272</v>
      </c>
      <c r="B4" s="1142"/>
      <c r="C4" s="1142"/>
      <c r="D4" s="1142"/>
      <c r="E4" s="1142"/>
      <c r="F4" s="1142"/>
      <c r="G4" s="1142"/>
      <c r="H4" s="1142"/>
      <c r="I4" s="562"/>
      <c r="J4" s="562"/>
      <c r="K4" s="562"/>
      <c r="L4" s="562"/>
    </row>
    <row r="5" spans="1:12" s="569" customFormat="1" ht="21.9" customHeight="1">
      <c r="A5" s="1129" t="s">
        <v>1182</v>
      </c>
      <c r="B5" s="1131" t="s">
        <v>1106</v>
      </c>
      <c r="C5" s="1133" t="s">
        <v>1273</v>
      </c>
      <c r="D5" s="1134"/>
      <c r="E5" s="1135"/>
      <c r="F5" s="1134" t="s">
        <v>1274</v>
      </c>
      <c r="G5" s="1134"/>
      <c r="H5" s="1134"/>
      <c r="I5" s="568"/>
      <c r="J5" s="568"/>
      <c r="K5" s="568"/>
      <c r="L5" s="568"/>
    </row>
    <row r="6" spans="1:12" s="569" customFormat="1" ht="16.8" thickBot="1">
      <c r="A6" s="1130"/>
      <c r="B6" s="1132"/>
      <c r="C6" s="570" t="s">
        <v>803</v>
      </c>
      <c r="D6" s="571" t="s">
        <v>1275</v>
      </c>
      <c r="E6" s="572" t="s">
        <v>1264</v>
      </c>
      <c r="F6" s="571" t="s">
        <v>803</v>
      </c>
      <c r="G6" s="571" t="s">
        <v>1275</v>
      </c>
      <c r="H6" s="573" t="s">
        <v>1264</v>
      </c>
      <c r="I6" s="568"/>
      <c r="J6" s="568"/>
      <c r="K6" s="568"/>
      <c r="L6" s="568"/>
    </row>
    <row r="7" spans="1:12" s="578" customFormat="1" ht="63.6" customHeight="1">
      <c r="A7" s="574" t="s">
        <v>1106</v>
      </c>
      <c r="B7" s="575">
        <v>12</v>
      </c>
      <c r="C7" s="576">
        <v>12</v>
      </c>
      <c r="D7" s="576" t="s">
        <v>1241</v>
      </c>
      <c r="E7" s="576">
        <v>12</v>
      </c>
      <c r="F7" s="576" t="s">
        <v>1241</v>
      </c>
      <c r="G7" s="576" t="s">
        <v>1241</v>
      </c>
      <c r="H7" s="576" t="s">
        <v>1241</v>
      </c>
      <c r="I7" s="577"/>
      <c r="J7" s="577"/>
      <c r="K7" s="577"/>
      <c r="L7" s="577"/>
    </row>
    <row r="8" spans="1:12" s="578" customFormat="1" ht="63.6" customHeight="1">
      <c r="A8" s="579" t="s">
        <v>1276</v>
      </c>
      <c r="B8" s="580">
        <v>9</v>
      </c>
      <c r="C8" s="581">
        <v>9</v>
      </c>
      <c r="D8" s="581" t="s">
        <v>1241</v>
      </c>
      <c r="E8" s="581">
        <v>9</v>
      </c>
      <c r="F8" s="581" t="s">
        <v>1241</v>
      </c>
      <c r="G8" s="581" t="s">
        <v>1241</v>
      </c>
      <c r="H8" s="581" t="s">
        <v>1241</v>
      </c>
      <c r="I8" s="577"/>
      <c r="J8" s="577"/>
      <c r="K8" s="577"/>
      <c r="L8" s="577"/>
    </row>
    <row r="9" spans="1:12" s="578" customFormat="1" ht="16.8" thickBot="1">
      <c r="A9" s="582" t="s">
        <v>1277</v>
      </c>
      <c r="B9" s="583">
        <v>3</v>
      </c>
      <c r="C9" s="584">
        <v>3</v>
      </c>
      <c r="D9" s="584" t="s">
        <v>1241</v>
      </c>
      <c r="E9" s="584">
        <v>3</v>
      </c>
      <c r="F9" s="584" t="s">
        <v>1241</v>
      </c>
      <c r="G9" s="584" t="s">
        <v>1241</v>
      </c>
      <c r="H9" s="584" t="s">
        <v>1241</v>
      </c>
      <c r="I9" s="577"/>
      <c r="J9" s="577"/>
      <c r="K9" s="577"/>
      <c r="L9" s="577"/>
    </row>
    <row r="10" spans="1:12" ht="16.2">
      <c r="A10" s="513"/>
      <c r="B10" s="381"/>
      <c r="C10" s="514"/>
      <c r="D10" s="514"/>
      <c r="E10" s="514"/>
      <c r="F10" s="381"/>
      <c r="G10" s="562"/>
      <c r="H10" s="381"/>
      <c r="I10" s="562"/>
      <c r="J10" s="562"/>
      <c r="K10" s="562"/>
      <c r="L10" s="562"/>
    </row>
    <row r="11" spans="1:12" ht="29.25" customHeight="1">
      <c r="A11" s="381" t="s">
        <v>1254</v>
      </c>
      <c r="B11" s="381"/>
      <c r="C11" s="381"/>
      <c r="D11" s="514"/>
      <c r="E11" s="514"/>
      <c r="F11" s="514"/>
      <c r="H11" s="585" t="s">
        <v>1245</v>
      </c>
      <c r="I11" s="562"/>
      <c r="J11" s="562"/>
      <c r="K11" s="562"/>
      <c r="L11" s="562"/>
    </row>
    <row r="12" spans="1:12" ht="16.2">
      <c r="A12" s="1136" t="s">
        <v>1278</v>
      </c>
      <c r="B12" s="1121"/>
      <c r="C12" s="1121"/>
      <c r="D12" s="1121"/>
      <c r="E12" s="1121"/>
      <c r="F12" s="1121"/>
      <c r="G12" s="1121"/>
      <c r="H12" s="1121"/>
      <c r="I12" s="1121"/>
      <c r="J12" s="1121"/>
      <c r="K12" s="1121"/>
      <c r="L12" s="1121"/>
    </row>
    <row r="13" spans="1:12" ht="16.2">
      <c r="A13" s="1122" t="s">
        <v>1279</v>
      </c>
      <c r="B13" s="1122"/>
      <c r="C13" s="1122"/>
      <c r="D13" s="1122"/>
      <c r="E13" s="1122"/>
      <c r="F13" s="1122"/>
      <c r="G13" s="1122"/>
      <c r="H13" s="1122"/>
      <c r="I13" s="562"/>
      <c r="J13" s="562"/>
      <c r="K13" s="562"/>
      <c r="L13" s="562"/>
    </row>
  </sheetData>
  <mergeCells count="11">
    <mergeCell ref="A12:L12"/>
    <mergeCell ref="A13:H13"/>
    <mergeCell ref="I1:J1"/>
    <mergeCell ref="G1:H1"/>
    <mergeCell ref="G2:H2"/>
    <mergeCell ref="A3:H3"/>
    <mergeCell ref="A4:H4"/>
    <mergeCell ref="A5:A6"/>
    <mergeCell ref="B5:B6"/>
    <mergeCell ref="C5:E5"/>
    <mergeCell ref="F5:H5"/>
  </mergeCells>
  <phoneticPr fontId="16" type="noConversion"/>
  <hyperlinks>
    <hyperlink ref="I1" location="預告統計資料發布時間表!A1" display="回發布時間表" xr:uid="{38D8C026-D212-4F2F-9144-A564D1CAAEFA}"/>
  </hyperlink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32AF1-1BC5-4C8A-BECC-5484527C98C0}">
  <dimension ref="A1:L14"/>
  <sheetViews>
    <sheetView workbookViewId="0">
      <selection activeCell="I1" sqref="I1:J1"/>
    </sheetView>
  </sheetViews>
  <sheetFormatPr defaultColWidth="7.109375" defaultRowHeight="12"/>
  <cols>
    <col min="1" max="8" width="17.6640625" style="567" customWidth="1"/>
    <col min="9" max="9" width="16.6640625" style="567" customWidth="1"/>
    <col min="10" max="256" width="7.109375" style="567"/>
    <col min="257" max="264" width="17.6640625" style="567" customWidth="1"/>
    <col min="265" max="265" width="16.6640625" style="567" customWidth="1"/>
    <col min="266" max="512" width="7.109375" style="567"/>
    <col min="513" max="520" width="17.6640625" style="567" customWidth="1"/>
    <col min="521" max="521" width="16.6640625" style="567" customWidth="1"/>
    <col min="522" max="768" width="7.109375" style="567"/>
    <col min="769" max="776" width="17.6640625" style="567" customWidth="1"/>
    <col min="777" max="777" width="16.6640625" style="567" customWidth="1"/>
    <col min="778" max="1024" width="7.109375" style="567"/>
    <col min="1025" max="1032" width="17.6640625" style="567" customWidth="1"/>
    <col min="1033" max="1033" width="16.6640625" style="567" customWidth="1"/>
    <col min="1034" max="1280" width="7.109375" style="567"/>
    <col min="1281" max="1288" width="17.6640625" style="567" customWidth="1"/>
    <col min="1289" max="1289" width="16.6640625" style="567" customWidth="1"/>
    <col min="1290" max="1536" width="7.109375" style="567"/>
    <col min="1537" max="1544" width="17.6640625" style="567" customWidth="1"/>
    <col min="1545" max="1545" width="16.6640625" style="567" customWidth="1"/>
    <col min="1546" max="1792" width="7.109375" style="567"/>
    <col min="1793" max="1800" width="17.6640625" style="567" customWidth="1"/>
    <col min="1801" max="1801" width="16.6640625" style="567" customWidth="1"/>
    <col min="1802" max="2048" width="7.109375" style="567"/>
    <col min="2049" max="2056" width="17.6640625" style="567" customWidth="1"/>
    <col min="2057" max="2057" width="16.6640625" style="567" customWidth="1"/>
    <col min="2058" max="2304" width="7.109375" style="567"/>
    <col min="2305" max="2312" width="17.6640625" style="567" customWidth="1"/>
    <col min="2313" max="2313" width="16.6640625" style="567" customWidth="1"/>
    <col min="2314" max="2560" width="7.109375" style="567"/>
    <col min="2561" max="2568" width="17.6640625" style="567" customWidth="1"/>
    <col min="2569" max="2569" width="16.6640625" style="567" customWidth="1"/>
    <col min="2570" max="2816" width="7.109375" style="567"/>
    <col min="2817" max="2824" width="17.6640625" style="567" customWidth="1"/>
    <col min="2825" max="2825" width="16.6640625" style="567" customWidth="1"/>
    <col min="2826" max="3072" width="7.109375" style="567"/>
    <col min="3073" max="3080" width="17.6640625" style="567" customWidth="1"/>
    <col min="3081" max="3081" width="16.6640625" style="567" customWidth="1"/>
    <col min="3082" max="3328" width="7.109375" style="567"/>
    <col min="3329" max="3336" width="17.6640625" style="567" customWidth="1"/>
    <col min="3337" max="3337" width="16.6640625" style="567" customWidth="1"/>
    <col min="3338" max="3584" width="7.109375" style="567"/>
    <col min="3585" max="3592" width="17.6640625" style="567" customWidth="1"/>
    <col min="3593" max="3593" width="16.6640625" style="567" customWidth="1"/>
    <col min="3594" max="3840" width="7.109375" style="567"/>
    <col min="3841" max="3848" width="17.6640625" style="567" customWidth="1"/>
    <col min="3849" max="3849" width="16.6640625" style="567" customWidth="1"/>
    <col min="3850" max="4096" width="7.109375" style="567"/>
    <col min="4097" max="4104" width="17.6640625" style="567" customWidth="1"/>
    <col min="4105" max="4105" width="16.6640625" style="567" customWidth="1"/>
    <col min="4106" max="4352" width="7.109375" style="567"/>
    <col min="4353" max="4360" width="17.6640625" style="567" customWidth="1"/>
    <col min="4361" max="4361" width="16.6640625" style="567" customWidth="1"/>
    <col min="4362" max="4608" width="7.109375" style="567"/>
    <col min="4609" max="4616" width="17.6640625" style="567" customWidth="1"/>
    <col min="4617" max="4617" width="16.6640625" style="567" customWidth="1"/>
    <col min="4618" max="4864" width="7.109375" style="567"/>
    <col min="4865" max="4872" width="17.6640625" style="567" customWidth="1"/>
    <col min="4873" max="4873" width="16.6640625" style="567" customWidth="1"/>
    <col min="4874" max="5120" width="7.109375" style="567"/>
    <col min="5121" max="5128" width="17.6640625" style="567" customWidth="1"/>
    <col min="5129" max="5129" width="16.6640625" style="567" customWidth="1"/>
    <col min="5130" max="5376" width="7.109375" style="567"/>
    <col min="5377" max="5384" width="17.6640625" style="567" customWidth="1"/>
    <col min="5385" max="5385" width="16.6640625" style="567" customWidth="1"/>
    <col min="5386" max="5632" width="7.109375" style="567"/>
    <col min="5633" max="5640" width="17.6640625" style="567" customWidth="1"/>
    <col min="5641" max="5641" width="16.6640625" style="567" customWidth="1"/>
    <col min="5642" max="5888" width="7.109375" style="567"/>
    <col min="5889" max="5896" width="17.6640625" style="567" customWidth="1"/>
    <col min="5897" max="5897" width="16.6640625" style="567" customWidth="1"/>
    <col min="5898" max="6144" width="7.109375" style="567"/>
    <col min="6145" max="6152" width="17.6640625" style="567" customWidth="1"/>
    <col min="6153" max="6153" width="16.6640625" style="567" customWidth="1"/>
    <col min="6154" max="6400" width="7.109375" style="567"/>
    <col min="6401" max="6408" width="17.6640625" style="567" customWidth="1"/>
    <col min="6409" max="6409" width="16.6640625" style="567" customWidth="1"/>
    <col min="6410" max="6656" width="7.109375" style="567"/>
    <col min="6657" max="6664" width="17.6640625" style="567" customWidth="1"/>
    <col min="6665" max="6665" width="16.6640625" style="567" customWidth="1"/>
    <col min="6666" max="6912" width="7.109375" style="567"/>
    <col min="6913" max="6920" width="17.6640625" style="567" customWidth="1"/>
    <col min="6921" max="6921" width="16.6640625" style="567" customWidth="1"/>
    <col min="6922" max="7168" width="7.109375" style="567"/>
    <col min="7169" max="7176" width="17.6640625" style="567" customWidth="1"/>
    <col min="7177" max="7177" width="16.6640625" style="567" customWidth="1"/>
    <col min="7178" max="7424" width="7.109375" style="567"/>
    <col min="7425" max="7432" width="17.6640625" style="567" customWidth="1"/>
    <col min="7433" max="7433" width="16.6640625" style="567" customWidth="1"/>
    <col min="7434" max="7680" width="7.109375" style="567"/>
    <col min="7681" max="7688" width="17.6640625" style="567" customWidth="1"/>
    <col min="7689" max="7689" width="16.6640625" style="567" customWidth="1"/>
    <col min="7690" max="7936" width="7.109375" style="567"/>
    <col min="7937" max="7944" width="17.6640625" style="567" customWidth="1"/>
    <col min="7945" max="7945" width="16.6640625" style="567" customWidth="1"/>
    <col min="7946" max="8192" width="7.109375" style="567"/>
    <col min="8193" max="8200" width="17.6640625" style="567" customWidth="1"/>
    <col min="8201" max="8201" width="16.6640625" style="567" customWidth="1"/>
    <col min="8202" max="8448" width="7.109375" style="567"/>
    <col min="8449" max="8456" width="17.6640625" style="567" customWidth="1"/>
    <col min="8457" max="8457" width="16.6640625" style="567" customWidth="1"/>
    <col min="8458" max="8704" width="7.109375" style="567"/>
    <col min="8705" max="8712" width="17.6640625" style="567" customWidth="1"/>
    <col min="8713" max="8713" width="16.6640625" style="567" customWidth="1"/>
    <col min="8714" max="8960" width="7.109375" style="567"/>
    <col min="8961" max="8968" width="17.6640625" style="567" customWidth="1"/>
    <col min="8969" max="8969" width="16.6640625" style="567" customWidth="1"/>
    <col min="8970" max="9216" width="7.109375" style="567"/>
    <col min="9217" max="9224" width="17.6640625" style="567" customWidth="1"/>
    <col min="9225" max="9225" width="16.6640625" style="567" customWidth="1"/>
    <col min="9226" max="9472" width="7.109375" style="567"/>
    <col min="9473" max="9480" width="17.6640625" style="567" customWidth="1"/>
    <col min="9481" max="9481" width="16.6640625" style="567" customWidth="1"/>
    <col min="9482" max="9728" width="7.109375" style="567"/>
    <col min="9729" max="9736" width="17.6640625" style="567" customWidth="1"/>
    <col min="9737" max="9737" width="16.6640625" style="567" customWidth="1"/>
    <col min="9738" max="9984" width="7.109375" style="567"/>
    <col min="9985" max="9992" width="17.6640625" style="567" customWidth="1"/>
    <col min="9993" max="9993" width="16.6640625" style="567" customWidth="1"/>
    <col min="9994" max="10240" width="7.109375" style="567"/>
    <col min="10241" max="10248" width="17.6640625" style="567" customWidth="1"/>
    <col min="10249" max="10249" width="16.6640625" style="567" customWidth="1"/>
    <col min="10250" max="10496" width="7.109375" style="567"/>
    <col min="10497" max="10504" width="17.6640625" style="567" customWidth="1"/>
    <col min="10505" max="10505" width="16.6640625" style="567" customWidth="1"/>
    <col min="10506" max="10752" width="7.109375" style="567"/>
    <col min="10753" max="10760" width="17.6640625" style="567" customWidth="1"/>
    <col min="10761" max="10761" width="16.6640625" style="567" customWidth="1"/>
    <col min="10762" max="11008" width="7.109375" style="567"/>
    <col min="11009" max="11016" width="17.6640625" style="567" customWidth="1"/>
    <col min="11017" max="11017" width="16.6640625" style="567" customWidth="1"/>
    <col min="11018" max="11264" width="7.109375" style="567"/>
    <col min="11265" max="11272" width="17.6640625" style="567" customWidth="1"/>
    <col min="11273" max="11273" width="16.6640625" style="567" customWidth="1"/>
    <col min="11274" max="11520" width="7.109375" style="567"/>
    <col min="11521" max="11528" width="17.6640625" style="567" customWidth="1"/>
    <col min="11529" max="11529" width="16.6640625" style="567" customWidth="1"/>
    <col min="11530" max="11776" width="7.109375" style="567"/>
    <col min="11777" max="11784" width="17.6640625" style="567" customWidth="1"/>
    <col min="11785" max="11785" width="16.6640625" style="567" customWidth="1"/>
    <col min="11786" max="12032" width="7.109375" style="567"/>
    <col min="12033" max="12040" width="17.6640625" style="567" customWidth="1"/>
    <col min="12041" max="12041" width="16.6640625" style="567" customWidth="1"/>
    <col min="12042" max="12288" width="7.109375" style="567"/>
    <col min="12289" max="12296" width="17.6640625" style="567" customWidth="1"/>
    <col min="12297" max="12297" width="16.6640625" style="567" customWidth="1"/>
    <col min="12298" max="12544" width="7.109375" style="567"/>
    <col min="12545" max="12552" width="17.6640625" style="567" customWidth="1"/>
    <col min="12553" max="12553" width="16.6640625" style="567" customWidth="1"/>
    <col min="12554" max="12800" width="7.109375" style="567"/>
    <col min="12801" max="12808" width="17.6640625" style="567" customWidth="1"/>
    <col min="12809" max="12809" width="16.6640625" style="567" customWidth="1"/>
    <col min="12810" max="13056" width="7.109375" style="567"/>
    <col min="13057" max="13064" width="17.6640625" style="567" customWidth="1"/>
    <col min="13065" max="13065" width="16.6640625" style="567" customWidth="1"/>
    <col min="13066" max="13312" width="7.109375" style="567"/>
    <col min="13313" max="13320" width="17.6640625" style="567" customWidth="1"/>
    <col min="13321" max="13321" width="16.6640625" style="567" customWidth="1"/>
    <col min="13322" max="13568" width="7.109375" style="567"/>
    <col min="13569" max="13576" width="17.6640625" style="567" customWidth="1"/>
    <col min="13577" max="13577" width="16.6640625" style="567" customWidth="1"/>
    <col min="13578" max="13824" width="7.109375" style="567"/>
    <col min="13825" max="13832" width="17.6640625" style="567" customWidth="1"/>
    <col min="13833" max="13833" width="16.6640625" style="567" customWidth="1"/>
    <col min="13834" max="14080" width="7.109375" style="567"/>
    <col min="14081" max="14088" width="17.6640625" style="567" customWidth="1"/>
    <col min="14089" max="14089" width="16.6640625" style="567" customWidth="1"/>
    <col min="14090" max="14336" width="7.109375" style="567"/>
    <col min="14337" max="14344" width="17.6640625" style="567" customWidth="1"/>
    <col min="14345" max="14345" width="16.6640625" style="567" customWidth="1"/>
    <col min="14346" max="14592" width="7.109375" style="567"/>
    <col min="14593" max="14600" width="17.6640625" style="567" customWidth="1"/>
    <col min="14601" max="14601" width="16.6640625" style="567" customWidth="1"/>
    <col min="14602" max="14848" width="7.109375" style="567"/>
    <col min="14849" max="14856" width="17.6640625" style="567" customWidth="1"/>
    <col min="14857" max="14857" width="16.6640625" style="567" customWidth="1"/>
    <col min="14858" max="15104" width="7.109375" style="567"/>
    <col min="15105" max="15112" width="17.6640625" style="567" customWidth="1"/>
    <col min="15113" max="15113" width="16.6640625" style="567" customWidth="1"/>
    <col min="15114" max="15360" width="7.109375" style="567"/>
    <col min="15361" max="15368" width="17.6640625" style="567" customWidth="1"/>
    <col min="15369" max="15369" width="16.6640625" style="567" customWidth="1"/>
    <col min="15370" max="15616" width="7.109375" style="567"/>
    <col min="15617" max="15624" width="17.6640625" style="567" customWidth="1"/>
    <col min="15625" max="15625" width="16.6640625" style="567" customWidth="1"/>
    <col min="15626" max="15872" width="7.109375" style="567"/>
    <col min="15873" max="15880" width="17.6640625" style="567" customWidth="1"/>
    <col min="15881" max="15881" width="16.6640625" style="567" customWidth="1"/>
    <col min="15882" max="16128" width="7.109375" style="567"/>
    <col min="16129" max="16136" width="17.6640625" style="567" customWidth="1"/>
    <col min="16137" max="16137" width="16.6640625" style="567" customWidth="1"/>
    <col min="16138" max="16384" width="7.109375" style="567"/>
  </cols>
  <sheetData>
    <row r="1" spans="1:12" s="563" customFormat="1" ht="20.399999999999999" thickBot="1">
      <c r="A1" s="557" t="s">
        <v>1280</v>
      </c>
      <c r="B1" s="558"/>
      <c r="C1" s="559"/>
      <c r="D1" s="560"/>
      <c r="F1" s="557" t="s">
        <v>781</v>
      </c>
      <c r="G1" s="1137" t="s">
        <v>1222</v>
      </c>
      <c r="H1" s="1144"/>
      <c r="I1" s="774" t="s">
        <v>51</v>
      </c>
      <c r="J1" s="774"/>
    </row>
    <row r="2" spans="1:12" s="563" customFormat="1" ht="20.399999999999999" thickBot="1">
      <c r="A2" s="557" t="s">
        <v>1223</v>
      </c>
      <c r="B2" s="586" t="s">
        <v>1224</v>
      </c>
      <c r="C2" s="564"/>
      <c r="D2" s="565"/>
      <c r="E2" s="587"/>
      <c r="F2" s="557" t="s">
        <v>1225</v>
      </c>
      <c r="G2" s="1139" t="s">
        <v>1281</v>
      </c>
      <c r="H2" s="1144"/>
    </row>
    <row r="3" spans="1:12" ht="24.6">
      <c r="A3" s="1126" t="s">
        <v>1282</v>
      </c>
      <c r="B3" s="1127"/>
      <c r="C3" s="1127"/>
      <c r="D3" s="1127"/>
      <c r="E3" s="1127"/>
      <c r="F3" s="1127"/>
      <c r="G3" s="1127"/>
      <c r="H3" s="1127"/>
    </row>
    <row r="4" spans="1:12" ht="16.8" thickBot="1">
      <c r="A4" s="1142" t="s">
        <v>1283</v>
      </c>
      <c r="B4" s="1142"/>
      <c r="C4" s="1142"/>
      <c r="D4" s="1142"/>
      <c r="E4" s="1142"/>
      <c r="F4" s="1142"/>
      <c r="G4" s="1142"/>
      <c r="H4" s="1142"/>
    </row>
    <row r="5" spans="1:12" s="569" customFormat="1" ht="21.9" customHeight="1">
      <c r="A5" s="1129" t="s">
        <v>1182</v>
      </c>
      <c r="B5" s="1131" t="s">
        <v>1106</v>
      </c>
      <c r="C5" s="1133" t="s">
        <v>1273</v>
      </c>
      <c r="D5" s="1134"/>
      <c r="E5" s="1135"/>
      <c r="F5" s="1134" t="s">
        <v>1274</v>
      </c>
      <c r="G5" s="1134"/>
      <c r="H5" s="1134"/>
    </row>
    <row r="6" spans="1:12" s="569" customFormat="1" ht="16.8" thickBot="1">
      <c r="A6" s="1130"/>
      <c r="B6" s="1132"/>
      <c r="C6" s="570" t="s">
        <v>803</v>
      </c>
      <c r="D6" s="571" t="s">
        <v>1275</v>
      </c>
      <c r="E6" s="572" t="s">
        <v>1264</v>
      </c>
      <c r="F6" s="571" t="s">
        <v>803</v>
      </c>
      <c r="G6" s="571" t="s">
        <v>1275</v>
      </c>
      <c r="H6" s="573" t="s">
        <v>1264</v>
      </c>
    </row>
    <row r="7" spans="1:12" s="578" customFormat="1" ht="87.6" customHeight="1">
      <c r="A7" s="574" t="s">
        <v>1106</v>
      </c>
      <c r="B7" s="588">
        <v>4</v>
      </c>
      <c r="C7" s="589">
        <v>2</v>
      </c>
      <c r="D7" s="589" t="s">
        <v>1241</v>
      </c>
      <c r="E7" s="589">
        <v>2</v>
      </c>
      <c r="F7" s="589">
        <v>2</v>
      </c>
      <c r="G7" s="589" t="s">
        <v>1241</v>
      </c>
      <c r="H7" s="589">
        <v>2</v>
      </c>
    </row>
    <row r="8" spans="1:12" s="578" customFormat="1" ht="64.2" customHeight="1">
      <c r="A8" s="579" t="s">
        <v>1276</v>
      </c>
      <c r="B8" s="590">
        <v>3</v>
      </c>
      <c r="C8" s="591">
        <v>2</v>
      </c>
      <c r="D8" s="591" t="s">
        <v>1241</v>
      </c>
      <c r="E8" s="591">
        <v>2</v>
      </c>
      <c r="F8" s="591">
        <v>1</v>
      </c>
      <c r="G8" s="591" t="s">
        <v>1241</v>
      </c>
      <c r="H8" s="591">
        <v>1</v>
      </c>
    </row>
    <row r="9" spans="1:12" s="578" customFormat="1" ht="16.8" thickBot="1">
      <c r="A9" s="582" t="s">
        <v>1277</v>
      </c>
      <c r="B9" s="592">
        <v>1</v>
      </c>
      <c r="C9" s="593" t="s">
        <v>1241</v>
      </c>
      <c r="D9" s="593" t="s">
        <v>1241</v>
      </c>
      <c r="E9" s="593" t="s">
        <v>1241</v>
      </c>
      <c r="F9" s="593">
        <v>1</v>
      </c>
      <c r="G9" s="593" t="s">
        <v>1241</v>
      </c>
      <c r="H9" s="593">
        <v>1</v>
      </c>
    </row>
    <row r="10" spans="1:12" ht="16.2">
      <c r="A10" s="513"/>
      <c r="B10" s="381"/>
      <c r="C10" s="514"/>
      <c r="D10" s="514"/>
      <c r="E10" s="514"/>
      <c r="F10" s="381"/>
      <c r="H10" s="381"/>
    </row>
    <row r="11" spans="1:12" ht="21" customHeight="1">
      <c r="A11" s="381" t="s">
        <v>1254</v>
      </c>
      <c r="B11" s="381"/>
      <c r="C11" s="381"/>
      <c r="D11" s="514"/>
      <c r="E11" s="514"/>
      <c r="F11" s="514"/>
      <c r="H11" s="585" t="s">
        <v>1284</v>
      </c>
    </row>
    <row r="12" spans="1:12" ht="17.25" customHeight="1">
      <c r="A12" s="1136" t="s">
        <v>1247</v>
      </c>
      <c r="B12" s="1121"/>
      <c r="C12" s="1121"/>
      <c r="D12" s="1121"/>
      <c r="E12" s="1121"/>
      <c r="F12" s="1121"/>
      <c r="G12" s="1121"/>
      <c r="H12" s="1121"/>
      <c r="I12" s="1121"/>
      <c r="J12" s="1121"/>
      <c r="K12" s="1121"/>
      <c r="L12" s="1121"/>
    </row>
    <row r="13" spans="1:12" ht="16.2">
      <c r="A13" s="1143" t="s">
        <v>1285</v>
      </c>
      <c r="B13" s="1143"/>
      <c r="C13" s="1143"/>
      <c r="D13" s="1143"/>
      <c r="E13" s="1143"/>
      <c r="F13" s="1143"/>
      <c r="G13" s="1143"/>
      <c r="H13" s="1143"/>
    </row>
    <row r="14" spans="1:12" ht="12.6">
      <c r="G14" s="594"/>
    </row>
  </sheetData>
  <mergeCells count="11">
    <mergeCell ref="A12:L12"/>
    <mergeCell ref="A13:H13"/>
    <mergeCell ref="I1:J1"/>
    <mergeCell ref="G1:H1"/>
    <mergeCell ref="G2:H2"/>
    <mergeCell ref="A3:H3"/>
    <mergeCell ref="A4:H4"/>
    <mergeCell ref="A5:A6"/>
    <mergeCell ref="B5:B6"/>
    <mergeCell ref="C5:E5"/>
    <mergeCell ref="F5:H5"/>
  </mergeCells>
  <phoneticPr fontId="16" type="noConversion"/>
  <hyperlinks>
    <hyperlink ref="I1" location="預告統計資料發布時間表!A1" display="回發布時間表" xr:uid="{0B10DE34-18FE-4AD5-A9DA-242C69483437}"/>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76"/>
  <sheetViews>
    <sheetView workbookViewId="0">
      <selection activeCell="B1" sqref="B1:C1"/>
    </sheetView>
  </sheetViews>
  <sheetFormatPr defaultRowHeight="16.2"/>
  <cols>
    <col min="1" max="1" width="98.33203125" customWidth="1"/>
  </cols>
  <sheetData>
    <row r="1" spans="1:3" ht="19.8">
      <c r="A1" s="67" t="s">
        <v>380</v>
      </c>
      <c r="B1" s="769" t="s">
        <v>83</v>
      </c>
      <c r="C1" s="770"/>
    </row>
    <row r="2" spans="1:3" ht="19.8">
      <c r="A2" s="57" t="s">
        <v>101</v>
      </c>
    </row>
    <row r="3" spans="1:3" ht="19.8">
      <c r="A3" s="57" t="s">
        <v>381</v>
      </c>
    </row>
    <row r="4" spans="1:3" ht="19.8">
      <c r="A4" s="77" t="s">
        <v>53</v>
      </c>
    </row>
    <row r="5" spans="1:3" ht="19.8">
      <c r="A5" s="89" t="s">
        <v>520</v>
      </c>
    </row>
    <row r="6" spans="1:3" ht="19.8">
      <c r="A6" s="88" t="s">
        <v>64</v>
      </c>
    </row>
    <row r="7" spans="1:3" ht="19.8">
      <c r="A7" s="88" t="s">
        <v>65</v>
      </c>
    </row>
    <row r="8" spans="1:3" ht="19.8">
      <c r="A8" s="88" t="s">
        <v>66</v>
      </c>
    </row>
    <row r="9" spans="1:3" ht="19.8">
      <c r="A9" s="88" t="s">
        <v>67</v>
      </c>
    </row>
    <row r="10" spans="1:3" ht="19.8">
      <c r="A10" s="90" t="s">
        <v>55</v>
      </c>
    </row>
    <row r="11" spans="1:3" ht="19.8">
      <c r="A11" s="89" t="s">
        <v>521</v>
      </c>
    </row>
    <row r="12" spans="1:3" ht="99">
      <c r="A12" s="62" t="s">
        <v>86</v>
      </c>
    </row>
    <row r="13" spans="1:3" ht="19.8">
      <c r="A13" s="77" t="s">
        <v>56</v>
      </c>
      <c r="C13" s="2"/>
    </row>
    <row r="14" spans="1:3" ht="19.8">
      <c r="A14" s="75" t="s">
        <v>382</v>
      </c>
    </row>
    <row r="15" spans="1:3" ht="19.8">
      <c r="A15" s="62" t="s">
        <v>383</v>
      </c>
    </row>
    <row r="16" spans="1:3" ht="19.8">
      <c r="A16" s="76" t="s">
        <v>57</v>
      </c>
    </row>
    <row r="17" spans="1:1" s="81" customFormat="1" ht="19.8">
      <c r="A17" s="62" t="s">
        <v>384</v>
      </c>
    </row>
    <row r="18" spans="1:1" s="81" customFormat="1" ht="48.6">
      <c r="A18" s="85" t="s">
        <v>385</v>
      </c>
    </row>
    <row r="19" spans="1:1" s="81" customFormat="1" ht="32.4">
      <c r="A19" s="85" t="s">
        <v>386</v>
      </c>
    </row>
    <row r="20" spans="1:1" s="81" customFormat="1" ht="48.6">
      <c r="A20" s="85" t="s">
        <v>336</v>
      </c>
    </row>
    <row r="21" spans="1:1" s="81" customFormat="1" ht="32.4">
      <c r="A21" s="85" t="s">
        <v>337</v>
      </c>
    </row>
    <row r="22" spans="1:1" s="81" customFormat="1" ht="19.8">
      <c r="A22" s="85" t="s">
        <v>338</v>
      </c>
    </row>
    <row r="23" spans="1:1" s="81" customFormat="1" ht="32.4">
      <c r="A23" s="85" t="s">
        <v>339</v>
      </c>
    </row>
    <row r="24" spans="1:1" s="81" customFormat="1" ht="32.4">
      <c r="A24" s="85" t="s">
        <v>387</v>
      </c>
    </row>
    <row r="25" spans="1:1" s="81" customFormat="1" ht="32.4">
      <c r="A25" s="85" t="s">
        <v>388</v>
      </c>
    </row>
    <row r="26" spans="1:1" s="81" customFormat="1" ht="48.6">
      <c r="A26" s="85" t="s">
        <v>389</v>
      </c>
    </row>
    <row r="27" spans="1:1" s="81" customFormat="1" ht="32.4">
      <c r="A27" s="85" t="s">
        <v>390</v>
      </c>
    </row>
    <row r="28" spans="1:1" s="81" customFormat="1" ht="32.4">
      <c r="A28" s="85" t="s">
        <v>391</v>
      </c>
    </row>
    <row r="29" spans="1:1" s="81" customFormat="1" ht="19.8">
      <c r="A29" s="85" t="s">
        <v>392</v>
      </c>
    </row>
    <row r="30" spans="1:1" s="81" customFormat="1" ht="32.4">
      <c r="A30" s="85" t="s">
        <v>393</v>
      </c>
    </row>
    <row r="31" spans="1:1" s="81" customFormat="1" ht="19.8">
      <c r="A31" s="85" t="s">
        <v>394</v>
      </c>
    </row>
    <row r="32" spans="1:1" s="81" customFormat="1" ht="19.8">
      <c r="A32" s="85" t="s">
        <v>395</v>
      </c>
    </row>
    <row r="33" spans="1:1" s="81" customFormat="1" ht="19.8">
      <c r="A33" s="85" t="s">
        <v>396</v>
      </c>
    </row>
    <row r="34" spans="1:1" s="81" customFormat="1" ht="32.4">
      <c r="A34" s="85" t="s">
        <v>397</v>
      </c>
    </row>
    <row r="35" spans="1:1" s="81" customFormat="1" ht="32.4">
      <c r="A35" s="85" t="s">
        <v>398</v>
      </c>
    </row>
    <row r="36" spans="1:1" s="81" customFormat="1" ht="19.8">
      <c r="A36" s="85" t="s">
        <v>399</v>
      </c>
    </row>
    <row r="37" spans="1:1" s="81" customFormat="1" ht="19.8">
      <c r="A37" s="85" t="s">
        <v>400</v>
      </c>
    </row>
    <row r="38" spans="1:1" s="81" customFormat="1" ht="19.8">
      <c r="A38" s="85" t="s">
        <v>401</v>
      </c>
    </row>
    <row r="39" spans="1:1" s="81" customFormat="1" ht="19.8">
      <c r="A39" s="85" t="s">
        <v>402</v>
      </c>
    </row>
    <row r="40" spans="1:1" s="81" customFormat="1" ht="32.4">
      <c r="A40" s="85" t="s">
        <v>403</v>
      </c>
    </row>
    <row r="41" spans="1:1" s="81" customFormat="1" ht="39.6">
      <c r="A41" s="62" t="s">
        <v>404</v>
      </c>
    </row>
    <row r="42" spans="1:1" s="81" customFormat="1" ht="19.8">
      <c r="A42" s="85" t="s">
        <v>357</v>
      </c>
    </row>
    <row r="43" spans="1:1" s="81" customFormat="1" ht="19.8">
      <c r="A43" s="85" t="s">
        <v>358</v>
      </c>
    </row>
    <row r="44" spans="1:1" s="81" customFormat="1" ht="19.8">
      <c r="A44" s="85" t="s">
        <v>359</v>
      </c>
    </row>
    <row r="45" spans="1:1" s="81" customFormat="1" ht="19.8">
      <c r="A45" s="85" t="s">
        <v>360</v>
      </c>
    </row>
    <row r="46" spans="1:1" s="81" customFormat="1" ht="32.4">
      <c r="A46" s="85" t="s">
        <v>361</v>
      </c>
    </row>
    <row r="47" spans="1:1" s="81" customFormat="1" ht="19.8">
      <c r="A47" s="85" t="s">
        <v>362</v>
      </c>
    </row>
    <row r="48" spans="1:1" s="81" customFormat="1" ht="19.8">
      <c r="A48" s="85" t="s">
        <v>363</v>
      </c>
    </row>
    <row r="49" spans="1:1" s="81" customFormat="1" ht="32.4">
      <c r="A49" s="85" t="s">
        <v>364</v>
      </c>
    </row>
    <row r="50" spans="1:1" s="81" customFormat="1" ht="32.4">
      <c r="A50" s="85" t="s">
        <v>365</v>
      </c>
    </row>
    <row r="51" spans="1:1" s="81" customFormat="1" ht="32.4">
      <c r="A51" s="85" t="s">
        <v>366</v>
      </c>
    </row>
    <row r="52" spans="1:1" s="81" customFormat="1" ht="32.4">
      <c r="A52" s="85" t="s">
        <v>367</v>
      </c>
    </row>
    <row r="53" spans="1:1" s="81" customFormat="1" ht="32.4">
      <c r="A53" s="85" t="s">
        <v>368</v>
      </c>
    </row>
    <row r="54" spans="1:1" s="81" customFormat="1" ht="64.8">
      <c r="A54" s="85" t="s">
        <v>369</v>
      </c>
    </row>
    <row r="55" spans="1:1" s="81" customFormat="1" ht="32.4">
      <c r="A55" s="85" t="s">
        <v>370</v>
      </c>
    </row>
    <row r="56" spans="1:1" s="81" customFormat="1" ht="32.4">
      <c r="A56" s="85" t="s">
        <v>371</v>
      </c>
    </row>
    <row r="57" spans="1:1" s="81" customFormat="1" ht="48.6">
      <c r="A57" s="85" t="s">
        <v>405</v>
      </c>
    </row>
    <row r="58" spans="1:1" s="81" customFormat="1" ht="32.4">
      <c r="A58" s="85" t="s">
        <v>373</v>
      </c>
    </row>
    <row r="59" spans="1:1" s="81" customFormat="1" ht="19.8">
      <c r="A59" s="85" t="s">
        <v>374</v>
      </c>
    </row>
    <row r="60" spans="1:1" s="81" customFormat="1" ht="48.6">
      <c r="A60" s="85" t="s">
        <v>406</v>
      </c>
    </row>
    <row r="61" spans="1:1" s="81" customFormat="1" ht="32.4">
      <c r="A61" s="85" t="s">
        <v>376</v>
      </c>
    </row>
    <row r="62" spans="1:1" s="81" customFormat="1" ht="32.4">
      <c r="A62" s="85" t="s">
        <v>377</v>
      </c>
    </row>
    <row r="63" spans="1:1" ht="19.8">
      <c r="A63" s="61" t="s">
        <v>407</v>
      </c>
    </row>
    <row r="64" spans="1:1" ht="59.4">
      <c r="A64" s="61" t="s">
        <v>408</v>
      </c>
    </row>
    <row r="65" spans="1:1" ht="19.8">
      <c r="A65" s="61" t="s">
        <v>270</v>
      </c>
    </row>
    <row r="66" spans="1:1" ht="19.8">
      <c r="A66" s="64" t="s">
        <v>508</v>
      </c>
    </row>
    <row r="67" spans="1:1" ht="19.8">
      <c r="A67" s="61" t="s">
        <v>59</v>
      </c>
    </row>
    <row r="68" spans="1:1" ht="19.8">
      <c r="A68" s="58" t="s">
        <v>60</v>
      </c>
    </row>
    <row r="69" spans="1:1" ht="39.6">
      <c r="A69" s="64" t="s">
        <v>509</v>
      </c>
    </row>
    <row r="70" spans="1:1" ht="39.6">
      <c r="A70" s="61" t="s">
        <v>136</v>
      </c>
    </row>
    <row r="71" spans="1:1" ht="19.8">
      <c r="A71" s="58" t="s">
        <v>61</v>
      </c>
    </row>
    <row r="72" spans="1:1" ht="19.8">
      <c r="A72" s="61" t="s">
        <v>409</v>
      </c>
    </row>
    <row r="73" spans="1:1" ht="19.8">
      <c r="A73" s="61" t="s">
        <v>138</v>
      </c>
    </row>
    <row r="74" spans="1:1" ht="39.6">
      <c r="A74" s="65" t="s">
        <v>99</v>
      </c>
    </row>
    <row r="75" spans="1:1" ht="20.399999999999999" thickBot="1">
      <c r="A75" s="66" t="s">
        <v>63</v>
      </c>
    </row>
    <row r="76" spans="1:1">
      <c r="A76" s="55" t="s">
        <v>51</v>
      </c>
    </row>
  </sheetData>
  <mergeCells count="1">
    <mergeCell ref="B1:C1"/>
  </mergeCells>
  <phoneticPr fontId="16" type="noConversion"/>
  <hyperlinks>
    <hyperlink ref="B1" location="預告統計資料發布時間表!A1" display="回發布時間表" xr:uid="{00000000-0004-0000-0F00-000000000000}"/>
    <hyperlink ref="A76" location="預告統計資料發布時間表!A1" display="回發布時間表" xr:uid="{00000000-0004-0000-0F00-000001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45A8D-50F1-41DC-B272-27A008BB829C}">
  <dimension ref="A1:J222"/>
  <sheetViews>
    <sheetView workbookViewId="0">
      <selection activeCell="I1" sqref="I1:J1"/>
    </sheetView>
  </sheetViews>
  <sheetFormatPr defaultColWidth="9" defaultRowHeight="15.6"/>
  <cols>
    <col min="1" max="3" width="18.6640625" style="522" customWidth="1"/>
    <col min="4" max="4" width="18.6640625" style="524" customWidth="1"/>
    <col min="5" max="8" width="18.6640625" style="522" customWidth="1"/>
    <col min="9" max="16384" width="9" style="522"/>
  </cols>
  <sheetData>
    <row r="1" spans="1:10" s="520" customFormat="1" ht="21" customHeight="1">
      <c r="A1" s="491" t="s">
        <v>1221</v>
      </c>
      <c r="B1" s="492"/>
      <c r="C1" s="493"/>
      <c r="D1" s="492"/>
      <c r="E1" s="493"/>
      <c r="F1" s="491" t="s">
        <v>781</v>
      </c>
      <c r="G1" s="1146" t="s">
        <v>1303</v>
      </c>
      <c r="H1" s="1147"/>
      <c r="I1" s="774" t="s">
        <v>51</v>
      </c>
      <c r="J1" s="774"/>
    </row>
    <row r="2" spans="1:10" s="520" customFormat="1" ht="21" customHeight="1">
      <c r="A2" s="491" t="s">
        <v>1223</v>
      </c>
      <c r="B2" s="494" t="s">
        <v>1292</v>
      </c>
      <c r="C2" s="493"/>
      <c r="D2" s="495"/>
      <c r="E2" s="494"/>
      <c r="F2" s="491" t="s">
        <v>1225</v>
      </c>
      <c r="G2" s="1019" t="s">
        <v>1304</v>
      </c>
      <c r="H2" s="1019"/>
    </row>
    <row r="3" spans="1:10" s="521" customFormat="1" ht="37.5" customHeight="1">
      <c r="A3" s="1148" t="s">
        <v>1305</v>
      </c>
      <c r="B3" s="1148"/>
      <c r="C3" s="1148"/>
      <c r="D3" s="1148"/>
      <c r="E3" s="1148"/>
      <c r="F3" s="1148"/>
      <c r="G3" s="1148"/>
      <c r="H3" s="1148"/>
    </row>
    <row r="4" spans="1:10" ht="21" customHeight="1" thickBot="1">
      <c r="A4" s="1149" t="s">
        <v>1295</v>
      </c>
      <c r="B4" s="1149"/>
      <c r="C4" s="1149"/>
      <c r="D4" s="1149"/>
      <c r="E4" s="1149"/>
      <c r="F4" s="1149"/>
      <c r="G4" s="1149"/>
      <c r="H4" s="1149"/>
    </row>
    <row r="5" spans="1:10" s="523" customFormat="1" ht="37.35" customHeight="1">
      <c r="A5" s="1150" t="s">
        <v>1230</v>
      </c>
      <c r="B5" s="1152" t="s">
        <v>1231</v>
      </c>
      <c r="C5" s="1154" t="s">
        <v>1232</v>
      </c>
      <c r="D5" s="1155"/>
      <c r="E5" s="1155"/>
      <c r="F5" s="1156" t="s">
        <v>1233</v>
      </c>
      <c r="G5" s="1157"/>
      <c r="H5" s="1157"/>
    </row>
    <row r="6" spans="1:10" s="523" customFormat="1" ht="37.35" customHeight="1" thickBot="1">
      <c r="A6" s="1151"/>
      <c r="B6" s="1153"/>
      <c r="C6" s="598" t="s">
        <v>803</v>
      </c>
      <c r="D6" s="599" t="s">
        <v>1275</v>
      </c>
      <c r="E6" s="599" t="s">
        <v>1264</v>
      </c>
      <c r="F6" s="598" t="s">
        <v>803</v>
      </c>
      <c r="G6" s="599" t="s">
        <v>1275</v>
      </c>
      <c r="H6" s="600" t="s">
        <v>1264</v>
      </c>
    </row>
    <row r="7" spans="1:10" s="523" customFormat="1" ht="43.5" customHeight="1">
      <c r="A7" s="498" t="s">
        <v>1240</v>
      </c>
      <c r="B7" s="601" t="s">
        <v>1241</v>
      </c>
      <c r="C7" s="602" t="s">
        <v>1241</v>
      </c>
      <c r="D7" s="602" t="s">
        <v>1241</v>
      </c>
      <c r="E7" s="602" t="s">
        <v>1241</v>
      </c>
      <c r="F7" s="602" t="s">
        <v>1241</v>
      </c>
      <c r="G7" s="602" t="s">
        <v>1241</v>
      </c>
      <c r="H7" s="602" t="s">
        <v>1241</v>
      </c>
    </row>
    <row r="8" spans="1:10" s="523" customFormat="1" ht="43.95" customHeight="1">
      <c r="A8" s="500" t="s">
        <v>1242</v>
      </c>
      <c r="B8" s="603" t="s">
        <v>1241</v>
      </c>
      <c r="C8" s="604" t="s">
        <v>1241</v>
      </c>
      <c r="D8" s="604" t="s">
        <v>1241</v>
      </c>
      <c r="E8" s="604" t="s">
        <v>1241</v>
      </c>
      <c r="F8" s="604" t="s">
        <v>1241</v>
      </c>
      <c r="G8" s="605" t="s">
        <v>1241</v>
      </c>
      <c r="H8" s="605" t="s">
        <v>1241</v>
      </c>
    </row>
    <row r="9" spans="1:10" s="523" customFormat="1" ht="43.95" customHeight="1">
      <c r="A9" s="500" t="s">
        <v>1243</v>
      </c>
      <c r="B9" s="603" t="s">
        <v>1241</v>
      </c>
      <c r="C9" s="604" t="s">
        <v>1241</v>
      </c>
      <c r="D9" s="604" t="s">
        <v>1241</v>
      </c>
      <c r="E9" s="604" t="s">
        <v>1241</v>
      </c>
      <c r="F9" s="604" t="s">
        <v>1241</v>
      </c>
      <c r="G9" s="605" t="s">
        <v>1241</v>
      </c>
      <c r="H9" s="605" t="s">
        <v>1241</v>
      </c>
    </row>
    <row r="10" spans="1:10" s="523" customFormat="1" ht="43.95" customHeight="1" thickBot="1">
      <c r="A10" s="501" t="s">
        <v>1244</v>
      </c>
      <c r="B10" s="606" t="s">
        <v>1241</v>
      </c>
      <c r="C10" s="607" t="s">
        <v>1241</v>
      </c>
      <c r="D10" s="607" t="s">
        <v>1241</v>
      </c>
      <c r="E10" s="607" t="s">
        <v>1241</v>
      </c>
      <c r="F10" s="607" t="s">
        <v>1241</v>
      </c>
      <c r="G10" s="608" t="s">
        <v>1241</v>
      </c>
      <c r="H10" s="608" t="s">
        <v>1241</v>
      </c>
    </row>
    <row r="11" spans="1:10" ht="16.2">
      <c r="A11" s="513"/>
      <c r="B11" s="381"/>
      <c r="C11" s="381"/>
      <c r="D11" s="514"/>
      <c r="E11" s="381"/>
      <c r="F11" s="1145"/>
      <c r="G11" s="1145"/>
      <c r="H11" s="1145"/>
    </row>
    <row r="12" spans="1:10" ht="33.75" customHeight="1">
      <c r="A12" s="381" t="s">
        <v>1306</v>
      </c>
      <c r="B12" s="381"/>
      <c r="C12" s="381"/>
      <c r="D12" s="381"/>
      <c r="E12" s="381"/>
      <c r="F12" s="381"/>
      <c r="H12" s="610" t="s">
        <v>1296</v>
      </c>
    </row>
    <row r="13" spans="1:10" ht="16.2">
      <c r="A13" s="1136" t="s">
        <v>1307</v>
      </c>
      <c r="B13" s="1121"/>
      <c r="C13" s="1121"/>
      <c r="D13" s="1121"/>
      <c r="E13" s="1121"/>
      <c r="F13" s="1121"/>
      <c r="G13" s="1121"/>
      <c r="H13" s="1121"/>
    </row>
    <row r="14" spans="1:10" ht="17.399999999999999" customHeight="1">
      <c r="A14" s="381" t="s">
        <v>1308</v>
      </c>
      <c r="B14" s="381"/>
      <c r="C14" s="381"/>
      <c r="D14" s="381"/>
      <c r="E14" s="381"/>
      <c r="F14" s="381"/>
      <c r="G14" s="381"/>
      <c r="H14" s="381"/>
    </row>
    <row r="15" spans="1:10" ht="21.75" customHeight="1"/>
    <row r="16" spans="1:10" ht="21" customHeight="1">
      <c r="A16" s="527"/>
      <c r="B16" s="527"/>
      <c r="C16" s="527"/>
      <c r="D16" s="528"/>
      <c r="E16" s="527"/>
      <c r="F16" s="527"/>
      <c r="G16" s="527"/>
    </row>
    <row r="17" spans="1:7" ht="21" customHeight="1">
      <c r="A17" s="527"/>
      <c r="B17" s="527"/>
      <c r="C17" s="527"/>
      <c r="D17" s="528"/>
      <c r="E17" s="527"/>
      <c r="F17" s="527"/>
      <c r="G17" s="527"/>
    </row>
    <row r="18" spans="1:7" ht="21" customHeight="1">
      <c r="A18" s="527"/>
      <c r="B18" s="527"/>
      <c r="C18" s="527"/>
      <c r="D18" s="528"/>
      <c r="E18" s="527"/>
      <c r="F18" s="527"/>
      <c r="G18" s="527"/>
    </row>
    <row r="19" spans="1:7" ht="21" customHeight="1">
      <c r="A19" s="527"/>
      <c r="B19" s="527"/>
      <c r="C19" s="527"/>
      <c r="D19" s="528"/>
      <c r="E19" s="527"/>
      <c r="F19" s="527"/>
      <c r="G19" s="527"/>
    </row>
    <row r="20" spans="1:7" ht="21" customHeight="1">
      <c r="A20" s="527"/>
      <c r="B20" s="527"/>
      <c r="C20" s="527"/>
      <c r="D20" s="528"/>
      <c r="E20" s="527"/>
      <c r="F20" s="527"/>
      <c r="G20" s="527"/>
    </row>
    <row r="21" spans="1:7" ht="21" customHeight="1">
      <c r="A21" s="527"/>
      <c r="B21" s="527"/>
      <c r="C21" s="527"/>
      <c r="D21" s="528"/>
      <c r="E21" s="527"/>
      <c r="F21" s="527"/>
      <c r="G21" s="527"/>
    </row>
    <row r="22" spans="1:7" ht="21" customHeight="1">
      <c r="A22" s="527"/>
      <c r="B22" s="527"/>
      <c r="C22" s="527"/>
      <c r="D22" s="528"/>
      <c r="E22" s="527"/>
      <c r="F22" s="527"/>
      <c r="G22" s="527"/>
    </row>
    <row r="23" spans="1:7" ht="21" customHeight="1">
      <c r="A23" s="527"/>
      <c r="B23" s="527"/>
      <c r="C23" s="527"/>
      <c r="D23" s="528"/>
      <c r="E23" s="527"/>
      <c r="F23" s="527"/>
      <c r="G23" s="527"/>
    </row>
    <row r="24" spans="1:7" ht="21" customHeight="1">
      <c r="A24" s="527"/>
      <c r="B24" s="527"/>
      <c r="C24" s="527"/>
      <c r="D24" s="528"/>
      <c r="E24" s="527"/>
      <c r="F24" s="527"/>
      <c r="G24" s="527"/>
    </row>
    <row r="25" spans="1:7" ht="21" customHeight="1">
      <c r="A25" s="527"/>
      <c r="B25" s="527"/>
      <c r="C25" s="527"/>
      <c r="D25" s="528"/>
      <c r="E25" s="527"/>
    </row>
    <row r="26" spans="1:7" ht="21" customHeight="1">
      <c r="A26" s="527"/>
      <c r="B26" s="527"/>
      <c r="C26" s="527"/>
      <c r="D26" s="528"/>
      <c r="E26" s="527"/>
    </row>
    <row r="27" spans="1:7" ht="21" customHeight="1">
      <c r="A27" s="527"/>
      <c r="B27" s="527"/>
      <c r="C27" s="527"/>
      <c r="D27" s="528"/>
      <c r="E27" s="527"/>
    </row>
    <row r="28" spans="1:7" ht="21" customHeight="1">
      <c r="A28" s="527"/>
      <c r="B28" s="527"/>
      <c r="C28" s="527"/>
      <c r="D28" s="528"/>
      <c r="E28" s="527"/>
    </row>
    <row r="29" spans="1:7" ht="21" customHeight="1">
      <c r="A29" s="527"/>
      <c r="B29" s="527"/>
      <c r="C29" s="527"/>
      <c r="D29" s="528"/>
      <c r="E29" s="527"/>
    </row>
    <row r="30" spans="1:7" ht="21" customHeight="1">
      <c r="A30" s="527"/>
      <c r="B30" s="527"/>
      <c r="C30" s="527"/>
      <c r="D30" s="528"/>
      <c r="E30" s="527"/>
    </row>
    <row r="31" spans="1:7" ht="21" customHeight="1">
      <c r="A31" s="527"/>
      <c r="B31" s="527"/>
      <c r="C31" s="527"/>
      <c r="D31" s="528"/>
      <c r="E31" s="527"/>
    </row>
    <row r="32" spans="1:7" ht="21" customHeight="1">
      <c r="A32" s="527"/>
      <c r="B32" s="527"/>
      <c r="C32" s="527"/>
      <c r="D32" s="528"/>
      <c r="E32" s="527"/>
    </row>
    <row r="33" spans="1:5" ht="21" customHeight="1">
      <c r="A33" s="527"/>
      <c r="B33" s="527"/>
      <c r="C33" s="527"/>
      <c r="D33" s="528"/>
      <c r="E33" s="527"/>
    </row>
    <row r="34" spans="1:5" ht="21" customHeight="1">
      <c r="A34" s="527"/>
      <c r="B34" s="527"/>
      <c r="C34" s="527"/>
      <c r="D34" s="528"/>
      <c r="E34" s="527"/>
    </row>
    <row r="35" spans="1:5" ht="22.8">
      <c r="A35" s="527"/>
      <c r="B35" s="527"/>
      <c r="C35" s="527"/>
      <c r="D35" s="528"/>
      <c r="E35" s="527"/>
    </row>
    <row r="36" spans="1:5" ht="22.8">
      <c r="A36" s="527"/>
      <c r="B36" s="527"/>
      <c r="C36" s="527"/>
      <c r="D36" s="528"/>
      <c r="E36" s="527"/>
    </row>
    <row r="37" spans="1:5" ht="22.8">
      <c r="A37" s="527"/>
      <c r="B37" s="527"/>
      <c r="C37" s="527"/>
      <c r="D37" s="528"/>
      <c r="E37" s="527"/>
    </row>
    <row r="38" spans="1:5" ht="22.8">
      <c r="A38" s="527"/>
      <c r="B38" s="527"/>
      <c r="C38" s="527"/>
      <c r="D38" s="528"/>
      <c r="E38" s="527"/>
    </row>
    <row r="39" spans="1:5" ht="22.8">
      <c r="A39" s="527"/>
      <c r="B39" s="527"/>
      <c r="C39" s="527"/>
      <c r="D39" s="528"/>
      <c r="E39" s="527"/>
    </row>
    <row r="40" spans="1:5" ht="22.8">
      <c r="A40" s="527"/>
      <c r="B40" s="527"/>
      <c r="C40" s="527"/>
      <c r="D40" s="528"/>
      <c r="E40" s="527"/>
    </row>
    <row r="41" spans="1:5" ht="22.8">
      <c r="A41" s="527"/>
      <c r="B41" s="527"/>
      <c r="C41" s="527"/>
      <c r="D41" s="528"/>
      <c r="E41" s="527"/>
    </row>
    <row r="42" spans="1:5" ht="22.8">
      <c r="A42" s="527"/>
      <c r="B42" s="527"/>
      <c r="C42" s="527"/>
      <c r="D42" s="528"/>
      <c r="E42" s="527"/>
    </row>
    <row r="43" spans="1:5" ht="22.8">
      <c r="A43" s="527"/>
      <c r="B43" s="527"/>
      <c r="C43" s="527"/>
      <c r="D43" s="528"/>
      <c r="E43" s="527"/>
    </row>
    <row r="44" spans="1:5" ht="22.8">
      <c r="A44" s="527"/>
      <c r="B44" s="527"/>
      <c r="C44" s="527"/>
      <c r="D44" s="528"/>
      <c r="E44" s="527"/>
    </row>
    <row r="45" spans="1:5" ht="22.8">
      <c r="A45" s="527"/>
      <c r="B45" s="527"/>
      <c r="C45" s="527"/>
      <c r="D45" s="528"/>
      <c r="E45" s="527"/>
    </row>
    <row r="46" spans="1:5" ht="22.8">
      <c r="A46" s="527"/>
      <c r="B46" s="527"/>
      <c r="C46" s="527"/>
      <c r="D46" s="528"/>
      <c r="E46" s="527"/>
    </row>
    <row r="47" spans="1:5" ht="22.8">
      <c r="A47" s="527"/>
      <c r="B47" s="527"/>
      <c r="C47" s="527"/>
      <c r="D47" s="528"/>
      <c r="E47" s="527"/>
    </row>
    <row r="48" spans="1:5" ht="22.8">
      <c r="A48" s="527"/>
      <c r="B48" s="527"/>
      <c r="C48" s="527"/>
      <c r="D48" s="528"/>
      <c r="E48" s="527"/>
    </row>
    <row r="49" spans="1:5" ht="22.8">
      <c r="A49" s="527"/>
      <c r="B49" s="527"/>
      <c r="C49" s="527"/>
      <c r="D49" s="528"/>
      <c r="E49" s="527"/>
    </row>
    <row r="50" spans="1:5" ht="22.8">
      <c r="A50" s="527"/>
      <c r="B50" s="527"/>
      <c r="C50" s="527"/>
      <c r="D50" s="528"/>
      <c r="E50" s="527"/>
    </row>
    <row r="51" spans="1:5" ht="22.8">
      <c r="A51" s="527"/>
      <c r="B51" s="527"/>
      <c r="C51" s="527"/>
      <c r="D51" s="528"/>
      <c r="E51" s="527"/>
    </row>
    <row r="52" spans="1:5" ht="22.8">
      <c r="A52" s="527"/>
      <c r="B52" s="527"/>
      <c r="C52" s="527"/>
      <c r="D52" s="528"/>
      <c r="E52" s="527"/>
    </row>
    <row r="53" spans="1:5" ht="22.8">
      <c r="A53" s="527"/>
      <c r="B53" s="527"/>
      <c r="C53" s="527"/>
      <c r="D53" s="528"/>
      <c r="E53" s="527"/>
    </row>
    <row r="54" spans="1:5" ht="22.8">
      <c r="A54" s="527"/>
      <c r="B54" s="527"/>
      <c r="C54" s="527"/>
      <c r="D54" s="528"/>
      <c r="E54" s="527"/>
    </row>
    <row r="55" spans="1:5" ht="22.8">
      <c r="A55" s="527"/>
      <c r="B55" s="527"/>
      <c r="C55" s="527"/>
      <c r="D55" s="528"/>
      <c r="E55" s="527"/>
    </row>
    <row r="56" spans="1:5" ht="22.8">
      <c r="A56" s="527"/>
      <c r="B56" s="527"/>
      <c r="C56" s="527"/>
      <c r="D56" s="528"/>
      <c r="E56" s="527"/>
    </row>
    <row r="57" spans="1:5" ht="22.8">
      <c r="A57" s="527"/>
      <c r="B57" s="527"/>
      <c r="C57" s="527"/>
      <c r="D57" s="528"/>
      <c r="E57" s="527"/>
    </row>
    <row r="58" spans="1:5" ht="22.8">
      <c r="A58" s="527"/>
      <c r="B58" s="527"/>
      <c r="C58" s="527"/>
      <c r="D58" s="528"/>
      <c r="E58" s="527"/>
    </row>
    <row r="59" spans="1:5" ht="22.8">
      <c r="A59" s="527"/>
      <c r="B59" s="527"/>
      <c r="C59" s="527"/>
      <c r="D59" s="528"/>
      <c r="E59" s="527"/>
    </row>
    <row r="60" spans="1:5" ht="22.8">
      <c r="A60" s="527"/>
      <c r="B60" s="527"/>
      <c r="C60" s="527"/>
      <c r="D60" s="528"/>
      <c r="E60" s="527"/>
    </row>
    <row r="61" spans="1:5" ht="22.8">
      <c r="A61" s="527"/>
      <c r="B61" s="527"/>
      <c r="C61" s="527"/>
      <c r="D61" s="528"/>
      <c r="E61" s="527"/>
    </row>
    <row r="62" spans="1:5" ht="22.8">
      <c r="A62" s="527"/>
      <c r="B62" s="527"/>
      <c r="C62" s="527"/>
      <c r="D62" s="528"/>
      <c r="E62" s="527"/>
    </row>
    <row r="63" spans="1:5" ht="22.8">
      <c r="A63" s="527"/>
      <c r="B63" s="527"/>
      <c r="C63" s="527"/>
      <c r="D63" s="528"/>
      <c r="E63" s="527"/>
    </row>
    <row r="64" spans="1:5" ht="22.8">
      <c r="A64" s="527"/>
      <c r="B64" s="527"/>
      <c r="C64" s="527"/>
      <c r="D64" s="528"/>
      <c r="E64" s="527"/>
    </row>
    <row r="65" spans="1:5" ht="22.8">
      <c r="A65" s="527"/>
      <c r="B65" s="527"/>
      <c r="C65" s="527"/>
      <c r="D65" s="528"/>
      <c r="E65" s="527"/>
    </row>
    <row r="66" spans="1:5" ht="22.8">
      <c r="A66" s="527"/>
      <c r="B66" s="527"/>
      <c r="C66" s="527"/>
      <c r="D66" s="528"/>
      <c r="E66" s="527"/>
    </row>
    <row r="67" spans="1:5" ht="22.8">
      <c r="A67" s="527"/>
      <c r="B67" s="527"/>
      <c r="C67" s="527"/>
      <c r="D67" s="528"/>
      <c r="E67" s="527"/>
    </row>
    <row r="68" spans="1:5" ht="22.8">
      <c r="A68" s="527"/>
      <c r="B68" s="527"/>
      <c r="C68" s="527"/>
      <c r="D68" s="528"/>
      <c r="E68" s="527"/>
    </row>
    <row r="69" spans="1:5" ht="22.8">
      <c r="A69" s="527"/>
      <c r="B69" s="527"/>
      <c r="C69" s="527"/>
      <c r="D69" s="528"/>
      <c r="E69" s="527"/>
    </row>
    <row r="70" spans="1:5" ht="22.8">
      <c r="A70" s="527"/>
      <c r="B70" s="527"/>
      <c r="C70" s="527"/>
      <c r="D70" s="528"/>
      <c r="E70" s="527"/>
    </row>
    <row r="71" spans="1:5" ht="22.8">
      <c r="A71" s="527"/>
      <c r="B71" s="527"/>
      <c r="C71" s="527"/>
      <c r="D71" s="528"/>
      <c r="E71" s="527"/>
    </row>
    <row r="72" spans="1:5" ht="22.8">
      <c r="A72" s="527"/>
      <c r="B72" s="527"/>
      <c r="C72" s="527"/>
      <c r="D72" s="528"/>
      <c r="E72" s="527"/>
    </row>
    <row r="73" spans="1:5" ht="22.8">
      <c r="A73" s="527"/>
      <c r="B73" s="527"/>
      <c r="C73" s="527"/>
      <c r="D73" s="528"/>
      <c r="E73" s="527"/>
    </row>
    <row r="74" spans="1:5" ht="22.8">
      <c r="A74" s="527"/>
      <c r="B74" s="527"/>
      <c r="C74" s="527"/>
      <c r="D74" s="528"/>
      <c r="E74" s="527"/>
    </row>
    <row r="75" spans="1:5" ht="22.8">
      <c r="A75" s="527"/>
      <c r="B75" s="527"/>
      <c r="C75" s="527"/>
      <c r="D75" s="528"/>
      <c r="E75" s="527"/>
    </row>
    <row r="76" spans="1:5" ht="22.8">
      <c r="A76" s="527"/>
      <c r="B76" s="527"/>
      <c r="C76" s="527"/>
      <c r="D76" s="528"/>
      <c r="E76" s="527"/>
    </row>
    <row r="77" spans="1:5" ht="22.8">
      <c r="A77" s="527"/>
      <c r="B77" s="527"/>
      <c r="C77" s="527"/>
      <c r="D77" s="528"/>
      <c r="E77" s="527"/>
    </row>
    <row r="78" spans="1:5" ht="22.8">
      <c r="A78" s="527"/>
      <c r="B78" s="527"/>
      <c r="C78" s="527"/>
      <c r="D78" s="528"/>
      <c r="E78" s="527"/>
    </row>
    <row r="79" spans="1:5" ht="22.8">
      <c r="A79" s="527"/>
      <c r="B79" s="527"/>
      <c r="C79" s="527"/>
      <c r="D79" s="528"/>
      <c r="E79" s="527"/>
    </row>
    <row r="80" spans="1:5" ht="22.8">
      <c r="A80" s="527"/>
      <c r="B80" s="527"/>
      <c r="C80" s="527"/>
      <c r="D80" s="528"/>
      <c r="E80" s="527"/>
    </row>
    <row r="81" spans="1:5" ht="22.8">
      <c r="A81" s="527"/>
      <c r="B81" s="527"/>
      <c r="C81" s="527"/>
      <c r="D81" s="528"/>
      <c r="E81" s="527"/>
    </row>
    <row r="82" spans="1:5" ht="22.8">
      <c r="A82" s="527"/>
      <c r="B82" s="527"/>
      <c r="C82" s="527"/>
      <c r="D82" s="528"/>
      <c r="E82" s="527"/>
    </row>
    <row r="83" spans="1:5" ht="22.8">
      <c r="A83" s="527"/>
      <c r="B83" s="527"/>
      <c r="C83" s="527"/>
      <c r="D83" s="528"/>
      <c r="E83" s="527"/>
    </row>
    <row r="84" spans="1:5" ht="22.8">
      <c r="A84" s="527"/>
      <c r="B84" s="527"/>
      <c r="C84" s="527"/>
      <c r="D84" s="528"/>
      <c r="E84" s="527"/>
    </row>
    <row r="85" spans="1:5" ht="22.8">
      <c r="A85" s="527"/>
      <c r="B85" s="527"/>
      <c r="C85" s="527"/>
      <c r="D85" s="528"/>
      <c r="E85" s="527"/>
    </row>
    <row r="86" spans="1:5" ht="22.8">
      <c r="A86" s="527"/>
      <c r="B86" s="527"/>
      <c r="C86" s="527"/>
      <c r="D86" s="528"/>
      <c r="E86" s="527"/>
    </row>
    <row r="87" spans="1:5" ht="22.8">
      <c r="A87" s="527"/>
      <c r="B87" s="527"/>
      <c r="C87" s="527"/>
      <c r="D87" s="528"/>
      <c r="E87" s="527"/>
    </row>
    <row r="88" spans="1:5" ht="22.8">
      <c r="A88" s="527"/>
      <c r="B88" s="527"/>
      <c r="C88" s="527"/>
      <c r="D88" s="528"/>
      <c r="E88" s="527"/>
    </row>
    <row r="89" spans="1:5" ht="22.8">
      <c r="A89" s="527"/>
      <c r="B89" s="527"/>
      <c r="C89" s="527"/>
      <c r="D89" s="528"/>
      <c r="E89" s="527"/>
    </row>
    <row r="90" spans="1:5" ht="22.8">
      <c r="A90" s="527"/>
      <c r="B90" s="527"/>
      <c r="C90" s="527"/>
      <c r="D90" s="528"/>
      <c r="E90" s="527"/>
    </row>
    <row r="91" spans="1:5" ht="22.8">
      <c r="A91" s="527"/>
      <c r="B91" s="527"/>
      <c r="C91" s="527"/>
      <c r="D91" s="528"/>
      <c r="E91" s="527"/>
    </row>
    <row r="92" spans="1:5" ht="22.8">
      <c r="A92" s="527"/>
      <c r="B92" s="527"/>
      <c r="C92" s="527"/>
      <c r="D92" s="528"/>
      <c r="E92" s="527"/>
    </row>
    <row r="93" spans="1:5" ht="22.8">
      <c r="A93" s="527"/>
      <c r="B93" s="527"/>
      <c r="C93" s="527"/>
      <c r="D93" s="528"/>
      <c r="E93" s="527"/>
    </row>
    <row r="94" spans="1:5" ht="22.8">
      <c r="A94" s="527"/>
      <c r="B94" s="527"/>
      <c r="C94" s="527"/>
      <c r="D94" s="528"/>
      <c r="E94" s="527"/>
    </row>
    <row r="95" spans="1:5" ht="22.8">
      <c r="A95" s="527"/>
      <c r="B95" s="527"/>
      <c r="C95" s="527"/>
      <c r="D95" s="528"/>
      <c r="E95" s="527"/>
    </row>
    <row r="96" spans="1:5" ht="22.8">
      <c r="A96" s="527"/>
      <c r="B96" s="527"/>
      <c r="C96" s="527"/>
      <c r="D96" s="528"/>
      <c r="E96" s="527"/>
    </row>
    <row r="97" spans="1:5" ht="22.8">
      <c r="A97" s="527"/>
      <c r="B97" s="527"/>
      <c r="C97" s="527"/>
      <c r="D97" s="528"/>
      <c r="E97" s="527"/>
    </row>
    <row r="98" spans="1:5" ht="22.8">
      <c r="A98" s="527"/>
      <c r="B98" s="527"/>
      <c r="C98" s="527"/>
      <c r="D98" s="528"/>
      <c r="E98" s="527"/>
    </row>
    <row r="99" spans="1:5" ht="22.8">
      <c r="A99" s="527"/>
      <c r="B99" s="527"/>
      <c r="C99" s="527"/>
      <c r="D99" s="528"/>
      <c r="E99" s="527"/>
    </row>
    <row r="100" spans="1:5" ht="22.8">
      <c r="A100" s="527"/>
      <c r="B100" s="527"/>
      <c r="C100" s="527"/>
      <c r="D100" s="528"/>
      <c r="E100" s="527"/>
    </row>
    <row r="101" spans="1:5" ht="22.8">
      <c r="A101" s="527"/>
      <c r="B101" s="527"/>
      <c r="C101" s="527"/>
      <c r="D101" s="528"/>
      <c r="E101" s="527"/>
    </row>
    <row r="102" spans="1:5" ht="22.8">
      <c r="A102" s="527"/>
      <c r="B102" s="527"/>
      <c r="C102" s="527"/>
      <c r="D102" s="528"/>
      <c r="E102" s="527"/>
    </row>
    <row r="103" spans="1:5" ht="22.8">
      <c r="A103" s="527"/>
      <c r="B103" s="527"/>
      <c r="C103" s="527"/>
      <c r="D103" s="528"/>
      <c r="E103" s="527"/>
    </row>
    <row r="104" spans="1:5" ht="22.8">
      <c r="A104" s="527"/>
      <c r="B104" s="527"/>
      <c r="C104" s="527"/>
      <c r="D104" s="528"/>
      <c r="E104" s="527"/>
    </row>
    <row r="105" spans="1:5" ht="22.8">
      <c r="A105" s="527"/>
      <c r="B105" s="527"/>
      <c r="C105" s="527"/>
      <c r="D105" s="528"/>
      <c r="E105" s="527"/>
    </row>
    <row r="106" spans="1:5" ht="22.8">
      <c r="A106" s="527"/>
      <c r="B106" s="527"/>
      <c r="C106" s="527"/>
      <c r="D106" s="528"/>
      <c r="E106" s="527"/>
    </row>
    <row r="107" spans="1:5" ht="22.8">
      <c r="A107" s="527"/>
      <c r="B107" s="527"/>
      <c r="C107" s="527"/>
      <c r="D107" s="528"/>
      <c r="E107" s="527"/>
    </row>
    <row r="108" spans="1:5" ht="22.8">
      <c r="A108" s="527"/>
      <c r="B108" s="527"/>
      <c r="C108" s="527"/>
      <c r="D108" s="528"/>
      <c r="E108" s="527"/>
    </row>
    <row r="109" spans="1:5" ht="22.8">
      <c r="A109" s="527"/>
      <c r="B109" s="527"/>
      <c r="C109" s="527"/>
      <c r="D109" s="528"/>
      <c r="E109" s="527"/>
    </row>
    <row r="110" spans="1:5" ht="22.8">
      <c r="A110" s="527"/>
      <c r="B110" s="527"/>
      <c r="C110" s="527"/>
      <c r="D110" s="528"/>
      <c r="E110" s="527"/>
    </row>
    <row r="111" spans="1:5" ht="22.8">
      <c r="A111" s="527"/>
      <c r="B111" s="527"/>
      <c r="C111" s="527"/>
      <c r="D111" s="528"/>
      <c r="E111" s="527"/>
    </row>
    <row r="112" spans="1:5" ht="22.8">
      <c r="A112" s="527"/>
      <c r="B112" s="527"/>
      <c r="C112" s="527"/>
      <c r="D112" s="528"/>
      <c r="E112" s="527"/>
    </row>
    <row r="113" spans="1:5" ht="22.8">
      <c r="A113" s="527"/>
      <c r="B113" s="527"/>
      <c r="C113" s="527"/>
      <c r="D113" s="528"/>
      <c r="E113" s="527"/>
    </row>
    <row r="114" spans="1:5" ht="22.8">
      <c r="A114" s="527"/>
      <c r="B114" s="527"/>
      <c r="C114" s="527"/>
      <c r="D114" s="528"/>
      <c r="E114" s="527"/>
    </row>
    <row r="115" spans="1:5" ht="22.8">
      <c r="A115" s="527"/>
      <c r="B115" s="527"/>
      <c r="C115" s="527"/>
      <c r="D115" s="528"/>
      <c r="E115" s="527"/>
    </row>
    <row r="116" spans="1:5" ht="22.8">
      <c r="A116" s="527"/>
      <c r="B116" s="527"/>
      <c r="C116" s="527"/>
      <c r="D116" s="528"/>
      <c r="E116" s="527"/>
    </row>
    <row r="117" spans="1:5" ht="22.8">
      <c r="A117" s="527"/>
      <c r="B117" s="527"/>
      <c r="C117" s="527"/>
      <c r="D117" s="528"/>
      <c r="E117" s="527"/>
    </row>
    <row r="118" spans="1:5" ht="22.8">
      <c r="A118" s="527"/>
      <c r="B118" s="527"/>
      <c r="C118" s="527"/>
      <c r="D118" s="528"/>
      <c r="E118" s="527"/>
    </row>
    <row r="119" spans="1:5" ht="22.8">
      <c r="A119" s="527"/>
      <c r="B119" s="527"/>
      <c r="C119" s="527"/>
      <c r="D119" s="528"/>
      <c r="E119" s="527"/>
    </row>
    <row r="120" spans="1:5" ht="22.8">
      <c r="A120" s="527"/>
      <c r="B120" s="527"/>
      <c r="C120" s="527"/>
      <c r="D120" s="528"/>
      <c r="E120" s="527"/>
    </row>
    <row r="121" spans="1:5" ht="22.8">
      <c r="A121" s="527"/>
      <c r="B121" s="527"/>
      <c r="C121" s="527"/>
      <c r="D121" s="528"/>
      <c r="E121" s="527"/>
    </row>
    <row r="122" spans="1:5" ht="22.8">
      <c r="A122" s="527"/>
      <c r="B122" s="527"/>
      <c r="C122" s="527"/>
      <c r="D122" s="528"/>
      <c r="E122" s="527"/>
    </row>
    <row r="123" spans="1:5" ht="22.8">
      <c r="A123" s="527"/>
      <c r="B123" s="527"/>
      <c r="C123" s="527"/>
      <c r="D123" s="528"/>
      <c r="E123" s="527"/>
    </row>
    <row r="124" spans="1:5" ht="22.8">
      <c r="A124" s="527"/>
      <c r="B124" s="527"/>
      <c r="C124" s="527"/>
      <c r="D124" s="528"/>
      <c r="E124" s="527"/>
    </row>
    <row r="125" spans="1:5" ht="22.8">
      <c r="A125" s="527"/>
      <c r="B125" s="527"/>
      <c r="C125" s="527"/>
      <c r="D125" s="528"/>
      <c r="E125" s="527"/>
    </row>
    <row r="126" spans="1:5" ht="22.8">
      <c r="A126" s="527"/>
      <c r="B126" s="527"/>
      <c r="C126" s="527"/>
      <c r="D126" s="528"/>
      <c r="E126" s="527"/>
    </row>
    <row r="127" spans="1:5" ht="22.8">
      <c r="A127" s="527"/>
      <c r="B127" s="527"/>
      <c r="C127" s="527"/>
      <c r="D127" s="528"/>
      <c r="E127" s="527"/>
    </row>
    <row r="128" spans="1:5" ht="22.8">
      <c r="A128" s="527"/>
      <c r="B128" s="527"/>
      <c r="C128" s="527"/>
      <c r="D128" s="528"/>
      <c r="E128" s="527"/>
    </row>
    <row r="129" spans="1:5" ht="22.8">
      <c r="A129" s="527"/>
      <c r="B129" s="527"/>
      <c r="C129" s="527"/>
      <c r="D129" s="528"/>
      <c r="E129" s="527"/>
    </row>
    <row r="130" spans="1:5" ht="22.8">
      <c r="A130" s="527"/>
      <c r="B130" s="527"/>
      <c r="C130" s="527"/>
      <c r="D130" s="528"/>
      <c r="E130" s="527"/>
    </row>
    <row r="131" spans="1:5" ht="22.8">
      <c r="A131" s="527"/>
      <c r="B131" s="527"/>
      <c r="C131" s="527"/>
      <c r="D131" s="528"/>
      <c r="E131" s="527"/>
    </row>
    <row r="132" spans="1:5" ht="22.8">
      <c r="A132" s="527"/>
      <c r="B132" s="527"/>
      <c r="C132" s="527"/>
      <c r="D132" s="528"/>
      <c r="E132" s="527"/>
    </row>
    <row r="133" spans="1:5" ht="22.8">
      <c r="A133" s="527"/>
      <c r="B133" s="527"/>
      <c r="C133" s="527"/>
      <c r="D133" s="528"/>
      <c r="E133" s="527"/>
    </row>
    <row r="134" spans="1:5" ht="22.8">
      <c r="A134" s="527"/>
      <c r="B134" s="527"/>
      <c r="C134" s="527"/>
      <c r="D134" s="528"/>
      <c r="E134" s="527"/>
    </row>
    <row r="135" spans="1:5" ht="22.8">
      <c r="A135" s="527"/>
      <c r="B135" s="527"/>
      <c r="C135" s="527"/>
      <c r="D135" s="528"/>
      <c r="E135" s="527"/>
    </row>
    <row r="136" spans="1:5" ht="22.8">
      <c r="A136" s="527"/>
      <c r="B136" s="527"/>
      <c r="C136" s="527"/>
      <c r="D136" s="528"/>
      <c r="E136" s="527"/>
    </row>
    <row r="137" spans="1:5" ht="22.8">
      <c r="A137" s="527"/>
      <c r="B137" s="527"/>
      <c r="C137" s="527"/>
      <c r="D137" s="528"/>
      <c r="E137" s="527"/>
    </row>
    <row r="138" spans="1:5" ht="22.8">
      <c r="A138" s="527"/>
      <c r="B138" s="527"/>
      <c r="C138" s="527"/>
      <c r="D138" s="528"/>
      <c r="E138" s="527"/>
    </row>
    <row r="139" spans="1:5" ht="22.8">
      <c r="A139" s="527"/>
      <c r="B139" s="527"/>
      <c r="C139" s="527"/>
      <c r="D139" s="528"/>
      <c r="E139" s="527"/>
    </row>
    <row r="140" spans="1:5" ht="22.8">
      <c r="A140" s="527"/>
      <c r="B140" s="527"/>
      <c r="C140" s="527"/>
      <c r="D140" s="528"/>
      <c r="E140" s="527"/>
    </row>
    <row r="141" spans="1:5" ht="22.8">
      <c r="A141" s="527"/>
      <c r="B141" s="527"/>
      <c r="C141" s="527"/>
      <c r="D141" s="528"/>
      <c r="E141" s="527"/>
    </row>
    <row r="142" spans="1:5" ht="22.8">
      <c r="A142" s="527"/>
      <c r="B142" s="527"/>
      <c r="C142" s="527"/>
      <c r="D142" s="528"/>
      <c r="E142" s="527"/>
    </row>
    <row r="143" spans="1:5" ht="22.8">
      <c r="A143" s="527"/>
      <c r="B143" s="527"/>
      <c r="C143" s="527"/>
      <c r="D143" s="528"/>
      <c r="E143" s="527"/>
    </row>
    <row r="144" spans="1:5" ht="22.8">
      <c r="A144" s="527"/>
      <c r="B144" s="527"/>
      <c r="C144" s="527"/>
      <c r="D144" s="528"/>
      <c r="E144" s="527"/>
    </row>
    <row r="145" spans="1:5" ht="22.8">
      <c r="A145" s="527"/>
      <c r="B145" s="527"/>
      <c r="C145" s="527"/>
      <c r="D145" s="528"/>
      <c r="E145" s="527"/>
    </row>
    <row r="146" spans="1:5" ht="22.8">
      <c r="A146" s="527"/>
      <c r="B146" s="527"/>
      <c r="C146" s="527"/>
      <c r="D146" s="528"/>
      <c r="E146" s="527"/>
    </row>
    <row r="147" spans="1:5" ht="22.8">
      <c r="A147" s="527"/>
      <c r="B147" s="527"/>
      <c r="C147" s="527"/>
      <c r="D147" s="528"/>
      <c r="E147" s="527"/>
    </row>
    <row r="148" spans="1:5" ht="22.8">
      <c r="A148" s="527"/>
      <c r="B148" s="527"/>
      <c r="C148" s="527"/>
      <c r="D148" s="528"/>
      <c r="E148" s="527"/>
    </row>
    <row r="149" spans="1:5" ht="22.8">
      <c r="A149" s="527"/>
      <c r="B149" s="527"/>
      <c r="C149" s="527"/>
      <c r="D149" s="528"/>
      <c r="E149" s="527"/>
    </row>
    <row r="150" spans="1:5" ht="22.8">
      <c r="A150" s="527"/>
      <c r="B150" s="527"/>
      <c r="C150" s="527"/>
      <c r="D150" s="528"/>
      <c r="E150" s="527"/>
    </row>
    <row r="151" spans="1:5" ht="22.8">
      <c r="A151" s="527"/>
      <c r="B151" s="527"/>
      <c r="C151" s="527"/>
      <c r="D151" s="528"/>
      <c r="E151" s="527"/>
    </row>
    <row r="152" spans="1:5" ht="22.8">
      <c r="A152" s="527"/>
      <c r="B152" s="527"/>
      <c r="C152" s="527"/>
      <c r="D152" s="528"/>
      <c r="E152" s="527"/>
    </row>
    <row r="153" spans="1:5" ht="22.8">
      <c r="A153" s="527"/>
      <c r="B153" s="527"/>
      <c r="C153" s="527"/>
      <c r="D153" s="528"/>
      <c r="E153" s="527"/>
    </row>
    <row r="154" spans="1:5" ht="22.8">
      <c r="A154" s="527"/>
      <c r="B154" s="527"/>
      <c r="C154" s="527"/>
      <c r="D154" s="528"/>
      <c r="E154" s="527"/>
    </row>
    <row r="155" spans="1:5" ht="22.8">
      <c r="A155" s="527"/>
      <c r="B155" s="527"/>
      <c r="C155" s="527"/>
      <c r="D155" s="528"/>
      <c r="E155" s="527"/>
    </row>
    <row r="156" spans="1:5" ht="22.8">
      <c r="A156" s="527"/>
      <c r="B156" s="527"/>
      <c r="C156" s="527"/>
      <c r="D156" s="528"/>
      <c r="E156" s="527"/>
    </row>
    <row r="157" spans="1:5" ht="22.8">
      <c r="A157" s="527"/>
      <c r="B157" s="527"/>
      <c r="C157" s="527"/>
      <c r="D157" s="528"/>
      <c r="E157" s="527"/>
    </row>
    <row r="158" spans="1:5" ht="22.8">
      <c r="A158" s="527"/>
      <c r="B158" s="527"/>
      <c r="C158" s="527"/>
      <c r="D158" s="528"/>
      <c r="E158" s="527"/>
    </row>
    <row r="159" spans="1:5" ht="22.8">
      <c r="A159" s="527"/>
      <c r="B159" s="527"/>
      <c r="C159" s="527"/>
      <c r="D159" s="528"/>
      <c r="E159" s="527"/>
    </row>
    <row r="160" spans="1:5" ht="22.8">
      <c r="A160" s="527"/>
      <c r="B160" s="527"/>
      <c r="C160" s="527"/>
      <c r="D160" s="528"/>
      <c r="E160" s="527"/>
    </row>
    <row r="161" spans="1:5" ht="22.8">
      <c r="A161" s="527"/>
      <c r="B161" s="527"/>
      <c r="C161" s="527"/>
      <c r="D161" s="528"/>
      <c r="E161" s="527"/>
    </row>
    <row r="162" spans="1:5" ht="22.8">
      <c r="A162" s="527"/>
      <c r="B162" s="527"/>
      <c r="C162" s="527"/>
      <c r="D162" s="528"/>
      <c r="E162" s="527"/>
    </row>
    <row r="163" spans="1:5" ht="22.8">
      <c r="A163" s="527"/>
      <c r="B163" s="527"/>
      <c r="C163" s="527"/>
      <c r="D163" s="528"/>
      <c r="E163" s="527"/>
    </row>
    <row r="164" spans="1:5" ht="22.8">
      <c r="A164" s="527"/>
      <c r="B164" s="527"/>
      <c r="C164" s="527"/>
      <c r="D164" s="528"/>
      <c r="E164" s="527"/>
    </row>
    <row r="165" spans="1:5" ht="22.8">
      <c r="A165" s="527"/>
      <c r="B165" s="527"/>
      <c r="C165" s="527"/>
      <c r="D165" s="528"/>
      <c r="E165" s="527"/>
    </row>
    <row r="166" spans="1:5" ht="22.8">
      <c r="A166" s="527"/>
      <c r="B166" s="527"/>
      <c r="C166" s="527"/>
      <c r="D166" s="528"/>
      <c r="E166" s="527"/>
    </row>
    <row r="167" spans="1:5" ht="22.8">
      <c r="A167" s="527"/>
      <c r="B167" s="527"/>
      <c r="C167" s="527"/>
      <c r="D167" s="528"/>
      <c r="E167" s="527"/>
    </row>
    <row r="168" spans="1:5" ht="22.8">
      <c r="A168" s="527"/>
      <c r="B168" s="527"/>
      <c r="C168" s="527"/>
      <c r="D168" s="528"/>
      <c r="E168" s="527"/>
    </row>
    <row r="169" spans="1:5" ht="22.8">
      <c r="A169" s="527"/>
      <c r="B169" s="527"/>
      <c r="C169" s="527"/>
      <c r="D169" s="528"/>
      <c r="E169" s="527"/>
    </row>
    <row r="170" spans="1:5" ht="22.8">
      <c r="A170" s="527"/>
      <c r="B170" s="527"/>
      <c r="C170" s="527"/>
      <c r="D170" s="528"/>
      <c r="E170" s="527"/>
    </row>
    <row r="171" spans="1:5" ht="22.8">
      <c r="A171" s="527"/>
      <c r="B171" s="527"/>
      <c r="C171" s="527"/>
      <c r="D171" s="528"/>
      <c r="E171" s="527"/>
    </row>
    <row r="172" spans="1:5" ht="22.8">
      <c r="A172" s="527"/>
      <c r="B172" s="527"/>
      <c r="C172" s="527"/>
      <c r="D172" s="528"/>
      <c r="E172" s="527"/>
    </row>
    <row r="173" spans="1:5" ht="22.8">
      <c r="A173" s="527"/>
      <c r="B173" s="527"/>
      <c r="C173" s="527"/>
      <c r="D173" s="528"/>
      <c r="E173" s="527"/>
    </row>
    <row r="174" spans="1:5" ht="22.8">
      <c r="A174" s="527"/>
      <c r="B174" s="527"/>
      <c r="C174" s="527"/>
      <c r="D174" s="528"/>
      <c r="E174" s="527"/>
    </row>
    <row r="175" spans="1:5" ht="22.8">
      <c r="A175" s="527"/>
      <c r="B175" s="527"/>
      <c r="C175" s="527"/>
      <c r="D175" s="528"/>
      <c r="E175" s="527"/>
    </row>
    <row r="176" spans="1:5" ht="22.8">
      <c r="A176" s="527"/>
      <c r="B176" s="527"/>
      <c r="C176" s="527"/>
      <c r="D176" s="528"/>
      <c r="E176" s="527"/>
    </row>
    <row r="177" spans="1:5" ht="22.8">
      <c r="A177" s="527"/>
      <c r="B177" s="527"/>
      <c r="C177" s="527"/>
      <c r="D177" s="528"/>
      <c r="E177" s="527"/>
    </row>
    <row r="178" spans="1:5" ht="22.8">
      <c r="A178" s="527"/>
      <c r="B178" s="527"/>
      <c r="C178" s="527"/>
      <c r="D178" s="528"/>
      <c r="E178" s="527"/>
    </row>
    <row r="179" spans="1:5" ht="22.8">
      <c r="A179" s="527"/>
      <c r="B179" s="527"/>
      <c r="C179" s="527"/>
      <c r="D179" s="528"/>
      <c r="E179" s="527"/>
    </row>
    <row r="180" spans="1:5" ht="22.8">
      <c r="A180" s="527"/>
      <c r="B180" s="527"/>
      <c r="C180" s="527"/>
      <c r="D180" s="528"/>
      <c r="E180" s="527"/>
    </row>
    <row r="181" spans="1:5" ht="22.8">
      <c r="A181" s="527"/>
      <c r="B181" s="527"/>
      <c r="C181" s="527"/>
      <c r="D181" s="528"/>
      <c r="E181" s="527"/>
    </row>
    <row r="182" spans="1:5" ht="22.8">
      <c r="A182" s="527"/>
      <c r="B182" s="527"/>
      <c r="C182" s="527"/>
      <c r="D182" s="528"/>
      <c r="E182" s="527"/>
    </row>
    <row r="183" spans="1:5" ht="22.8">
      <c r="A183" s="527"/>
      <c r="B183" s="527"/>
      <c r="C183" s="527"/>
      <c r="D183" s="528"/>
      <c r="E183" s="527"/>
    </row>
    <row r="184" spans="1:5" ht="22.8">
      <c r="A184" s="527"/>
      <c r="B184" s="527"/>
      <c r="C184" s="527"/>
      <c r="D184" s="528"/>
      <c r="E184" s="527"/>
    </row>
    <row r="185" spans="1:5" ht="22.8">
      <c r="A185" s="527"/>
      <c r="B185" s="527"/>
      <c r="C185" s="527"/>
      <c r="D185" s="528"/>
      <c r="E185" s="527"/>
    </row>
    <row r="186" spans="1:5" ht="22.8">
      <c r="A186" s="527"/>
      <c r="B186" s="527"/>
      <c r="C186" s="527"/>
      <c r="D186" s="528"/>
      <c r="E186" s="527"/>
    </row>
    <row r="187" spans="1:5" ht="22.8">
      <c r="A187" s="527"/>
      <c r="B187" s="527"/>
      <c r="C187" s="527"/>
      <c r="D187" s="528"/>
      <c r="E187" s="527"/>
    </row>
    <row r="188" spans="1:5" ht="22.8">
      <c r="A188" s="527"/>
      <c r="B188" s="527"/>
      <c r="C188" s="527"/>
      <c r="D188" s="528"/>
      <c r="E188" s="527"/>
    </row>
    <row r="189" spans="1:5" ht="22.8">
      <c r="A189" s="527"/>
      <c r="B189" s="527"/>
      <c r="C189" s="527"/>
      <c r="D189" s="528"/>
      <c r="E189" s="527"/>
    </row>
    <row r="190" spans="1:5" ht="22.8">
      <c r="A190" s="527"/>
      <c r="B190" s="527"/>
      <c r="C190" s="527"/>
      <c r="D190" s="528"/>
      <c r="E190" s="527"/>
    </row>
    <row r="191" spans="1:5" ht="22.8">
      <c r="A191" s="527"/>
      <c r="B191" s="527"/>
      <c r="C191" s="527"/>
      <c r="D191" s="528"/>
      <c r="E191" s="527"/>
    </row>
    <row r="192" spans="1:5" ht="22.8">
      <c r="A192" s="527"/>
      <c r="B192" s="527"/>
      <c r="C192" s="527"/>
      <c r="D192" s="528"/>
      <c r="E192" s="527"/>
    </row>
    <row r="193" spans="1:5" ht="22.8">
      <c r="A193" s="527"/>
      <c r="B193" s="527"/>
      <c r="C193" s="527"/>
      <c r="D193" s="528"/>
      <c r="E193" s="527"/>
    </row>
    <row r="194" spans="1:5" ht="22.8">
      <c r="A194" s="527"/>
      <c r="B194" s="527"/>
      <c r="C194" s="527"/>
      <c r="D194" s="528"/>
      <c r="E194" s="527"/>
    </row>
    <row r="195" spans="1:5" ht="22.8">
      <c r="A195" s="527"/>
      <c r="B195" s="527"/>
      <c r="C195" s="527"/>
      <c r="D195" s="528"/>
      <c r="E195" s="527"/>
    </row>
    <row r="196" spans="1:5" ht="22.8">
      <c r="A196" s="527"/>
      <c r="B196" s="527"/>
      <c r="C196" s="527"/>
      <c r="D196" s="528"/>
      <c r="E196" s="527"/>
    </row>
    <row r="197" spans="1:5" ht="22.8">
      <c r="A197" s="527"/>
      <c r="B197" s="527"/>
      <c r="C197" s="527"/>
      <c r="D197" s="528"/>
      <c r="E197" s="527"/>
    </row>
    <row r="198" spans="1:5" ht="22.8">
      <c r="A198" s="527"/>
      <c r="B198" s="527"/>
      <c r="C198" s="527"/>
      <c r="D198" s="528"/>
      <c r="E198" s="527"/>
    </row>
    <row r="199" spans="1:5" ht="22.8">
      <c r="A199" s="527"/>
      <c r="B199" s="527"/>
      <c r="C199" s="527"/>
      <c r="D199" s="528"/>
      <c r="E199" s="527"/>
    </row>
    <row r="200" spans="1:5" ht="22.8">
      <c r="A200" s="527"/>
      <c r="B200" s="527"/>
      <c r="C200" s="527"/>
      <c r="D200" s="528"/>
      <c r="E200" s="527"/>
    </row>
    <row r="201" spans="1:5" ht="22.8">
      <c r="A201" s="527"/>
      <c r="B201" s="527"/>
      <c r="C201" s="527"/>
      <c r="D201" s="528"/>
      <c r="E201" s="527"/>
    </row>
    <row r="202" spans="1:5" ht="22.8">
      <c r="A202" s="527"/>
      <c r="B202" s="527"/>
      <c r="C202" s="527"/>
      <c r="D202" s="528"/>
      <c r="E202" s="527"/>
    </row>
    <row r="203" spans="1:5" ht="22.8">
      <c r="A203" s="527"/>
      <c r="B203" s="527"/>
      <c r="C203" s="527"/>
      <c r="D203" s="528"/>
      <c r="E203" s="527"/>
    </row>
    <row r="204" spans="1:5" ht="22.8">
      <c r="A204" s="527"/>
      <c r="B204" s="527"/>
      <c r="C204" s="527"/>
      <c r="D204" s="528"/>
      <c r="E204" s="527"/>
    </row>
    <row r="205" spans="1:5" ht="22.8">
      <c r="A205" s="527"/>
      <c r="B205" s="527"/>
      <c r="C205" s="527"/>
      <c r="D205" s="528"/>
      <c r="E205" s="527"/>
    </row>
    <row r="206" spans="1:5" ht="22.8">
      <c r="A206" s="527"/>
      <c r="B206" s="527"/>
      <c r="C206" s="527"/>
      <c r="D206" s="528"/>
      <c r="E206" s="527"/>
    </row>
    <row r="207" spans="1:5" ht="22.8">
      <c r="A207" s="527"/>
      <c r="B207" s="527"/>
      <c r="C207" s="527"/>
      <c r="D207" s="528"/>
      <c r="E207" s="527"/>
    </row>
    <row r="208" spans="1:5" ht="22.8">
      <c r="A208" s="527"/>
      <c r="B208" s="527"/>
      <c r="C208" s="527"/>
      <c r="D208" s="528"/>
      <c r="E208" s="527"/>
    </row>
    <row r="209" spans="1:5" ht="22.8">
      <c r="A209" s="527"/>
      <c r="B209" s="527"/>
      <c r="C209" s="527"/>
      <c r="D209" s="528"/>
      <c r="E209" s="527"/>
    </row>
    <row r="210" spans="1:5" ht="22.8">
      <c r="A210" s="527"/>
      <c r="B210" s="527"/>
      <c r="C210" s="527"/>
      <c r="D210" s="528"/>
      <c r="E210" s="527"/>
    </row>
    <row r="211" spans="1:5" ht="22.8">
      <c r="A211" s="527"/>
      <c r="B211" s="527"/>
      <c r="C211" s="527"/>
      <c r="D211" s="528"/>
      <c r="E211" s="527"/>
    </row>
    <row r="212" spans="1:5" ht="22.8">
      <c r="A212" s="527"/>
      <c r="B212" s="527"/>
      <c r="C212" s="527"/>
      <c r="D212" s="528"/>
      <c r="E212" s="527"/>
    </row>
    <row r="213" spans="1:5" ht="22.8">
      <c r="A213" s="527"/>
      <c r="B213" s="527"/>
      <c r="C213" s="527"/>
      <c r="D213" s="528"/>
      <c r="E213" s="527"/>
    </row>
    <row r="214" spans="1:5" ht="22.8">
      <c r="A214" s="527"/>
      <c r="B214" s="527"/>
      <c r="C214" s="527"/>
      <c r="D214" s="528"/>
      <c r="E214" s="527"/>
    </row>
    <row r="215" spans="1:5" ht="22.8">
      <c r="A215" s="527"/>
      <c r="B215" s="527"/>
      <c r="C215" s="527"/>
      <c r="D215" s="528"/>
      <c r="E215" s="527"/>
    </row>
    <row r="216" spans="1:5" ht="22.8">
      <c r="A216" s="527"/>
      <c r="B216" s="527"/>
      <c r="C216" s="527"/>
      <c r="D216" s="528"/>
      <c r="E216" s="527"/>
    </row>
    <row r="217" spans="1:5" ht="22.8">
      <c r="A217" s="527"/>
      <c r="B217" s="527"/>
      <c r="C217" s="527"/>
      <c r="D217" s="528"/>
      <c r="E217" s="527"/>
    </row>
    <row r="218" spans="1:5" ht="22.8">
      <c r="A218" s="527"/>
      <c r="B218" s="527"/>
      <c r="C218" s="527"/>
      <c r="D218" s="528"/>
      <c r="E218" s="527"/>
    </row>
    <row r="219" spans="1:5" ht="22.8">
      <c r="A219" s="527"/>
      <c r="B219" s="527"/>
      <c r="C219" s="527"/>
      <c r="D219" s="528"/>
      <c r="E219" s="527"/>
    </row>
    <row r="220" spans="1:5" ht="22.8">
      <c r="A220" s="527"/>
      <c r="B220" s="527"/>
      <c r="C220" s="527"/>
      <c r="D220" s="528"/>
      <c r="E220" s="527"/>
    </row>
    <row r="221" spans="1:5" ht="22.8">
      <c r="A221" s="527"/>
      <c r="B221" s="527"/>
      <c r="C221" s="527"/>
      <c r="D221" s="528"/>
      <c r="E221" s="527"/>
    </row>
    <row r="222" spans="1:5" ht="22.8">
      <c r="A222" s="527"/>
      <c r="B222" s="527"/>
      <c r="C222" s="527"/>
      <c r="D222" s="528"/>
      <c r="E222" s="527"/>
    </row>
  </sheetData>
  <mergeCells count="11">
    <mergeCell ref="F11:H11"/>
    <mergeCell ref="A13:H13"/>
    <mergeCell ref="I1:J1"/>
    <mergeCell ref="G1:H1"/>
    <mergeCell ref="G2:H2"/>
    <mergeCell ref="A3:H3"/>
    <mergeCell ref="A4:H4"/>
    <mergeCell ref="A5:A6"/>
    <mergeCell ref="B5:B6"/>
    <mergeCell ref="C5:E5"/>
    <mergeCell ref="F5:H5"/>
  </mergeCells>
  <phoneticPr fontId="16" type="noConversion"/>
  <hyperlinks>
    <hyperlink ref="I1" location="預告統計資料發布時間表!A1" display="回發布時間表" xr:uid="{67375F6B-B7E6-49A3-A088-879464FEF22B}"/>
  </hyperlink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DE7B-5980-4393-866C-BF4DFF7BA34E}">
  <dimension ref="A1:L222"/>
  <sheetViews>
    <sheetView workbookViewId="0">
      <selection activeCell="I1" sqref="I1:J1"/>
    </sheetView>
  </sheetViews>
  <sheetFormatPr defaultColWidth="9" defaultRowHeight="15.6"/>
  <cols>
    <col min="1" max="3" width="18.6640625" style="522" customWidth="1"/>
    <col min="4" max="4" width="18.6640625" style="524" customWidth="1"/>
    <col min="5" max="8" width="18.6640625" style="522" customWidth="1"/>
    <col min="9" max="16384" width="9" style="522"/>
  </cols>
  <sheetData>
    <row r="1" spans="1:12" s="520" customFormat="1" ht="21" customHeight="1">
      <c r="A1" s="491" t="s">
        <v>1221</v>
      </c>
      <c r="B1" s="492"/>
      <c r="C1" s="493"/>
      <c r="D1" s="492"/>
      <c r="E1" s="493"/>
      <c r="F1" s="491" t="s">
        <v>781</v>
      </c>
      <c r="G1" s="1158" t="s">
        <v>1291</v>
      </c>
      <c r="H1" s="1159"/>
      <c r="I1" s="774" t="s">
        <v>51</v>
      </c>
      <c r="J1" s="774"/>
      <c r="K1" s="493"/>
      <c r="L1" s="493"/>
    </row>
    <row r="2" spans="1:12" s="520" customFormat="1" ht="21" customHeight="1">
      <c r="A2" s="491" t="s">
        <v>1223</v>
      </c>
      <c r="B2" s="494" t="s">
        <v>1292</v>
      </c>
      <c r="C2" s="493"/>
      <c r="D2" s="495"/>
      <c r="E2" s="494"/>
      <c r="F2" s="491" t="s">
        <v>1094</v>
      </c>
      <c r="G2" s="1019" t="s">
        <v>1293</v>
      </c>
      <c r="H2" s="1019"/>
      <c r="I2" s="493"/>
      <c r="J2" s="493"/>
      <c r="K2" s="493"/>
      <c r="L2" s="493"/>
    </row>
    <row r="3" spans="1:12" s="521" customFormat="1" ht="37.5" customHeight="1">
      <c r="A3" s="1160" t="s">
        <v>1294</v>
      </c>
      <c r="B3" s="1160"/>
      <c r="C3" s="1160"/>
      <c r="D3" s="1160"/>
      <c r="E3" s="1160"/>
      <c r="F3" s="1160"/>
      <c r="G3" s="1160"/>
      <c r="H3" s="1160"/>
      <c r="I3" s="496"/>
      <c r="J3" s="496"/>
      <c r="K3" s="496"/>
      <c r="L3" s="496"/>
    </row>
    <row r="4" spans="1:12" ht="21" customHeight="1" thickBot="1">
      <c r="A4" s="1149" t="s">
        <v>1295</v>
      </c>
      <c r="B4" s="1149"/>
      <c r="C4" s="1149"/>
      <c r="D4" s="1149"/>
      <c r="E4" s="1149"/>
      <c r="F4" s="1149"/>
      <c r="G4" s="1149"/>
      <c r="H4" s="1149"/>
      <c r="I4" s="381"/>
      <c r="J4" s="381"/>
      <c r="K4" s="381"/>
      <c r="L4" s="381"/>
    </row>
    <row r="5" spans="1:12" s="523" customFormat="1" ht="37.35" customHeight="1">
      <c r="A5" s="1150" t="s">
        <v>1230</v>
      </c>
      <c r="B5" s="1152" t="s">
        <v>1231</v>
      </c>
      <c r="C5" s="1154" t="s">
        <v>1232</v>
      </c>
      <c r="D5" s="1155"/>
      <c r="E5" s="1155"/>
      <c r="F5" s="1156" t="s">
        <v>1233</v>
      </c>
      <c r="G5" s="1157"/>
      <c r="H5" s="1157"/>
      <c r="I5" s="499"/>
      <c r="J5" s="499"/>
      <c r="K5" s="499"/>
      <c r="L5" s="499"/>
    </row>
    <row r="6" spans="1:12" s="523" customFormat="1" ht="37.35" customHeight="1" thickBot="1">
      <c r="A6" s="1151"/>
      <c r="B6" s="1153"/>
      <c r="C6" s="598" t="s">
        <v>803</v>
      </c>
      <c r="D6" s="599" t="s">
        <v>1275</v>
      </c>
      <c r="E6" s="599" t="s">
        <v>1264</v>
      </c>
      <c r="F6" s="598" t="s">
        <v>803</v>
      </c>
      <c r="G6" s="599" t="s">
        <v>1275</v>
      </c>
      <c r="H6" s="600" t="s">
        <v>1264</v>
      </c>
      <c r="I6" s="499"/>
      <c r="J6" s="499"/>
      <c r="K6" s="499"/>
      <c r="L6" s="499"/>
    </row>
    <row r="7" spans="1:12" s="523" customFormat="1" ht="43.5" customHeight="1">
      <c r="A7" s="498" t="s">
        <v>1240</v>
      </c>
      <c r="B7" s="601">
        <v>8</v>
      </c>
      <c r="C7" s="602">
        <v>8</v>
      </c>
      <c r="D7" s="602" t="s">
        <v>1241</v>
      </c>
      <c r="E7" s="602">
        <v>8</v>
      </c>
      <c r="F7" s="602" t="s">
        <v>1241</v>
      </c>
      <c r="G7" s="602" t="s">
        <v>1241</v>
      </c>
      <c r="H7" s="602" t="s">
        <v>1241</v>
      </c>
      <c r="I7" s="499"/>
      <c r="J7" s="499"/>
      <c r="K7" s="499"/>
      <c r="L7" s="499"/>
    </row>
    <row r="8" spans="1:12" s="523" customFormat="1" ht="43.95" customHeight="1">
      <c r="A8" s="500" t="s">
        <v>1242</v>
      </c>
      <c r="B8" s="603" t="s">
        <v>1241</v>
      </c>
      <c r="C8" s="604" t="s">
        <v>1241</v>
      </c>
      <c r="D8" s="604" t="s">
        <v>1241</v>
      </c>
      <c r="E8" s="604" t="s">
        <v>1241</v>
      </c>
      <c r="F8" s="604" t="s">
        <v>1241</v>
      </c>
      <c r="G8" s="605" t="s">
        <v>1241</v>
      </c>
      <c r="H8" s="605" t="s">
        <v>1241</v>
      </c>
      <c r="I8" s="499"/>
      <c r="J8" s="499"/>
      <c r="K8" s="499"/>
      <c r="L8" s="499"/>
    </row>
    <row r="9" spans="1:12" s="523" customFormat="1" ht="43.95" customHeight="1">
      <c r="A9" s="500" t="s">
        <v>1243</v>
      </c>
      <c r="B9" s="603" t="s">
        <v>1241</v>
      </c>
      <c r="C9" s="604" t="s">
        <v>1241</v>
      </c>
      <c r="D9" s="604" t="s">
        <v>1241</v>
      </c>
      <c r="E9" s="604" t="s">
        <v>1241</v>
      </c>
      <c r="F9" s="604" t="s">
        <v>1241</v>
      </c>
      <c r="G9" s="605" t="s">
        <v>1241</v>
      </c>
      <c r="H9" s="605" t="s">
        <v>1241</v>
      </c>
      <c r="I9" s="499"/>
      <c r="J9" s="499"/>
      <c r="K9" s="499"/>
      <c r="L9" s="499"/>
    </row>
    <row r="10" spans="1:12" s="523" customFormat="1" ht="43.95" customHeight="1" thickBot="1">
      <c r="A10" s="501" t="s">
        <v>1244</v>
      </c>
      <c r="B10" s="606">
        <v>8</v>
      </c>
      <c r="C10" s="607">
        <v>8</v>
      </c>
      <c r="D10" s="607" t="s">
        <v>1241</v>
      </c>
      <c r="E10" s="607">
        <v>8</v>
      </c>
      <c r="F10" s="607" t="s">
        <v>1241</v>
      </c>
      <c r="G10" s="608" t="s">
        <v>1241</v>
      </c>
      <c r="H10" s="608" t="s">
        <v>1241</v>
      </c>
      <c r="I10" s="499"/>
      <c r="J10" s="499"/>
      <c r="K10" s="499"/>
      <c r="L10" s="499"/>
    </row>
    <row r="11" spans="1:12" ht="16.2">
      <c r="A11" s="513"/>
      <c r="B11" s="381"/>
      <c r="C11" s="381"/>
      <c r="D11" s="514"/>
      <c r="E11" s="381"/>
      <c r="F11" s="1145" t="s">
        <v>1296</v>
      </c>
      <c r="G11" s="1145"/>
      <c r="H11" s="1145"/>
      <c r="I11" s="381"/>
      <c r="J11" s="381"/>
      <c r="K11" s="381"/>
      <c r="L11" s="381"/>
    </row>
    <row r="12" spans="1:12" ht="30.75" customHeight="1">
      <c r="A12" s="1122" t="s">
        <v>1297</v>
      </c>
      <c r="B12" s="1122"/>
      <c r="C12" s="1122"/>
      <c r="D12" s="1122"/>
      <c r="E12" s="1122"/>
      <c r="F12" s="1122"/>
      <c r="G12" s="1122"/>
      <c r="H12" s="1122"/>
      <c r="I12" s="381"/>
      <c r="J12" s="381"/>
      <c r="K12" s="381"/>
      <c r="L12" s="381"/>
    </row>
    <row r="13" spans="1:12" ht="16.2">
      <c r="A13" s="1136" t="s">
        <v>1298</v>
      </c>
      <c r="B13" s="1121"/>
      <c r="C13" s="1121"/>
      <c r="D13" s="1121"/>
      <c r="E13" s="1121"/>
      <c r="F13" s="1121"/>
      <c r="G13" s="1121"/>
      <c r="H13" s="1121"/>
      <c r="I13" s="1121"/>
      <c r="J13" s="1121"/>
      <c r="K13" s="1121"/>
      <c r="L13" s="1121"/>
    </row>
    <row r="14" spans="1:12" ht="17.399999999999999" customHeight="1">
      <c r="A14" s="381" t="s">
        <v>1299</v>
      </c>
      <c r="B14" s="381"/>
      <c r="C14" s="381"/>
      <c r="D14" s="381"/>
      <c r="E14" s="381"/>
      <c r="F14" s="381"/>
      <c r="G14" s="381"/>
      <c r="H14" s="381"/>
      <c r="I14" s="381"/>
      <c r="J14" s="381"/>
      <c r="K14" s="381"/>
      <c r="L14" s="381"/>
    </row>
    <row r="15" spans="1:12" ht="21.75" customHeight="1"/>
    <row r="16" spans="1:12" ht="21" customHeight="1">
      <c r="A16" s="527"/>
      <c r="B16" s="527"/>
      <c r="C16" s="527"/>
      <c r="D16" s="528"/>
      <c r="E16" s="527"/>
      <c r="F16" s="527"/>
      <c r="G16" s="527"/>
    </row>
    <row r="17" spans="1:7" ht="21" customHeight="1">
      <c r="A17" s="527"/>
      <c r="B17" s="527"/>
      <c r="C17" s="527"/>
      <c r="D17" s="528"/>
      <c r="E17" s="527"/>
      <c r="F17" s="527"/>
      <c r="G17" s="527"/>
    </row>
    <row r="18" spans="1:7" ht="21" customHeight="1">
      <c r="A18" s="527"/>
      <c r="B18" s="527"/>
      <c r="C18" s="527"/>
      <c r="D18" s="528"/>
      <c r="E18" s="527"/>
      <c r="F18" s="527"/>
      <c r="G18" s="527"/>
    </row>
    <row r="19" spans="1:7" ht="21" customHeight="1">
      <c r="A19" s="527"/>
      <c r="B19" s="527"/>
      <c r="C19" s="527"/>
      <c r="D19" s="528"/>
      <c r="E19" s="527"/>
      <c r="F19" s="527"/>
      <c r="G19" s="527"/>
    </row>
    <row r="20" spans="1:7" ht="21" customHeight="1">
      <c r="A20" s="527"/>
      <c r="B20" s="527"/>
      <c r="C20" s="527"/>
      <c r="D20" s="528"/>
      <c r="E20" s="527"/>
      <c r="F20" s="527"/>
      <c r="G20" s="527"/>
    </row>
    <row r="21" spans="1:7" ht="21" customHeight="1">
      <c r="A21" s="527"/>
      <c r="B21" s="527"/>
      <c r="C21" s="527"/>
      <c r="D21" s="528"/>
      <c r="E21" s="527"/>
      <c r="F21" s="527"/>
      <c r="G21" s="527"/>
    </row>
    <row r="22" spans="1:7" ht="21" customHeight="1">
      <c r="A22" s="527"/>
      <c r="B22" s="527"/>
      <c r="C22" s="527"/>
      <c r="D22" s="528"/>
      <c r="E22" s="527"/>
      <c r="F22" s="527"/>
      <c r="G22" s="527"/>
    </row>
    <row r="23" spans="1:7" ht="21" customHeight="1">
      <c r="A23" s="527"/>
      <c r="B23" s="527"/>
      <c r="C23" s="527"/>
      <c r="D23" s="528"/>
      <c r="E23" s="527"/>
      <c r="F23" s="527"/>
      <c r="G23" s="527"/>
    </row>
    <row r="24" spans="1:7" ht="21" customHeight="1">
      <c r="A24" s="527"/>
      <c r="B24" s="527"/>
      <c r="C24" s="527"/>
      <c r="D24" s="528"/>
      <c r="E24" s="527"/>
      <c r="F24" s="527"/>
      <c r="G24" s="527"/>
    </row>
    <row r="25" spans="1:7" ht="21" customHeight="1">
      <c r="A25" s="527"/>
      <c r="B25" s="527"/>
      <c r="C25" s="527"/>
      <c r="D25" s="528"/>
      <c r="E25" s="527"/>
    </row>
    <row r="26" spans="1:7" ht="21" customHeight="1">
      <c r="A26" s="527"/>
      <c r="B26" s="527"/>
      <c r="C26" s="527"/>
      <c r="D26" s="528"/>
      <c r="E26" s="527"/>
    </row>
    <row r="27" spans="1:7" ht="21" customHeight="1">
      <c r="A27" s="527"/>
      <c r="B27" s="527"/>
      <c r="C27" s="527"/>
      <c r="D27" s="528"/>
      <c r="E27" s="527"/>
    </row>
    <row r="28" spans="1:7" ht="21" customHeight="1">
      <c r="A28" s="527"/>
      <c r="B28" s="527"/>
      <c r="C28" s="527"/>
      <c r="D28" s="528"/>
      <c r="E28" s="527"/>
    </row>
    <row r="29" spans="1:7" ht="21" customHeight="1">
      <c r="A29" s="527"/>
      <c r="B29" s="527"/>
      <c r="C29" s="527"/>
      <c r="D29" s="528"/>
      <c r="E29" s="527"/>
    </row>
    <row r="30" spans="1:7" ht="21" customHeight="1">
      <c r="A30" s="527"/>
      <c r="B30" s="527"/>
      <c r="C30" s="527"/>
      <c r="D30" s="528"/>
      <c r="E30" s="527"/>
    </row>
    <row r="31" spans="1:7" ht="21" customHeight="1">
      <c r="A31" s="527"/>
      <c r="B31" s="527"/>
      <c r="C31" s="527"/>
      <c r="D31" s="528"/>
      <c r="E31" s="527"/>
    </row>
    <row r="32" spans="1:7" ht="21" customHeight="1">
      <c r="A32" s="527"/>
      <c r="B32" s="527"/>
      <c r="C32" s="527"/>
      <c r="D32" s="528"/>
      <c r="E32" s="527"/>
    </row>
    <row r="33" spans="1:5" ht="21" customHeight="1">
      <c r="A33" s="527"/>
      <c r="B33" s="527"/>
      <c r="C33" s="527"/>
      <c r="D33" s="528"/>
      <c r="E33" s="527"/>
    </row>
    <row r="34" spans="1:5" ht="21" customHeight="1">
      <c r="A34" s="527"/>
      <c r="B34" s="527"/>
      <c r="C34" s="527"/>
      <c r="D34" s="528"/>
      <c r="E34" s="527"/>
    </row>
    <row r="35" spans="1:5" ht="22.8">
      <c r="A35" s="527"/>
      <c r="B35" s="527"/>
      <c r="C35" s="527"/>
      <c r="D35" s="528"/>
      <c r="E35" s="527"/>
    </row>
    <row r="36" spans="1:5" ht="22.8">
      <c r="A36" s="527"/>
      <c r="B36" s="527"/>
      <c r="C36" s="527"/>
      <c r="D36" s="528"/>
      <c r="E36" s="527"/>
    </row>
    <row r="37" spans="1:5" ht="22.8">
      <c r="A37" s="527"/>
      <c r="B37" s="527"/>
      <c r="C37" s="527"/>
      <c r="D37" s="528"/>
      <c r="E37" s="527"/>
    </row>
    <row r="38" spans="1:5" ht="22.8">
      <c r="A38" s="527"/>
      <c r="B38" s="527"/>
      <c r="C38" s="527"/>
      <c r="D38" s="528"/>
      <c r="E38" s="527"/>
    </row>
    <row r="39" spans="1:5" ht="22.8">
      <c r="A39" s="527"/>
      <c r="B39" s="527"/>
      <c r="C39" s="527"/>
      <c r="D39" s="528"/>
      <c r="E39" s="527"/>
    </row>
    <row r="40" spans="1:5" ht="22.8">
      <c r="A40" s="527"/>
      <c r="B40" s="527"/>
      <c r="C40" s="527"/>
      <c r="D40" s="528"/>
      <c r="E40" s="527"/>
    </row>
    <row r="41" spans="1:5" ht="22.8">
      <c r="A41" s="527"/>
      <c r="B41" s="527"/>
      <c r="C41" s="527"/>
      <c r="D41" s="528"/>
      <c r="E41" s="527"/>
    </row>
    <row r="42" spans="1:5" ht="22.8">
      <c r="A42" s="527"/>
      <c r="B42" s="527"/>
      <c r="C42" s="527"/>
      <c r="D42" s="528"/>
      <c r="E42" s="527"/>
    </row>
    <row r="43" spans="1:5" ht="22.8">
      <c r="A43" s="527"/>
      <c r="B43" s="527"/>
      <c r="C43" s="527"/>
      <c r="D43" s="528"/>
      <c r="E43" s="527"/>
    </row>
    <row r="44" spans="1:5" ht="22.8">
      <c r="A44" s="527"/>
      <c r="B44" s="527"/>
      <c r="C44" s="527"/>
      <c r="D44" s="528"/>
      <c r="E44" s="527"/>
    </row>
    <row r="45" spans="1:5" ht="22.8">
      <c r="A45" s="527"/>
      <c r="B45" s="527"/>
      <c r="C45" s="527"/>
      <c r="D45" s="528"/>
      <c r="E45" s="527"/>
    </row>
    <row r="46" spans="1:5" ht="22.8">
      <c r="A46" s="527"/>
      <c r="B46" s="527"/>
      <c r="C46" s="527"/>
      <c r="D46" s="528"/>
      <c r="E46" s="527"/>
    </row>
    <row r="47" spans="1:5" ht="22.8">
      <c r="A47" s="527"/>
      <c r="B47" s="527"/>
      <c r="C47" s="527"/>
      <c r="D47" s="528"/>
      <c r="E47" s="527"/>
    </row>
    <row r="48" spans="1:5" ht="22.8">
      <c r="A48" s="527"/>
      <c r="B48" s="527"/>
      <c r="C48" s="527"/>
      <c r="D48" s="528"/>
      <c r="E48" s="527"/>
    </row>
    <row r="49" spans="1:5" ht="22.8">
      <c r="A49" s="527"/>
      <c r="B49" s="527"/>
      <c r="C49" s="527"/>
      <c r="D49" s="528"/>
      <c r="E49" s="527"/>
    </row>
    <row r="50" spans="1:5" ht="22.8">
      <c r="A50" s="527"/>
      <c r="B50" s="527"/>
      <c r="C50" s="527"/>
      <c r="D50" s="528"/>
      <c r="E50" s="527"/>
    </row>
    <row r="51" spans="1:5" ht="22.8">
      <c r="A51" s="527"/>
      <c r="B51" s="527"/>
      <c r="C51" s="527"/>
      <c r="D51" s="528"/>
      <c r="E51" s="527"/>
    </row>
    <row r="52" spans="1:5" ht="22.8">
      <c r="A52" s="527"/>
      <c r="B52" s="527"/>
      <c r="C52" s="527"/>
      <c r="D52" s="528"/>
      <c r="E52" s="527"/>
    </row>
    <row r="53" spans="1:5" ht="22.8">
      <c r="A53" s="527"/>
      <c r="B53" s="527"/>
      <c r="C53" s="527"/>
      <c r="D53" s="528"/>
      <c r="E53" s="527"/>
    </row>
    <row r="54" spans="1:5" ht="22.8">
      <c r="A54" s="527"/>
      <c r="B54" s="527"/>
      <c r="C54" s="527"/>
      <c r="D54" s="528"/>
      <c r="E54" s="527"/>
    </row>
    <row r="55" spans="1:5" ht="22.8">
      <c r="A55" s="527"/>
      <c r="B55" s="527"/>
      <c r="C55" s="527"/>
      <c r="D55" s="528"/>
      <c r="E55" s="527"/>
    </row>
    <row r="56" spans="1:5" ht="22.8">
      <c r="A56" s="527"/>
      <c r="B56" s="527"/>
      <c r="C56" s="527"/>
      <c r="D56" s="528"/>
      <c r="E56" s="527"/>
    </row>
    <row r="57" spans="1:5" ht="22.8">
      <c r="A57" s="527"/>
      <c r="B57" s="527"/>
      <c r="C57" s="527"/>
      <c r="D57" s="528"/>
      <c r="E57" s="527"/>
    </row>
    <row r="58" spans="1:5" ht="22.8">
      <c r="A58" s="527"/>
      <c r="B58" s="527"/>
      <c r="C58" s="527"/>
      <c r="D58" s="528"/>
      <c r="E58" s="527"/>
    </row>
    <row r="59" spans="1:5" ht="22.8">
      <c r="A59" s="527"/>
      <c r="B59" s="527"/>
      <c r="C59" s="527"/>
      <c r="D59" s="528"/>
      <c r="E59" s="527"/>
    </row>
    <row r="60" spans="1:5" ht="22.8">
      <c r="A60" s="527"/>
      <c r="B60" s="527"/>
      <c r="C60" s="527"/>
      <c r="D60" s="528"/>
      <c r="E60" s="527"/>
    </row>
    <row r="61" spans="1:5" ht="22.8">
      <c r="A61" s="527"/>
      <c r="B61" s="527"/>
      <c r="C61" s="527"/>
      <c r="D61" s="528"/>
      <c r="E61" s="527"/>
    </row>
    <row r="62" spans="1:5" ht="22.8">
      <c r="A62" s="527"/>
      <c r="B62" s="527"/>
      <c r="C62" s="527"/>
      <c r="D62" s="528"/>
      <c r="E62" s="527"/>
    </row>
    <row r="63" spans="1:5" ht="22.8">
      <c r="A63" s="527"/>
      <c r="B63" s="527"/>
      <c r="C63" s="527"/>
      <c r="D63" s="528"/>
      <c r="E63" s="527"/>
    </row>
    <row r="64" spans="1:5" ht="22.8">
      <c r="A64" s="527"/>
      <c r="B64" s="527"/>
      <c r="C64" s="527"/>
      <c r="D64" s="528"/>
      <c r="E64" s="527"/>
    </row>
    <row r="65" spans="1:5" ht="22.8">
      <c r="A65" s="527"/>
      <c r="B65" s="527"/>
      <c r="C65" s="527"/>
      <c r="D65" s="528"/>
      <c r="E65" s="527"/>
    </row>
    <row r="66" spans="1:5" ht="22.8">
      <c r="A66" s="527"/>
      <c r="B66" s="527"/>
      <c r="C66" s="527"/>
      <c r="D66" s="528"/>
      <c r="E66" s="527"/>
    </row>
    <row r="67" spans="1:5" ht="22.8">
      <c r="A67" s="527"/>
      <c r="B67" s="527"/>
      <c r="C67" s="527"/>
      <c r="D67" s="528"/>
      <c r="E67" s="527"/>
    </row>
    <row r="68" spans="1:5" ht="22.8">
      <c r="A68" s="527"/>
      <c r="B68" s="527"/>
      <c r="C68" s="527"/>
      <c r="D68" s="528"/>
      <c r="E68" s="527"/>
    </row>
    <row r="69" spans="1:5" ht="22.8">
      <c r="A69" s="527"/>
      <c r="B69" s="527"/>
      <c r="C69" s="527"/>
      <c r="D69" s="528"/>
      <c r="E69" s="527"/>
    </row>
    <row r="70" spans="1:5" ht="22.8">
      <c r="A70" s="527"/>
      <c r="B70" s="527"/>
      <c r="C70" s="527"/>
      <c r="D70" s="528"/>
      <c r="E70" s="527"/>
    </row>
    <row r="71" spans="1:5" ht="22.8">
      <c r="A71" s="527"/>
      <c r="B71" s="527"/>
      <c r="C71" s="527"/>
      <c r="D71" s="528"/>
      <c r="E71" s="527"/>
    </row>
    <row r="72" spans="1:5" ht="22.8">
      <c r="A72" s="527"/>
      <c r="B72" s="527"/>
      <c r="C72" s="527"/>
      <c r="D72" s="528"/>
      <c r="E72" s="527"/>
    </row>
    <row r="73" spans="1:5" ht="22.8">
      <c r="A73" s="527"/>
      <c r="B73" s="527"/>
      <c r="C73" s="527"/>
      <c r="D73" s="528"/>
      <c r="E73" s="527"/>
    </row>
    <row r="74" spans="1:5" ht="22.8">
      <c r="A74" s="527"/>
      <c r="B74" s="527"/>
      <c r="C74" s="527"/>
      <c r="D74" s="528"/>
      <c r="E74" s="527"/>
    </row>
    <row r="75" spans="1:5" ht="22.8">
      <c r="A75" s="527"/>
      <c r="B75" s="527"/>
      <c r="C75" s="527"/>
      <c r="D75" s="528"/>
      <c r="E75" s="527"/>
    </row>
    <row r="76" spans="1:5" ht="22.8">
      <c r="A76" s="527"/>
      <c r="B76" s="527"/>
      <c r="C76" s="527"/>
      <c r="D76" s="528"/>
      <c r="E76" s="527"/>
    </row>
    <row r="77" spans="1:5" ht="22.8">
      <c r="A77" s="527"/>
      <c r="B77" s="527"/>
      <c r="C77" s="527"/>
      <c r="D77" s="528"/>
      <c r="E77" s="527"/>
    </row>
    <row r="78" spans="1:5" ht="22.8">
      <c r="A78" s="527"/>
      <c r="B78" s="527"/>
      <c r="C78" s="527"/>
      <c r="D78" s="528"/>
      <c r="E78" s="527"/>
    </row>
    <row r="79" spans="1:5" ht="22.8">
      <c r="A79" s="527"/>
      <c r="B79" s="527"/>
      <c r="C79" s="527"/>
      <c r="D79" s="528"/>
      <c r="E79" s="527"/>
    </row>
    <row r="80" spans="1:5" ht="22.8">
      <c r="A80" s="527"/>
      <c r="B80" s="527"/>
      <c r="C80" s="527"/>
      <c r="D80" s="528"/>
      <c r="E80" s="527"/>
    </row>
    <row r="81" spans="1:5" ht="22.8">
      <c r="A81" s="527"/>
      <c r="B81" s="527"/>
      <c r="C81" s="527"/>
      <c r="D81" s="528"/>
      <c r="E81" s="527"/>
    </row>
    <row r="82" spans="1:5" ht="22.8">
      <c r="A82" s="527"/>
      <c r="B82" s="527"/>
      <c r="C82" s="527"/>
      <c r="D82" s="528"/>
      <c r="E82" s="527"/>
    </row>
    <row r="83" spans="1:5" ht="22.8">
      <c r="A83" s="527"/>
      <c r="B83" s="527"/>
      <c r="C83" s="527"/>
      <c r="D83" s="528"/>
      <c r="E83" s="527"/>
    </row>
    <row r="84" spans="1:5" ht="22.8">
      <c r="A84" s="527"/>
      <c r="B84" s="527"/>
      <c r="C84" s="527"/>
      <c r="D84" s="528"/>
      <c r="E84" s="527"/>
    </row>
    <row r="85" spans="1:5" ht="22.8">
      <c r="A85" s="527"/>
      <c r="B85" s="527"/>
      <c r="C85" s="527"/>
      <c r="D85" s="528"/>
      <c r="E85" s="527"/>
    </row>
    <row r="86" spans="1:5" ht="22.8">
      <c r="A86" s="527"/>
      <c r="B86" s="527"/>
      <c r="C86" s="527"/>
      <c r="D86" s="528"/>
      <c r="E86" s="527"/>
    </row>
    <row r="87" spans="1:5" ht="22.8">
      <c r="A87" s="527"/>
      <c r="B87" s="527"/>
      <c r="C87" s="527"/>
      <c r="D87" s="528"/>
      <c r="E87" s="527"/>
    </row>
    <row r="88" spans="1:5" ht="22.8">
      <c r="A88" s="527"/>
      <c r="B88" s="527"/>
      <c r="C88" s="527"/>
      <c r="D88" s="528"/>
      <c r="E88" s="527"/>
    </row>
    <row r="89" spans="1:5" ht="22.8">
      <c r="A89" s="527"/>
      <c r="B89" s="527"/>
      <c r="C89" s="527"/>
      <c r="D89" s="528"/>
      <c r="E89" s="527"/>
    </row>
    <row r="90" spans="1:5" ht="22.8">
      <c r="A90" s="527"/>
      <c r="B90" s="527"/>
      <c r="C90" s="527"/>
      <c r="D90" s="528"/>
      <c r="E90" s="527"/>
    </row>
    <row r="91" spans="1:5" ht="22.8">
      <c r="A91" s="527"/>
      <c r="B91" s="527"/>
      <c r="C91" s="527"/>
      <c r="D91" s="528"/>
      <c r="E91" s="527"/>
    </row>
    <row r="92" spans="1:5" ht="22.8">
      <c r="A92" s="527"/>
      <c r="B92" s="527"/>
      <c r="C92" s="527"/>
      <c r="D92" s="528"/>
      <c r="E92" s="527"/>
    </row>
    <row r="93" spans="1:5" ht="22.8">
      <c r="A93" s="527"/>
      <c r="B93" s="527"/>
      <c r="C93" s="527"/>
      <c r="D93" s="528"/>
      <c r="E93" s="527"/>
    </row>
    <row r="94" spans="1:5" ht="22.8">
      <c r="A94" s="527"/>
      <c r="B94" s="527"/>
      <c r="C94" s="527"/>
      <c r="D94" s="528"/>
      <c r="E94" s="527"/>
    </row>
    <row r="95" spans="1:5" ht="22.8">
      <c r="A95" s="527"/>
      <c r="B95" s="527"/>
      <c r="C95" s="527"/>
      <c r="D95" s="528"/>
      <c r="E95" s="527"/>
    </row>
    <row r="96" spans="1:5" ht="22.8">
      <c r="A96" s="527"/>
      <c r="B96" s="527"/>
      <c r="C96" s="527"/>
      <c r="D96" s="528"/>
      <c r="E96" s="527"/>
    </row>
    <row r="97" spans="1:5" ht="22.8">
      <c r="A97" s="527"/>
      <c r="B97" s="527"/>
      <c r="C97" s="527"/>
      <c r="D97" s="528"/>
      <c r="E97" s="527"/>
    </row>
    <row r="98" spans="1:5" ht="22.8">
      <c r="A98" s="527"/>
      <c r="B98" s="527"/>
      <c r="C98" s="527"/>
      <c r="D98" s="528"/>
      <c r="E98" s="527"/>
    </row>
    <row r="99" spans="1:5" ht="22.8">
      <c r="A99" s="527"/>
      <c r="B99" s="527"/>
      <c r="C99" s="527"/>
      <c r="D99" s="528"/>
      <c r="E99" s="527"/>
    </row>
    <row r="100" spans="1:5" ht="22.8">
      <c r="A100" s="527"/>
      <c r="B100" s="527"/>
      <c r="C100" s="527"/>
      <c r="D100" s="528"/>
      <c r="E100" s="527"/>
    </row>
    <row r="101" spans="1:5" ht="22.8">
      <c r="A101" s="527"/>
      <c r="B101" s="527"/>
      <c r="C101" s="527"/>
      <c r="D101" s="528"/>
      <c r="E101" s="527"/>
    </row>
    <row r="102" spans="1:5" ht="22.8">
      <c r="A102" s="527"/>
      <c r="B102" s="527"/>
      <c r="C102" s="527"/>
      <c r="D102" s="528"/>
      <c r="E102" s="527"/>
    </row>
    <row r="103" spans="1:5" ht="22.8">
      <c r="A103" s="527"/>
      <c r="B103" s="527"/>
      <c r="C103" s="527"/>
      <c r="D103" s="528"/>
      <c r="E103" s="527"/>
    </row>
    <row r="104" spans="1:5" ht="22.8">
      <c r="A104" s="527"/>
      <c r="B104" s="527"/>
      <c r="C104" s="527"/>
      <c r="D104" s="528"/>
      <c r="E104" s="527"/>
    </row>
    <row r="105" spans="1:5" ht="22.8">
      <c r="A105" s="527"/>
      <c r="B105" s="527"/>
      <c r="C105" s="527"/>
      <c r="D105" s="528"/>
      <c r="E105" s="527"/>
    </row>
    <row r="106" spans="1:5" ht="22.8">
      <c r="A106" s="527"/>
      <c r="B106" s="527"/>
      <c r="C106" s="527"/>
      <c r="D106" s="528"/>
      <c r="E106" s="527"/>
    </row>
    <row r="107" spans="1:5" ht="22.8">
      <c r="A107" s="527"/>
      <c r="B107" s="527"/>
      <c r="C107" s="527"/>
      <c r="D107" s="528"/>
      <c r="E107" s="527"/>
    </row>
    <row r="108" spans="1:5" ht="22.8">
      <c r="A108" s="527"/>
      <c r="B108" s="527"/>
      <c r="C108" s="527"/>
      <c r="D108" s="528"/>
      <c r="E108" s="527"/>
    </row>
    <row r="109" spans="1:5" ht="22.8">
      <c r="A109" s="527"/>
      <c r="B109" s="527"/>
      <c r="C109" s="527"/>
      <c r="D109" s="528"/>
      <c r="E109" s="527"/>
    </row>
    <row r="110" spans="1:5" ht="22.8">
      <c r="A110" s="527"/>
      <c r="B110" s="527"/>
      <c r="C110" s="527"/>
      <c r="D110" s="528"/>
      <c r="E110" s="527"/>
    </row>
    <row r="111" spans="1:5" ht="22.8">
      <c r="A111" s="527"/>
      <c r="B111" s="527"/>
      <c r="C111" s="527"/>
      <c r="D111" s="528"/>
      <c r="E111" s="527"/>
    </row>
    <row r="112" spans="1:5" ht="22.8">
      <c r="A112" s="527"/>
      <c r="B112" s="527"/>
      <c r="C112" s="527"/>
      <c r="D112" s="528"/>
      <c r="E112" s="527"/>
    </row>
    <row r="113" spans="1:5" ht="22.8">
      <c r="A113" s="527"/>
      <c r="B113" s="527"/>
      <c r="C113" s="527"/>
      <c r="D113" s="528"/>
      <c r="E113" s="527"/>
    </row>
    <row r="114" spans="1:5" ht="22.8">
      <c r="A114" s="527"/>
      <c r="B114" s="527"/>
      <c r="C114" s="527"/>
      <c r="D114" s="528"/>
      <c r="E114" s="527"/>
    </row>
    <row r="115" spans="1:5" ht="22.8">
      <c r="A115" s="527"/>
      <c r="B115" s="527"/>
      <c r="C115" s="527"/>
      <c r="D115" s="528"/>
      <c r="E115" s="527"/>
    </row>
    <row r="116" spans="1:5" ht="22.8">
      <c r="A116" s="527"/>
      <c r="B116" s="527"/>
      <c r="C116" s="527"/>
      <c r="D116" s="528"/>
      <c r="E116" s="527"/>
    </row>
    <row r="117" spans="1:5" ht="22.8">
      <c r="A117" s="527"/>
      <c r="B117" s="527"/>
      <c r="C117" s="527"/>
      <c r="D117" s="528"/>
      <c r="E117" s="527"/>
    </row>
    <row r="118" spans="1:5" ht="22.8">
      <c r="A118" s="527"/>
      <c r="B118" s="527"/>
      <c r="C118" s="527"/>
      <c r="D118" s="528"/>
      <c r="E118" s="527"/>
    </row>
    <row r="119" spans="1:5" ht="22.8">
      <c r="A119" s="527"/>
      <c r="B119" s="527"/>
      <c r="C119" s="527"/>
      <c r="D119" s="528"/>
      <c r="E119" s="527"/>
    </row>
    <row r="120" spans="1:5" ht="22.8">
      <c r="A120" s="527"/>
      <c r="B120" s="527"/>
      <c r="C120" s="527"/>
      <c r="D120" s="528"/>
      <c r="E120" s="527"/>
    </row>
    <row r="121" spans="1:5" ht="22.8">
      <c r="A121" s="527"/>
      <c r="B121" s="527"/>
      <c r="C121" s="527"/>
      <c r="D121" s="528"/>
      <c r="E121" s="527"/>
    </row>
    <row r="122" spans="1:5" ht="22.8">
      <c r="A122" s="527"/>
      <c r="B122" s="527"/>
      <c r="C122" s="527"/>
      <c r="D122" s="528"/>
      <c r="E122" s="527"/>
    </row>
    <row r="123" spans="1:5" ht="22.8">
      <c r="A123" s="527"/>
      <c r="B123" s="527"/>
      <c r="C123" s="527"/>
      <c r="D123" s="528"/>
      <c r="E123" s="527"/>
    </row>
    <row r="124" spans="1:5" ht="22.8">
      <c r="A124" s="527"/>
      <c r="B124" s="527"/>
      <c r="C124" s="527"/>
      <c r="D124" s="528"/>
      <c r="E124" s="527"/>
    </row>
    <row r="125" spans="1:5" ht="22.8">
      <c r="A125" s="527"/>
      <c r="B125" s="527"/>
      <c r="C125" s="527"/>
      <c r="D125" s="528"/>
      <c r="E125" s="527"/>
    </row>
    <row r="126" spans="1:5" ht="22.8">
      <c r="A126" s="527"/>
      <c r="B126" s="527"/>
      <c r="C126" s="527"/>
      <c r="D126" s="528"/>
      <c r="E126" s="527"/>
    </row>
    <row r="127" spans="1:5" ht="22.8">
      <c r="A127" s="527"/>
      <c r="B127" s="527"/>
      <c r="C127" s="527"/>
      <c r="D127" s="528"/>
      <c r="E127" s="527"/>
    </row>
    <row r="128" spans="1:5" ht="22.8">
      <c r="A128" s="527"/>
      <c r="B128" s="527"/>
      <c r="C128" s="527"/>
      <c r="D128" s="528"/>
      <c r="E128" s="527"/>
    </row>
    <row r="129" spans="1:5" ht="22.8">
      <c r="A129" s="527"/>
      <c r="B129" s="527"/>
      <c r="C129" s="527"/>
      <c r="D129" s="528"/>
      <c r="E129" s="527"/>
    </row>
    <row r="130" spans="1:5" ht="22.8">
      <c r="A130" s="527"/>
      <c r="B130" s="527"/>
      <c r="C130" s="527"/>
      <c r="D130" s="528"/>
      <c r="E130" s="527"/>
    </row>
    <row r="131" spans="1:5" ht="22.8">
      <c r="A131" s="527"/>
      <c r="B131" s="527"/>
      <c r="C131" s="527"/>
      <c r="D131" s="528"/>
      <c r="E131" s="527"/>
    </row>
    <row r="132" spans="1:5" ht="22.8">
      <c r="A132" s="527"/>
      <c r="B132" s="527"/>
      <c r="C132" s="527"/>
      <c r="D132" s="528"/>
      <c r="E132" s="527"/>
    </row>
    <row r="133" spans="1:5" ht="22.8">
      <c r="A133" s="527"/>
      <c r="B133" s="527"/>
      <c r="C133" s="527"/>
      <c r="D133" s="528"/>
      <c r="E133" s="527"/>
    </row>
    <row r="134" spans="1:5" ht="22.8">
      <c r="A134" s="527"/>
      <c r="B134" s="527"/>
      <c r="C134" s="527"/>
      <c r="D134" s="528"/>
      <c r="E134" s="527"/>
    </row>
    <row r="135" spans="1:5" ht="22.8">
      <c r="A135" s="527"/>
      <c r="B135" s="527"/>
      <c r="C135" s="527"/>
      <c r="D135" s="528"/>
      <c r="E135" s="527"/>
    </row>
    <row r="136" spans="1:5" ht="22.8">
      <c r="A136" s="527"/>
      <c r="B136" s="527"/>
      <c r="C136" s="527"/>
      <c r="D136" s="528"/>
      <c r="E136" s="527"/>
    </row>
    <row r="137" spans="1:5" ht="22.8">
      <c r="A137" s="527"/>
      <c r="B137" s="527"/>
      <c r="C137" s="527"/>
      <c r="D137" s="528"/>
      <c r="E137" s="527"/>
    </row>
    <row r="138" spans="1:5" ht="22.8">
      <c r="A138" s="527"/>
      <c r="B138" s="527"/>
      <c r="C138" s="527"/>
      <c r="D138" s="528"/>
      <c r="E138" s="527"/>
    </row>
    <row r="139" spans="1:5" ht="22.8">
      <c r="A139" s="527"/>
      <c r="B139" s="527"/>
      <c r="C139" s="527"/>
      <c r="D139" s="528"/>
      <c r="E139" s="527"/>
    </row>
    <row r="140" spans="1:5" ht="22.8">
      <c r="A140" s="527"/>
      <c r="B140" s="527"/>
      <c r="C140" s="527"/>
      <c r="D140" s="528"/>
      <c r="E140" s="527"/>
    </row>
    <row r="141" spans="1:5" ht="22.8">
      <c r="A141" s="527"/>
      <c r="B141" s="527"/>
      <c r="C141" s="527"/>
      <c r="D141" s="528"/>
      <c r="E141" s="527"/>
    </row>
    <row r="142" spans="1:5" ht="22.8">
      <c r="A142" s="527"/>
      <c r="B142" s="527"/>
      <c r="C142" s="527"/>
      <c r="D142" s="528"/>
      <c r="E142" s="527"/>
    </row>
    <row r="143" spans="1:5" ht="22.8">
      <c r="A143" s="527"/>
      <c r="B143" s="527"/>
      <c r="C143" s="527"/>
      <c r="D143" s="528"/>
      <c r="E143" s="527"/>
    </row>
    <row r="144" spans="1:5" ht="22.8">
      <c r="A144" s="527"/>
      <c r="B144" s="527"/>
      <c r="C144" s="527"/>
      <c r="D144" s="528"/>
      <c r="E144" s="527"/>
    </row>
    <row r="145" spans="1:5" ht="22.8">
      <c r="A145" s="527"/>
      <c r="B145" s="527"/>
      <c r="C145" s="527"/>
      <c r="D145" s="528"/>
      <c r="E145" s="527"/>
    </row>
    <row r="146" spans="1:5" ht="22.8">
      <c r="A146" s="527"/>
      <c r="B146" s="527"/>
      <c r="C146" s="527"/>
      <c r="D146" s="528"/>
      <c r="E146" s="527"/>
    </row>
    <row r="147" spans="1:5" ht="22.8">
      <c r="A147" s="527"/>
      <c r="B147" s="527"/>
      <c r="C147" s="527"/>
      <c r="D147" s="528"/>
      <c r="E147" s="527"/>
    </row>
    <row r="148" spans="1:5" ht="22.8">
      <c r="A148" s="527"/>
      <c r="B148" s="527"/>
      <c r="C148" s="527"/>
      <c r="D148" s="528"/>
      <c r="E148" s="527"/>
    </row>
    <row r="149" spans="1:5" ht="22.8">
      <c r="A149" s="527"/>
      <c r="B149" s="527"/>
      <c r="C149" s="527"/>
      <c r="D149" s="528"/>
      <c r="E149" s="527"/>
    </row>
    <row r="150" spans="1:5" ht="22.8">
      <c r="A150" s="527"/>
      <c r="B150" s="527"/>
      <c r="C150" s="527"/>
      <c r="D150" s="528"/>
      <c r="E150" s="527"/>
    </row>
    <row r="151" spans="1:5" ht="22.8">
      <c r="A151" s="527"/>
      <c r="B151" s="527"/>
      <c r="C151" s="527"/>
      <c r="D151" s="528"/>
      <c r="E151" s="527"/>
    </row>
    <row r="152" spans="1:5" ht="22.8">
      <c r="A152" s="527"/>
      <c r="B152" s="527"/>
      <c r="C152" s="527"/>
      <c r="D152" s="528"/>
      <c r="E152" s="527"/>
    </row>
    <row r="153" spans="1:5" ht="22.8">
      <c r="A153" s="527"/>
      <c r="B153" s="527"/>
      <c r="C153" s="527"/>
      <c r="D153" s="528"/>
      <c r="E153" s="527"/>
    </row>
    <row r="154" spans="1:5" ht="22.8">
      <c r="A154" s="527"/>
      <c r="B154" s="527"/>
      <c r="C154" s="527"/>
      <c r="D154" s="528"/>
      <c r="E154" s="527"/>
    </row>
    <row r="155" spans="1:5" ht="22.8">
      <c r="A155" s="527"/>
      <c r="B155" s="527"/>
      <c r="C155" s="527"/>
      <c r="D155" s="528"/>
      <c r="E155" s="527"/>
    </row>
    <row r="156" spans="1:5" ht="22.8">
      <c r="A156" s="527"/>
      <c r="B156" s="527"/>
      <c r="C156" s="527"/>
      <c r="D156" s="528"/>
      <c r="E156" s="527"/>
    </row>
    <row r="157" spans="1:5" ht="22.8">
      <c r="A157" s="527"/>
      <c r="B157" s="527"/>
      <c r="C157" s="527"/>
      <c r="D157" s="528"/>
      <c r="E157" s="527"/>
    </row>
    <row r="158" spans="1:5" ht="22.8">
      <c r="A158" s="527"/>
      <c r="B158" s="527"/>
      <c r="C158" s="527"/>
      <c r="D158" s="528"/>
      <c r="E158" s="527"/>
    </row>
    <row r="159" spans="1:5" ht="22.8">
      <c r="A159" s="527"/>
      <c r="B159" s="527"/>
      <c r="C159" s="527"/>
      <c r="D159" s="528"/>
      <c r="E159" s="527"/>
    </row>
    <row r="160" spans="1:5" ht="22.8">
      <c r="A160" s="527"/>
      <c r="B160" s="527"/>
      <c r="C160" s="527"/>
      <c r="D160" s="528"/>
      <c r="E160" s="527"/>
    </row>
    <row r="161" spans="1:5" ht="22.8">
      <c r="A161" s="527"/>
      <c r="B161" s="527"/>
      <c r="C161" s="527"/>
      <c r="D161" s="528"/>
      <c r="E161" s="527"/>
    </row>
    <row r="162" spans="1:5" ht="22.8">
      <c r="A162" s="527"/>
      <c r="B162" s="527"/>
      <c r="C162" s="527"/>
      <c r="D162" s="528"/>
      <c r="E162" s="527"/>
    </row>
    <row r="163" spans="1:5" ht="22.8">
      <c r="A163" s="527"/>
      <c r="B163" s="527"/>
      <c r="C163" s="527"/>
      <c r="D163" s="528"/>
      <c r="E163" s="527"/>
    </row>
    <row r="164" spans="1:5" ht="22.8">
      <c r="A164" s="527"/>
      <c r="B164" s="527"/>
      <c r="C164" s="527"/>
      <c r="D164" s="528"/>
      <c r="E164" s="527"/>
    </row>
    <row r="165" spans="1:5" ht="22.8">
      <c r="A165" s="527"/>
      <c r="B165" s="527"/>
      <c r="C165" s="527"/>
      <c r="D165" s="528"/>
      <c r="E165" s="527"/>
    </row>
    <row r="166" spans="1:5" ht="22.8">
      <c r="A166" s="527"/>
      <c r="B166" s="527"/>
      <c r="C166" s="527"/>
      <c r="D166" s="528"/>
      <c r="E166" s="527"/>
    </row>
    <row r="167" spans="1:5" ht="22.8">
      <c r="A167" s="527"/>
      <c r="B167" s="527"/>
      <c r="C167" s="527"/>
      <c r="D167" s="528"/>
      <c r="E167" s="527"/>
    </row>
    <row r="168" spans="1:5" ht="22.8">
      <c r="A168" s="527"/>
      <c r="B168" s="527"/>
      <c r="C168" s="527"/>
      <c r="D168" s="528"/>
      <c r="E168" s="527"/>
    </row>
    <row r="169" spans="1:5" ht="22.8">
      <c r="A169" s="527"/>
      <c r="B169" s="527"/>
      <c r="C169" s="527"/>
      <c r="D169" s="528"/>
      <c r="E169" s="527"/>
    </row>
    <row r="170" spans="1:5" ht="22.8">
      <c r="A170" s="527"/>
      <c r="B170" s="527"/>
      <c r="C170" s="527"/>
      <c r="D170" s="528"/>
      <c r="E170" s="527"/>
    </row>
    <row r="171" spans="1:5" ht="22.8">
      <c r="A171" s="527"/>
      <c r="B171" s="527"/>
      <c r="C171" s="527"/>
      <c r="D171" s="528"/>
      <c r="E171" s="527"/>
    </row>
    <row r="172" spans="1:5" ht="22.8">
      <c r="A172" s="527"/>
      <c r="B172" s="527"/>
      <c r="C172" s="527"/>
      <c r="D172" s="528"/>
      <c r="E172" s="527"/>
    </row>
    <row r="173" spans="1:5" ht="22.8">
      <c r="A173" s="527"/>
      <c r="B173" s="527"/>
      <c r="C173" s="527"/>
      <c r="D173" s="528"/>
      <c r="E173" s="527"/>
    </row>
    <row r="174" spans="1:5" ht="22.8">
      <c r="A174" s="527"/>
      <c r="B174" s="527"/>
      <c r="C174" s="527"/>
      <c r="D174" s="528"/>
      <c r="E174" s="527"/>
    </row>
    <row r="175" spans="1:5" ht="22.8">
      <c r="A175" s="527"/>
      <c r="B175" s="527"/>
      <c r="C175" s="527"/>
      <c r="D175" s="528"/>
      <c r="E175" s="527"/>
    </row>
    <row r="176" spans="1:5" ht="22.8">
      <c r="A176" s="527"/>
      <c r="B176" s="527"/>
      <c r="C176" s="527"/>
      <c r="D176" s="528"/>
      <c r="E176" s="527"/>
    </row>
    <row r="177" spans="1:5" ht="22.8">
      <c r="A177" s="527"/>
      <c r="B177" s="527"/>
      <c r="C177" s="527"/>
      <c r="D177" s="528"/>
      <c r="E177" s="527"/>
    </row>
    <row r="178" spans="1:5" ht="22.8">
      <c r="A178" s="527"/>
      <c r="B178" s="527"/>
      <c r="C178" s="527"/>
      <c r="D178" s="528"/>
      <c r="E178" s="527"/>
    </row>
    <row r="179" spans="1:5" ht="22.8">
      <c r="A179" s="527"/>
      <c r="B179" s="527"/>
      <c r="C179" s="527"/>
      <c r="D179" s="528"/>
      <c r="E179" s="527"/>
    </row>
    <row r="180" spans="1:5" ht="22.8">
      <c r="A180" s="527"/>
      <c r="B180" s="527"/>
      <c r="C180" s="527"/>
      <c r="D180" s="528"/>
      <c r="E180" s="527"/>
    </row>
    <row r="181" spans="1:5" ht="22.8">
      <c r="A181" s="527"/>
      <c r="B181" s="527"/>
      <c r="C181" s="527"/>
      <c r="D181" s="528"/>
      <c r="E181" s="527"/>
    </row>
    <row r="182" spans="1:5" ht="22.8">
      <c r="A182" s="527"/>
      <c r="B182" s="527"/>
      <c r="C182" s="527"/>
      <c r="D182" s="528"/>
      <c r="E182" s="527"/>
    </row>
    <row r="183" spans="1:5" ht="22.8">
      <c r="A183" s="527"/>
      <c r="B183" s="527"/>
      <c r="C183" s="527"/>
      <c r="D183" s="528"/>
      <c r="E183" s="527"/>
    </row>
    <row r="184" spans="1:5" ht="22.8">
      <c r="A184" s="527"/>
      <c r="B184" s="527"/>
      <c r="C184" s="527"/>
      <c r="D184" s="528"/>
      <c r="E184" s="527"/>
    </row>
    <row r="185" spans="1:5" ht="22.8">
      <c r="A185" s="527"/>
      <c r="B185" s="527"/>
      <c r="C185" s="527"/>
      <c r="D185" s="528"/>
      <c r="E185" s="527"/>
    </row>
    <row r="186" spans="1:5" ht="22.8">
      <c r="A186" s="527"/>
      <c r="B186" s="527"/>
      <c r="C186" s="527"/>
      <c r="D186" s="528"/>
      <c r="E186" s="527"/>
    </row>
    <row r="187" spans="1:5" ht="22.8">
      <c r="A187" s="527"/>
      <c r="B187" s="527"/>
      <c r="C187" s="527"/>
      <c r="D187" s="528"/>
      <c r="E187" s="527"/>
    </row>
    <row r="188" spans="1:5" ht="22.8">
      <c r="A188" s="527"/>
      <c r="B188" s="527"/>
      <c r="C188" s="527"/>
      <c r="D188" s="528"/>
      <c r="E188" s="527"/>
    </row>
    <row r="189" spans="1:5" ht="22.8">
      <c r="A189" s="527"/>
      <c r="B189" s="527"/>
      <c r="C189" s="527"/>
      <c r="D189" s="528"/>
      <c r="E189" s="527"/>
    </row>
    <row r="190" spans="1:5" ht="22.8">
      <c r="A190" s="527"/>
      <c r="B190" s="527"/>
      <c r="C190" s="527"/>
      <c r="D190" s="528"/>
      <c r="E190" s="527"/>
    </row>
    <row r="191" spans="1:5" ht="22.8">
      <c r="A191" s="527"/>
      <c r="B191" s="527"/>
      <c r="C191" s="527"/>
      <c r="D191" s="528"/>
      <c r="E191" s="527"/>
    </row>
    <row r="192" spans="1:5" ht="22.8">
      <c r="A192" s="527"/>
      <c r="B192" s="527"/>
      <c r="C192" s="527"/>
      <c r="D192" s="528"/>
      <c r="E192" s="527"/>
    </row>
    <row r="193" spans="1:5" ht="22.8">
      <c r="A193" s="527"/>
      <c r="B193" s="527"/>
      <c r="C193" s="527"/>
      <c r="D193" s="528"/>
      <c r="E193" s="527"/>
    </row>
    <row r="194" spans="1:5" ht="22.8">
      <c r="A194" s="527"/>
      <c r="B194" s="527"/>
      <c r="C194" s="527"/>
      <c r="D194" s="528"/>
      <c r="E194" s="527"/>
    </row>
    <row r="195" spans="1:5" ht="22.8">
      <c r="A195" s="527"/>
      <c r="B195" s="527"/>
      <c r="C195" s="527"/>
      <c r="D195" s="528"/>
      <c r="E195" s="527"/>
    </row>
    <row r="196" spans="1:5" ht="22.8">
      <c r="A196" s="527"/>
      <c r="B196" s="527"/>
      <c r="C196" s="527"/>
      <c r="D196" s="528"/>
      <c r="E196" s="527"/>
    </row>
    <row r="197" spans="1:5" ht="22.8">
      <c r="A197" s="527"/>
      <c r="B197" s="527"/>
      <c r="C197" s="527"/>
      <c r="D197" s="528"/>
      <c r="E197" s="527"/>
    </row>
    <row r="198" spans="1:5" ht="22.8">
      <c r="A198" s="527"/>
      <c r="B198" s="527"/>
      <c r="C198" s="527"/>
      <c r="D198" s="528"/>
      <c r="E198" s="527"/>
    </row>
    <row r="199" spans="1:5" ht="22.8">
      <c r="A199" s="527"/>
      <c r="B199" s="527"/>
      <c r="C199" s="527"/>
      <c r="D199" s="528"/>
      <c r="E199" s="527"/>
    </row>
    <row r="200" spans="1:5" ht="22.8">
      <c r="A200" s="527"/>
      <c r="B200" s="527"/>
      <c r="C200" s="527"/>
      <c r="D200" s="528"/>
      <c r="E200" s="527"/>
    </row>
    <row r="201" spans="1:5" ht="22.8">
      <c r="A201" s="527"/>
      <c r="B201" s="527"/>
      <c r="C201" s="527"/>
      <c r="D201" s="528"/>
      <c r="E201" s="527"/>
    </row>
    <row r="202" spans="1:5" ht="22.8">
      <c r="A202" s="527"/>
      <c r="B202" s="527"/>
      <c r="C202" s="527"/>
      <c r="D202" s="528"/>
      <c r="E202" s="527"/>
    </row>
    <row r="203" spans="1:5" ht="22.8">
      <c r="A203" s="527"/>
      <c r="B203" s="527"/>
      <c r="C203" s="527"/>
      <c r="D203" s="528"/>
      <c r="E203" s="527"/>
    </row>
    <row r="204" spans="1:5" ht="22.8">
      <c r="A204" s="527"/>
      <c r="B204" s="527"/>
      <c r="C204" s="527"/>
      <c r="D204" s="528"/>
      <c r="E204" s="527"/>
    </row>
    <row r="205" spans="1:5" ht="22.8">
      <c r="A205" s="527"/>
      <c r="B205" s="527"/>
      <c r="C205" s="527"/>
      <c r="D205" s="528"/>
      <c r="E205" s="527"/>
    </row>
    <row r="206" spans="1:5" ht="22.8">
      <c r="A206" s="527"/>
      <c r="B206" s="527"/>
      <c r="C206" s="527"/>
      <c r="D206" s="528"/>
      <c r="E206" s="527"/>
    </row>
    <row r="207" spans="1:5" ht="22.8">
      <c r="A207" s="527"/>
      <c r="B207" s="527"/>
      <c r="C207" s="527"/>
      <c r="D207" s="528"/>
      <c r="E207" s="527"/>
    </row>
    <row r="208" spans="1:5" ht="22.8">
      <c r="A208" s="527"/>
      <c r="B208" s="527"/>
      <c r="C208" s="527"/>
      <c r="D208" s="528"/>
      <c r="E208" s="527"/>
    </row>
    <row r="209" spans="1:5" ht="22.8">
      <c r="A209" s="527"/>
      <c r="B209" s="527"/>
      <c r="C209" s="527"/>
      <c r="D209" s="528"/>
      <c r="E209" s="527"/>
    </row>
    <row r="210" spans="1:5" ht="22.8">
      <c r="A210" s="527"/>
      <c r="B210" s="527"/>
      <c r="C210" s="527"/>
      <c r="D210" s="528"/>
      <c r="E210" s="527"/>
    </row>
    <row r="211" spans="1:5" ht="22.8">
      <c r="A211" s="527"/>
      <c r="B211" s="527"/>
      <c r="C211" s="527"/>
      <c r="D211" s="528"/>
      <c r="E211" s="527"/>
    </row>
    <row r="212" spans="1:5" ht="22.8">
      <c r="A212" s="527"/>
      <c r="B212" s="527"/>
      <c r="C212" s="527"/>
      <c r="D212" s="528"/>
      <c r="E212" s="527"/>
    </row>
    <row r="213" spans="1:5" ht="22.8">
      <c r="A213" s="527"/>
      <c r="B213" s="527"/>
      <c r="C213" s="527"/>
      <c r="D213" s="528"/>
      <c r="E213" s="527"/>
    </row>
    <row r="214" spans="1:5" ht="22.8">
      <c r="A214" s="527"/>
      <c r="B214" s="527"/>
      <c r="C214" s="527"/>
      <c r="D214" s="528"/>
      <c r="E214" s="527"/>
    </row>
    <row r="215" spans="1:5" ht="22.8">
      <c r="A215" s="527"/>
      <c r="B215" s="527"/>
      <c r="C215" s="527"/>
      <c r="D215" s="528"/>
      <c r="E215" s="527"/>
    </row>
    <row r="216" spans="1:5" ht="22.8">
      <c r="A216" s="527"/>
      <c r="B216" s="527"/>
      <c r="C216" s="527"/>
      <c r="D216" s="528"/>
      <c r="E216" s="527"/>
    </row>
    <row r="217" spans="1:5" ht="22.8">
      <c r="A217" s="527"/>
      <c r="B217" s="527"/>
      <c r="C217" s="527"/>
      <c r="D217" s="528"/>
      <c r="E217" s="527"/>
    </row>
    <row r="218" spans="1:5" ht="22.8">
      <c r="A218" s="527"/>
      <c r="B218" s="527"/>
      <c r="C218" s="527"/>
      <c r="D218" s="528"/>
      <c r="E218" s="527"/>
    </row>
    <row r="219" spans="1:5" ht="22.8">
      <c r="A219" s="527"/>
      <c r="B219" s="527"/>
      <c r="C219" s="527"/>
      <c r="D219" s="528"/>
      <c r="E219" s="527"/>
    </row>
    <row r="220" spans="1:5" ht="22.8">
      <c r="A220" s="527"/>
      <c r="B220" s="527"/>
      <c r="C220" s="527"/>
      <c r="D220" s="528"/>
      <c r="E220" s="527"/>
    </row>
    <row r="221" spans="1:5" ht="22.8">
      <c r="A221" s="527"/>
      <c r="B221" s="527"/>
      <c r="C221" s="527"/>
      <c r="D221" s="528"/>
      <c r="E221" s="527"/>
    </row>
    <row r="222" spans="1:5" ht="22.8">
      <c r="A222" s="527"/>
      <c r="B222" s="527"/>
      <c r="C222" s="527"/>
      <c r="D222" s="528"/>
      <c r="E222" s="527"/>
    </row>
  </sheetData>
  <mergeCells count="12">
    <mergeCell ref="F11:H11"/>
    <mergeCell ref="A12:H12"/>
    <mergeCell ref="A13:L13"/>
    <mergeCell ref="I1:J1"/>
    <mergeCell ref="G1:H1"/>
    <mergeCell ref="G2:H2"/>
    <mergeCell ref="A3:H3"/>
    <mergeCell ref="A4:H4"/>
    <mergeCell ref="A5:A6"/>
    <mergeCell ref="B5:B6"/>
    <mergeCell ref="C5:E5"/>
    <mergeCell ref="F5:H5"/>
  </mergeCells>
  <phoneticPr fontId="16" type="noConversion"/>
  <hyperlinks>
    <hyperlink ref="I1" location="預告統計資料發布時間表!A1" display="回發布時間表" xr:uid="{98190DA0-5976-41A9-984F-D1FFC5C8EC38}"/>
  </hyperlink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ACA8E-D352-4CA5-AA09-37F91E599A5B}">
  <dimension ref="A1:L222"/>
  <sheetViews>
    <sheetView workbookViewId="0">
      <selection activeCell="I1" sqref="I1:J1"/>
    </sheetView>
  </sheetViews>
  <sheetFormatPr defaultColWidth="9" defaultRowHeight="15.6"/>
  <cols>
    <col min="1" max="3" width="18.6640625" style="522" customWidth="1"/>
    <col min="4" max="4" width="18.6640625" style="524" customWidth="1"/>
    <col min="5" max="8" width="18.6640625" style="522" customWidth="1"/>
    <col min="9" max="16384" width="9" style="522"/>
  </cols>
  <sheetData>
    <row r="1" spans="1:12" s="520" customFormat="1" ht="21" customHeight="1">
      <c r="A1" s="491" t="s">
        <v>1221</v>
      </c>
      <c r="B1" s="492"/>
      <c r="C1" s="493"/>
      <c r="D1" s="492"/>
      <c r="E1" s="493"/>
      <c r="F1" s="491" t="s">
        <v>781</v>
      </c>
      <c r="G1" s="1158" t="s">
        <v>1291</v>
      </c>
      <c r="H1" s="1159"/>
      <c r="I1" s="774" t="s">
        <v>51</v>
      </c>
      <c r="J1" s="774"/>
      <c r="K1" s="493"/>
      <c r="L1" s="493"/>
    </row>
    <row r="2" spans="1:12" s="520" customFormat="1" ht="21" customHeight="1">
      <c r="A2" s="491" t="s">
        <v>1223</v>
      </c>
      <c r="B2" s="494" t="s">
        <v>1292</v>
      </c>
      <c r="C2" s="493"/>
      <c r="D2" s="495"/>
      <c r="E2" s="494"/>
      <c r="F2" s="491" t="s">
        <v>1225</v>
      </c>
      <c r="G2" s="1019" t="s">
        <v>1300</v>
      </c>
      <c r="H2" s="1019"/>
      <c r="I2" s="493"/>
      <c r="J2" s="493"/>
      <c r="K2" s="493"/>
      <c r="L2" s="493"/>
    </row>
    <row r="3" spans="1:12" s="521" customFormat="1" ht="37.5" customHeight="1">
      <c r="A3" s="1160" t="s">
        <v>1301</v>
      </c>
      <c r="B3" s="1160"/>
      <c r="C3" s="1160"/>
      <c r="D3" s="1160"/>
      <c r="E3" s="1160"/>
      <c r="F3" s="1160"/>
      <c r="G3" s="1160"/>
      <c r="H3" s="1160"/>
      <c r="I3" s="496"/>
      <c r="J3" s="496"/>
      <c r="K3" s="496"/>
      <c r="L3" s="496"/>
    </row>
    <row r="4" spans="1:12" ht="21" customHeight="1" thickBot="1">
      <c r="A4" s="1149" t="s">
        <v>1295</v>
      </c>
      <c r="B4" s="1149"/>
      <c r="C4" s="1149"/>
      <c r="D4" s="1149"/>
      <c r="E4" s="1149"/>
      <c r="F4" s="1149"/>
      <c r="G4" s="1149"/>
      <c r="H4" s="1149"/>
      <c r="I4" s="381"/>
      <c r="J4" s="381"/>
      <c r="K4" s="381"/>
      <c r="L4" s="381"/>
    </row>
    <row r="5" spans="1:12" s="523" customFormat="1" ht="37.35" customHeight="1">
      <c r="A5" s="1150" t="s">
        <v>1230</v>
      </c>
      <c r="B5" s="1152" t="s">
        <v>1231</v>
      </c>
      <c r="C5" s="1154" t="s">
        <v>1232</v>
      </c>
      <c r="D5" s="1155"/>
      <c r="E5" s="1155"/>
      <c r="F5" s="1156" t="s">
        <v>1233</v>
      </c>
      <c r="G5" s="1157"/>
      <c r="H5" s="1157"/>
      <c r="I5" s="499"/>
      <c r="J5" s="499"/>
      <c r="K5" s="499"/>
      <c r="L5" s="499"/>
    </row>
    <row r="6" spans="1:12" s="523" customFormat="1" ht="37.35" customHeight="1" thickBot="1">
      <c r="A6" s="1161"/>
      <c r="B6" s="1162"/>
      <c r="C6" s="502" t="s">
        <v>803</v>
      </c>
      <c r="D6" s="503" t="s">
        <v>1275</v>
      </c>
      <c r="E6" s="503" t="s">
        <v>1264</v>
      </c>
      <c r="F6" s="502" t="s">
        <v>803</v>
      </c>
      <c r="G6" s="503" t="s">
        <v>1275</v>
      </c>
      <c r="H6" s="504" t="s">
        <v>1264</v>
      </c>
      <c r="I6" s="499"/>
      <c r="J6" s="499"/>
      <c r="K6" s="499"/>
      <c r="L6" s="499"/>
    </row>
    <row r="7" spans="1:12" s="523" customFormat="1" ht="43.5" customHeight="1">
      <c r="A7" s="500" t="s">
        <v>1240</v>
      </c>
      <c r="B7" s="609">
        <v>2</v>
      </c>
      <c r="C7" s="604">
        <v>2</v>
      </c>
      <c r="D7" s="604" t="s">
        <v>1241</v>
      </c>
      <c r="E7" s="604">
        <v>2</v>
      </c>
      <c r="F7" s="604" t="s">
        <v>1241</v>
      </c>
      <c r="G7" s="604" t="s">
        <v>1241</v>
      </c>
      <c r="H7" s="604" t="s">
        <v>1241</v>
      </c>
      <c r="I7" s="499"/>
      <c r="J7" s="499"/>
      <c r="K7" s="499"/>
      <c r="L7" s="499"/>
    </row>
    <row r="8" spans="1:12" s="523" customFormat="1" ht="43.95" customHeight="1">
      <c r="A8" s="500" t="s">
        <v>1242</v>
      </c>
      <c r="B8" s="603" t="s">
        <v>1241</v>
      </c>
      <c r="C8" s="604" t="s">
        <v>1241</v>
      </c>
      <c r="D8" s="604" t="s">
        <v>1241</v>
      </c>
      <c r="E8" s="604" t="s">
        <v>1241</v>
      </c>
      <c r="F8" s="604" t="s">
        <v>1241</v>
      </c>
      <c r="G8" s="605" t="s">
        <v>1241</v>
      </c>
      <c r="H8" s="605" t="s">
        <v>1241</v>
      </c>
      <c r="I8" s="499"/>
      <c r="J8" s="499"/>
      <c r="K8" s="499"/>
      <c r="L8" s="499"/>
    </row>
    <row r="9" spans="1:12" s="523" customFormat="1" ht="43.95" customHeight="1">
      <c r="A9" s="500" t="s">
        <v>1243</v>
      </c>
      <c r="B9" s="603" t="s">
        <v>1241</v>
      </c>
      <c r="C9" s="604" t="s">
        <v>1241</v>
      </c>
      <c r="D9" s="604" t="s">
        <v>1241</v>
      </c>
      <c r="E9" s="604" t="s">
        <v>1241</v>
      </c>
      <c r="F9" s="604" t="s">
        <v>1241</v>
      </c>
      <c r="G9" s="605" t="s">
        <v>1241</v>
      </c>
      <c r="H9" s="605" t="s">
        <v>1241</v>
      </c>
      <c r="I9" s="499"/>
      <c r="J9" s="499"/>
      <c r="K9" s="499"/>
      <c r="L9" s="499"/>
    </row>
    <row r="10" spans="1:12" s="523" customFormat="1" ht="43.95" customHeight="1" thickBot="1">
      <c r="A10" s="501" t="s">
        <v>1244</v>
      </c>
      <c r="B10" s="606">
        <v>2</v>
      </c>
      <c r="C10" s="607">
        <v>2</v>
      </c>
      <c r="D10" s="607" t="s">
        <v>1241</v>
      </c>
      <c r="E10" s="607">
        <v>2</v>
      </c>
      <c r="F10" s="607" t="s">
        <v>1241</v>
      </c>
      <c r="G10" s="608" t="s">
        <v>1241</v>
      </c>
      <c r="H10" s="608" t="s">
        <v>1241</v>
      </c>
      <c r="I10" s="499"/>
      <c r="J10" s="499"/>
      <c r="K10" s="499"/>
      <c r="L10" s="499"/>
    </row>
    <row r="11" spans="1:12" ht="16.2">
      <c r="A11" s="513"/>
      <c r="B11" s="381"/>
      <c r="C11" s="381"/>
      <c r="D11" s="514"/>
      <c r="E11" s="381"/>
      <c r="F11" s="1145" t="s">
        <v>1296</v>
      </c>
      <c r="G11" s="1145"/>
      <c r="H11" s="1145"/>
      <c r="I11" s="381"/>
      <c r="J11" s="381"/>
      <c r="K11" s="381"/>
      <c r="L11" s="381"/>
    </row>
    <row r="12" spans="1:12" ht="35.25" customHeight="1">
      <c r="A12" s="1122" t="s">
        <v>1297</v>
      </c>
      <c r="B12" s="1122"/>
      <c r="C12" s="1122"/>
      <c r="D12" s="1122"/>
      <c r="E12" s="1122"/>
      <c r="F12" s="1122"/>
      <c r="G12" s="1122"/>
      <c r="H12" s="1122"/>
      <c r="I12" s="381"/>
      <c r="J12" s="381"/>
      <c r="K12" s="381"/>
      <c r="L12" s="381"/>
    </row>
    <row r="13" spans="1:12" ht="16.2">
      <c r="A13" s="1136" t="s">
        <v>1302</v>
      </c>
      <c r="B13" s="1121"/>
      <c r="C13" s="1121"/>
      <c r="D13" s="1121"/>
      <c r="E13" s="1121"/>
      <c r="F13" s="1121"/>
      <c r="G13" s="1121"/>
      <c r="H13" s="1121"/>
      <c r="I13" s="1121"/>
      <c r="J13" s="1121"/>
      <c r="K13" s="1121"/>
      <c r="L13" s="1121"/>
    </row>
    <row r="14" spans="1:12" ht="17.399999999999999" customHeight="1">
      <c r="A14" s="381" t="s">
        <v>1299</v>
      </c>
      <c r="B14" s="381"/>
      <c r="C14" s="381"/>
      <c r="D14" s="381"/>
      <c r="E14" s="381"/>
      <c r="F14" s="381"/>
      <c r="G14" s="381"/>
      <c r="H14" s="381"/>
      <c r="I14" s="381"/>
      <c r="J14" s="381"/>
      <c r="K14" s="381"/>
      <c r="L14" s="381"/>
    </row>
    <row r="15" spans="1:12" ht="21.75" customHeight="1">
      <c r="A15" s="381"/>
      <c r="B15" s="381"/>
      <c r="C15" s="381"/>
      <c r="D15" s="514"/>
      <c r="E15" s="381"/>
      <c r="F15" s="381"/>
      <c r="G15" s="381"/>
      <c r="H15" s="381"/>
      <c r="I15" s="381"/>
      <c r="J15" s="381"/>
      <c r="K15" s="381"/>
      <c r="L15" s="381"/>
    </row>
    <row r="16" spans="1:12" ht="21" customHeight="1">
      <c r="A16" s="527"/>
      <c r="B16" s="527"/>
      <c r="C16" s="527"/>
      <c r="D16" s="528"/>
      <c r="E16" s="527"/>
      <c r="F16" s="527"/>
      <c r="G16" s="527"/>
    </row>
    <row r="17" spans="1:7" ht="21" customHeight="1">
      <c r="A17" s="527"/>
      <c r="B17" s="527"/>
      <c r="C17" s="527"/>
      <c r="D17" s="528"/>
      <c r="E17" s="527"/>
      <c r="F17" s="527"/>
      <c r="G17" s="527"/>
    </row>
    <row r="18" spans="1:7" ht="21" customHeight="1">
      <c r="A18" s="527"/>
      <c r="B18" s="527"/>
      <c r="C18" s="527"/>
      <c r="D18" s="528"/>
      <c r="E18" s="527"/>
      <c r="F18" s="527"/>
      <c r="G18" s="527"/>
    </row>
    <row r="19" spans="1:7" ht="21" customHeight="1">
      <c r="A19" s="527"/>
      <c r="B19" s="527"/>
      <c r="C19" s="527"/>
      <c r="D19" s="528"/>
      <c r="E19" s="527"/>
      <c r="F19" s="527"/>
      <c r="G19" s="527"/>
    </row>
    <row r="20" spans="1:7" ht="21" customHeight="1">
      <c r="A20" s="527"/>
      <c r="B20" s="527"/>
      <c r="C20" s="527"/>
      <c r="D20" s="528"/>
      <c r="E20" s="527"/>
      <c r="F20" s="527"/>
      <c r="G20" s="527"/>
    </row>
    <row r="21" spans="1:7" ht="21" customHeight="1">
      <c r="A21" s="527"/>
      <c r="B21" s="527"/>
      <c r="C21" s="527"/>
      <c r="D21" s="528"/>
      <c r="E21" s="527"/>
      <c r="F21" s="527"/>
      <c r="G21" s="527"/>
    </row>
    <row r="22" spans="1:7" ht="21" customHeight="1">
      <c r="A22" s="527"/>
      <c r="B22" s="527"/>
      <c r="C22" s="527"/>
      <c r="D22" s="528"/>
      <c r="E22" s="527"/>
      <c r="F22" s="527"/>
      <c r="G22" s="527"/>
    </row>
    <row r="23" spans="1:7" ht="21" customHeight="1">
      <c r="A23" s="527"/>
      <c r="B23" s="527"/>
      <c r="C23" s="527"/>
      <c r="D23" s="528"/>
      <c r="E23" s="527"/>
      <c r="F23" s="527"/>
      <c r="G23" s="527"/>
    </row>
    <row r="24" spans="1:7" ht="21" customHeight="1">
      <c r="A24" s="527"/>
      <c r="B24" s="527"/>
      <c r="C24" s="527"/>
      <c r="D24" s="528"/>
      <c r="E24" s="527"/>
      <c r="F24" s="527"/>
      <c r="G24" s="527"/>
    </row>
    <row r="25" spans="1:7" ht="21" customHeight="1">
      <c r="A25" s="527"/>
      <c r="B25" s="527"/>
      <c r="C25" s="527"/>
      <c r="D25" s="528"/>
      <c r="E25" s="527"/>
    </row>
    <row r="26" spans="1:7" ht="21" customHeight="1">
      <c r="A26" s="527"/>
      <c r="B26" s="527"/>
      <c r="C26" s="527"/>
      <c r="D26" s="528"/>
      <c r="E26" s="527"/>
    </row>
    <row r="27" spans="1:7" ht="21" customHeight="1">
      <c r="A27" s="527"/>
      <c r="B27" s="527"/>
      <c r="C27" s="527"/>
      <c r="D27" s="528"/>
      <c r="E27" s="527"/>
    </row>
    <row r="28" spans="1:7" ht="21" customHeight="1">
      <c r="A28" s="527"/>
      <c r="B28" s="527"/>
      <c r="C28" s="527"/>
      <c r="D28" s="528"/>
      <c r="E28" s="527"/>
    </row>
    <row r="29" spans="1:7" ht="21" customHeight="1">
      <c r="A29" s="527"/>
      <c r="B29" s="527"/>
      <c r="C29" s="527"/>
      <c r="D29" s="528"/>
      <c r="E29" s="527"/>
    </row>
    <row r="30" spans="1:7" ht="21" customHeight="1">
      <c r="A30" s="527"/>
      <c r="B30" s="527"/>
      <c r="C30" s="527"/>
      <c r="D30" s="528"/>
      <c r="E30" s="527"/>
    </row>
    <row r="31" spans="1:7" ht="21" customHeight="1">
      <c r="A31" s="527"/>
      <c r="B31" s="527"/>
      <c r="C31" s="527"/>
      <c r="D31" s="528"/>
      <c r="E31" s="527"/>
    </row>
    <row r="32" spans="1:7" ht="21" customHeight="1">
      <c r="A32" s="527"/>
      <c r="B32" s="527"/>
      <c r="C32" s="527"/>
      <c r="D32" s="528"/>
      <c r="E32" s="527"/>
    </row>
    <row r="33" spans="1:5" ht="21" customHeight="1">
      <c r="A33" s="527"/>
      <c r="B33" s="527"/>
      <c r="C33" s="527"/>
      <c r="D33" s="528"/>
      <c r="E33" s="527"/>
    </row>
    <row r="34" spans="1:5" ht="21" customHeight="1">
      <c r="A34" s="527"/>
      <c r="B34" s="527"/>
      <c r="C34" s="527"/>
      <c r="D34" s="528"/>
      <c r="E34" s="527"/>
    </row>
    <row r="35" spans="1:5" ht="22.8">
      <c r="A35" s="527"/>
      <c r="B35" s="527"/>
      <c r="C35" s="527"/>
      <c r="D35" s="528"/>
      <c r="E35" s="527"/>
    </row>
    <row r="36" spans="1:5" ht="22.8">
      <c r="A36" s="527"/>
      <c r="B36" s="527"/>
      <c r="C36" s="527"/>
      <c r="D36" s="528"/>
      <c r="E36" s="527"/>
    </row>
    <row r="37" spans="1:5" ht="22.8">
      <c r="A37" s="527"/>
      <c r="B37" s="527"/>
      <c r="C37" s="527"/>
      <c r="D37" s="528"/>
      <c r="E37" s="527"/>
    </row>
    <row r="38" spans="1:5" ht="22.8">
      <c r="A38" s="527"/>
      <c r="B38" s="527"/>
      <c r="C38" s="527"/>
      <c r="D38" s="528"/>
      <c r="E38" s="527"/>
    </row>
    <row r="39" spans="1:5" ht="22.8">
      <c r="A39" s="527"/>
      <c r="B39" s="527"/>
      <c r="C39" s="527"/>
      <c r="D39" s="528"/>
      <c r="E39" s="527"/>
    </row>
    <row r="40" spans="1:5" ht="22.8">
      <c r="A40" s="527"/>
      <c r="B40" s="527"/>
      <c r="C40" s="527"/>
      <c r="D40" s="528"/>
      <c r="E40" s="527"/>
    </row>
    <row r="41" spans="1:5" ht="22.8">
      <c r="A41" s="527"/>
      <c r="B41" s="527"/>
      <c r="C41" s="527"/>
      <c r="D41" s="528"/>
      <c r="E41" s="527"/>
    </row>
    <row r="42" spans="1:5" ht="22.8">
      <c r="A42" s="527"/>
      <c r="B42" s="527"/>
      <c r="C42" s="527"/>
      <c r="D42" s="528"/>
      <c r="E42" s="527"/>
    </row>
    <row r="43" spans="1:5" ht="22.8">
      <c r="A43" s="527"/>
      <c r="B43" s="527"/>
      <c r="C43" s="527"/>
      <c r="D43" s="528"/>
      <c r="E43" s="527"/>
    </row>
    <row r="44" spans="1:5" ht="22.8">
      <c r="A44" s="527"/>
      <c r="B44" s="527"/>
      <c r="C44" s="527"/>
      <c r="D44" s="528"/>
      <c r="E44" s="527"/>
    </row>
    <row r="45" spans="1:5" ht="22.8">
      <c r="A45" s="527"/>
      <c r="B45" s="527"/>
      <c r="C45" s="527"/>
      <c r="D45" s="528"/>
      <c r="E45" s="527"/>
    </row>
    <row r="46" spans="1:5" ht="22.8">
      <c r="A46" s="527"/>
      <c r="B46" s="527"/>
      <c r="C46" s="527"/>
      <c r="D46" s="528"/>
      <c r="E46" s="527"/>
    </row>
    <row r="47" spans="1:5" ht="22.8">
      <c r="A47" s="527"/>
      <c r="B47" s="527"/>
      <c r="C47" s="527"/>
      <c r="D47" s="528"/>
      <c r="E47" s="527"/>
    </row>
    <row r="48" spans="1:5" ht="22.8">
      <c r="A48" s="527"/>
      <c r="B48" s="527"/>
      <c r="C48" s="527"/>
      <c r="D48" s="528"/>
      <c r="E48" s="527"/>
    </row>
    <row r="49" spans="1:5" ht="22.8">
      <c r="A49" s="527"/>
      <c r="B49" s="527"/>
      <c r="C49" s="527"/>
      <c r="D49" s="528"/>
      <c r="E49" s="527"/>
    </row>
    <row r="50" spans="1:5" ht="22.8">
      <c r="A50" s="527"/>
      <c r="B50" s="527"/>
      <c r="C50" s="527"/>
      <c r="D50" s="528"/>
      <c r="E50" s="527"/>
    </row>
    <row r="51" spans="1:5" ht="22.8">
      <c r="A51" s="527"/>
      <c r="B51" s="527"/>
      <c r="C51" s="527"/>
      <c r="D51" s="528"/>
      <c r="E51" s="527"/>
    </row>
    <row r="52" spans="1:5" ht="22.8">
      <c r="A52" s="527"/>
      <c r="B52" s="527"/>
      <c r="C52" s="527"/>
      <c r="D52" s="528"/>
      <c r="E52" s="527"/>
    </row>
    <row r="53" spans="1:5" ht="22.8">
      <c r="A53" s="527"/>
      <c r="B53" s="527"/>
      <c r="C53" s="527"/>
      <c r="D53" s="528"/>
      <c r="E53" s="527"/>
    </row>
    <row r="54" spans="1:5" ht="22.8">
      <c r="A54" s="527"/>
      <c r="B54" s="527"/>
      <c r="C54" s="527"/>
      <c r="D54" s="528"/>
      <c r="E54" s="527"/>
    </row>
    <row r="55" spans="1:5" ht="22.8">
      <c r="A55" s="527"/>
      <c r="B55" s="527"/>
      <c r="C55" s="527"/>
      <c r="D55" s="528"/>
      <c r="E55" s="527"/>
    </row>
    <row r="56" spans="1:5" ht="22.8">
      <c r="A56" s="527"/>
      <c r="B56" s="527"/>
      <c r="C56" s="527"/>
      <c r="D56" s="528"/>
      <c r="E56" s="527"/>
    </row>
    <row r="57" spans="1:5" ht="22.8">
      <c r="A57" s="527"/>
      <c r="B57" s="527"/>
      <c r="C57" s="527"/>
      <c r="D57" s="528"/>
      <c r="E57" s="527"/>
    </row>
    <row r="58" spans="1:5" ht="22.8">
      <c r="A58" s="527"/>
      <c r="B58" s="527"/>
      <c r="C58" s="527"/>
      <c r="D58" s="528"/>
      <c r="E58" s="527"/>
    </row>
    <row r="59" spans="1:5" ht="22.8">
      <c r="A59" s="527"/>
      <c r="B59" s="527"/>
      <c r="C59" s="527"/>
      <c r="D59" s="528"/>
      <c r="E59" s="527"/>
    </row>
    <row r="60" spans="1:5" ht="22.8">
      <c r="A60" s="527"/>
      <c r="B60" s="527"/>
      <c r="C60" s="527"/>
      <c r="D60" s="528"/>
      <c r="E60" s="527"/>
    </row>
    <row r="61" spans="1:5" ht="22.8">
      <c r="A61" s="527"/>
      <c r="B61" s="527"/>
      <c r="C61" s="527"/>
      <c r="D61" s="528"/>
      <c r="E61" s="527"/>
    </row>
    <row r="62" spans="1:5" ht="22.8">
      <c r="A62" s="527"/>
      <c r="B62" s="527"/>
      <c r="C62" s="527"/>
      <c r="D62" s="528"/>
      <c r="E62" s="527"/>
    </row>
    <row r="63" spans="1:5" ht="22.8">
      <c r="A63" s="527"/>
      <c r="B63" s="527"/>
      <c r="C63" s="527"/>
      <c r="D63" s="528"/>
      <c r="E63" s="527"/>
    </row>
    <row r="64" spans="1:5" ht="22.8">
      <c r="A64" s="527"/>
      <c r="B64" s="527"/>
      <c r="C64" s="527"/>
      <c r="D64" s="528"/>
      <c r="E64" s="527"/>
    </row>
    <row r="65" spans="1:5" ht="22.8">
      <c r="A65" s="527"/>
      <c r="B65" s="527"/>
      <c r="C65" s="527"/>
      <c r="D65" s="528"/>
      <c r="E65" s="527"/>
    </row>
    <row r="66" spans="1:5" ht="22.8">
      <c r="A66" s="527"/>
      <c r="B66" s="527"/>
      <c r="C66" s="527"/>
      <c r="D66" s="528"/>
      <c r="E66" s="527"/>
    </row>
    <row r="67" spans="1:5" ht="22.8">
      <c r="A67" s="527"/>
      <c r="B67" s="527"/>
      <c r="C67" s="527"/>
      <c r="D67" s="528"/>
      <c r="E67" s="527"/>
    </row>
    <row r="68" spans="1:5" ht="22.8">
      <c r="A68" s="527"/>
      <c r="B68" s="527"/>
      <c r="C68" s="527"/>
      <c r="D68" s="528"/>
      <c r="E68" s="527"/>
    </row>
    <row r="69" spans="1:5" ht="22.8">
      <c r="A69" s="527"/>
      <c r="B69" s="527"/>
      <c r="C69" s="527"/>
      <c r="D69" s="528"/>
      <c r="E69" s="527"/>
    </row>
    <row r="70" spans="1:5" ht="22.8">
      <c r="A70" s="527"/>
      <c r="B70" s="527"/>
      <c r="C70" s="527"/>
      <c r="D70" s="528"/>
      <c r="E70" s="527"/>
    </row>
    <row r="71" spans="1:5" ht="22.8">
      <c r="A71" s="527"/>
      <c r="B71" s="527"/>
      <c r="C71" s="527"/>
      <c r="D71" s="528"/>
      <c r="E71" s="527"/>
    </row>
    <row r="72" spans="1:5" ht="22.8">
      <c r="A72" s="527"/>
      <c r="B72" s="527"/>
      <c r="C72" s="527"/>
      <c r="D72" s="528"/>
      <c r="E72" s="527"/>
    </row>
    <row r="73" spans="1:5" ht="22.8">
      <c r="A73" s="527"/>
      <c r="B73" s="527"/>
      <c r="C73" s="527"/>
      <c r="D73" s="528"/>
      <c r="E73" s="527"/>
    </row>
    <row r="74" spans="1:5" ht="22.8">
      <c r="A74" s="527"/>
      <c r="B74" s="527"/>
      <c r="C74" s="527"/>
      <c r="D74" s="528"/>
      <c r="E74" s="527"/>
    </row>
    <row r="75" spans="1:5" ht="22.8">
      <c r="A75" s="527"/>
      <c r="B75" s="527"/>
      <c r="C75" s="527"/>
      <c r="D75" s="528"/>
      <c r="E75" s="527"/>
    </row>
    <row r="76" spans="1:5" ht="22.8">
      <c r="A76" s="527"/>
      <c r="B76" s="527"/>
      <c r="C76" s="527"/>
      <c r="D76" s="528"/>
      <c r="E76" s="527"/>
    </row>
    <row r="77" spans="1:5" ht="22.8">
      <c r="A77" s="527"/>
      <c r="B77" s="527"/>
      <c r="C77" s="527"/>
      <c r="D77" s="528"/>
      <c r="E77" s="527"/>
    </row>
    <row r="78" spans="1:5" ht="22.8">
      <c r="A78" s="527"/>
      <c r="B78" s="527"/>
      <c r="C78" s="527"/>
      <c r="D78" s="528"/>
      <c r="E78" s="527"/>
    </row>
    <row r="79" spans="1:5" ht="22.8">
      <c r="A79" s="527"/>
      <c r="B79" s="527"/>
      <c r="C79" s="527"/>
      <c r="D79" s="528"/>
      <c r="E79" s="527"/>
    </row>
    <row r="80" spans="1:5" ht="22.8">
      <c r="A80" s="527"/>
      <c r="B80" s="527"/>
      <c r="C80" s="527"/>
      <c r="D80" s="528"/>
      <c r="E80" s="527"/>
    </row>
    <row r="81" spans="1:5" ht="22.8">
      <c r="A81" s="527"/>
      <c r="B81" s="527"/>
      <c r="C81" s="527"/>
      <c r="D81" s="528"/>
      <c r="E81" s="527"/>
    </row>
    <row r="82" spans="1:5" ht="22.8">
      <c r="A82" s="527"/>
      <c r="B82" s="527"/>
      <c r="C82" s="527"/>
      <c r="D82" s="528"/>
      <c r="E82" s="527"/>
    </row>
    <row r="83" spans="1:5" ht="22.8">
      <c r="A83" s="527"/>
      <c r="B83" s="527"/>
      <c r="C83" s="527"/>
      <c r="D83" s="528"/>
      <c r="E83" s="527"/>
    </row>
    <row r="84" spans="1:5" ht="22.8">
      <c r="A84" s="527"/>
      <c r="B84" s="527"/>
      <c r="C84" s="527"/>
      <c r="D84" s="528"/>
      <c r="E84" s="527"/>
    </row>
    <row r="85" spans="1:5" ht="22.8">
      <c r="A85" s="527"/>
      <c r="B85" s="527"/>
      <c r="C85" s="527"/>
      <c r="D85" s="528"/>
      <c r="E85" s="527"/>
    </row>
    <row r="86" spans="1:5" ht="22.8">
      <c r="A86" s="527"/>
      <c r="B86" s="527"/>
      <c r="C86" s="527"/>
      <c r="D86" s="528"/>
      <c r="E86" s="527"/>
    </row>
    <row r="87" spans="1:5" ht="22.8">
      <c r="A87" s="527"/>
      <c r="B87" s="527"/>
      <c r="C87" s="527"/>
      <c r="D87" s="528"/>
      <c r="E87" s="527"/>
    </row>
    <row r="88" spans="1:5" ht="22.8">
      <c r="A88" s="527"/>
      <c r="B88" s="527"/>
      <c r="C88" s="527"/>
      <c r="D88" s="528"/>
      <c r="E88" s="527"/>
    </row>
    <row r="89" spans="1:5" ht="22.8">
      <c r="A89" s="527"/>
      <c r="B89" s="527"/>
      <c r="C89" s="527"/>
      <c r="D89" s="528"/>
      <c r="E89" s="527"/>
    </row>
    <row r="90" spans="1:5" ht="22.8">
      <c r="A90" s="527"/>
      <c r="B90" s="527"/>
      <c r="C90" s="527"/>
      <c r="D90" s="528"/>
      <c r="E90" s="527"/>
    </row>
    <row r="91" spans="1:5" ht="22.8">
      <c r="A91" s="527"/>
      <c r="B91" s="527"/>
      <c r="C91" s="527"/>
      <c r="D91" s="528"/>
      <c r="E91" s="527"/>
    </row>
    <row r="92" spans="1:5" ht="22.8">
      <c r="A92" s="527"/>
      <c r="B92" s="527"/>
      <c r="C92" s="527"/>
      <c r="D92" s="528"/>
      <c r="E92" s="527"/>
    </row>
    <row r="93" spans="1:5" ht="22.8">
      <c r="A93" s="527"/>
      <c r="B93" s="527"/>
      <c r="C93" s="527"/>
      <c r="D93" s="528"/>
      <c r="E93" s="527"/>
    </row>
    <row r="94" spans="1:5" ht="22.8">
      <c r="A94" s="527"/>
      <c r="B94" s="527"/>
      <c r="C94" s="527"/>
      <c r="D94" s="528"/>
      <c r="E94" s="527"/>
    </row>
    <row r="95" spans="1:5" ht="22.8">
      <c r="A95" s="527"/>
      <c r="B95" s="527"/>
      <c r="C95" s="527"/>
      <c r="D95" s="528"/>
      <c r="E95" s="527"/>
    </row>
    <row r="96" spans="1:5" ht="22.8">
      <c r="A96" s="527"/>
      <c r="B96" s="527"/>
      <c r="C96" s="527"/>
      <c r="D96" s="528"/>
      <c r="E96" s="527"/>
    </row>
    <row r="97" spans="1:5" ht="22.8">
      <c r="A97" s="527"/>
      <c r="B97" s="527"/>
      <c r="C97" s="527"/>
      <c r="D97" s="528"/>
      <c r="E97" s="527"/>
    </row>
    <row r="98" spans="1:5" ht="22.8">
      <c r="A98" s="527"/>
      <c r="B98" s="527"/>
      <c r="C98" s="527"/>
      <c r="D98" s="528"/>
      <c r="E98" s="527"/>
    </row>
    <row r="99" spans="1:5" ht="22.8">
      <c r="A99" s="527"/>
      <c r="B99" s="527"/>
      <c r="C99" s="527"/>
      <c r="D99" s="528"/>
      <c r="E99" s="527"/>
    </row>
    <row r="100" spans="1:5" ht="22.8">
      <c r="A100" s="527"/>
      <c r="B100" s="527"/>
      <c r="C100" s="527"/>
      <c r="D100" s="528"/>
      <c r="E100" s="527"/>
    </row>
    <row r="101" spans="1:5" ht="22.8">
      <c r="A101" s="527"/>
      <c r="B101" s="527"/>
      <c r="C101" s="527"/>
      <c r="D101" s="528"/>
      <c r="E101" s="527"/>
    </row>
    <row r="102" spans="1:5" ht="22.8">
      <c r="A102" s="527"/>
      <c r="B102" s="527"/>
      <c r="C102" s="527"/>
      <c r="D102" s="528"/>
      <c r="E102" s="527"/>
    </row>
    <row r="103" spans="1:5" ht="22.8">
      <c r="A103" s="527"/>
      <c r="B103" s="527"/>
      <c r="C103" s="527"/>
      <c r="D103" s="528"/>
      <c r="E103" s="527"/>
    </row>
    <row r="104" spans="1:5" ht="22.8">
      <c r="A104" s="527"/>
      <c r="B104" s="527"/>
      <c r="C104" s="527"/>
      <c r="D104" s="528"/>
      <c r="E104" s="527"/>
    </row>
    <row r="105" spans="1:5" ht="22.8">
      <c r="A105" s="527"/>
      <c r="B105" s="527"/>
      <c r="C105" s="527"/>
      <c r="D105" s="528"/>
      <c r="E105" s="527"/>
    </row>
    <row r="106" spans="1:5" ht="22.8">
      <c r="A106" s="527"/>
      <c r="B106" s="527"/>
      <c r="C106" s="527"/>
      <c r="D106" s="528"/>
      <c r="E106" s="527"/>
    </row>
    <row r="107" spans="1:5" ht="22.8">
      <c r="A107" s="527"/>
      <c r="B107" s="527"/>
      <c r="C107" s="527"/>
      <c r="D107" s="528"/>
      <c r="E107" s="527"/>
    </row>
    <row r="108" spans="1:5" ht="22.8">
      <c r="A108" s="527"/>
      <c r="B108" s="527"/>
      <c r="C108" s="527"/>
      <c r="D108" s="528"/>
      <c r="E108" s="527"/>
    </row>
    <row r="109" spans="1:5" ht="22.8">
      <c r="A109" s="527"/>
      <c r="B109" s="527"/>
      <c r="C109" s="527"/>
      <c r="D109" s="528"/>
      <c r="E109" s="527"/>
    </row>
    <row r="110" spans="1:5" ht="22.8">
      <c r="A110" s="527"/>
      <c r="B110" s="527"/>
      <c r="C110" s="527"/>
      <c r="D110" s="528"/>
      <c r="E110" s="527"/>
    </row>
    <row r="111" spans="1:5" ht="22.8">
      <c r="A111" s="527"/>
      <c r="B111" s="527"/>
      <c r="C111" s="527"/>
      <c r="D111" s="528"/>
      <c r="E111" s="527"/>
    </row>
    <row r="112" spans="1:5" ht="22.8">
      <c r="A112" s="527"/>
      <c r="B112" s="527"/>
      <c r="C112" s="527"/>
      <c r="D112" s="528"/>
      <c r="E112" s="527"/>
    </row>
    <row r="113" spans="1:5" ht="22.8">
      <c r="A113" s="527"/>
      <c r="B113" s="527"/>
      <c r="C113" s="527"/>
      <c r="D113" s="528"/>
      <c r="E113" s="527"/>
    </row>
    <row r="114" spans="1:5" ht="22.8">
      <c r="A114" s="527"/>
      <c r="B114" s="527"/>
      <c r="C114" s="527"/>
      <c r="D114" s="528"/>
      <c r="E114" s="527"/>
    </row>
    <row r="115" spans="1:5" ht="22.8">
      <c r="A115" s="527"/>
      <c r="B115" s="527"/>
      <c r="C115" s="527"/>
      <c r="D115" s="528"/>
      <c r="E115" s="527"/>
    </row>
    <row r="116" spans="1:5" ht="22.8">
      <c r="A116" s="527"/>
      <c r="B116" s="527"/>
      <c r="C116" s="527"/>
      <c r="D116" s="528"/>
      <c r="E116" s="527"/>
    </row>
    <row r="117" spans="1:5" ht="22.8">
      <c r="A117" s="527"/>
      <c r="B117" s="527"/>
      <c r="C117" s="527"/>
      <c r="D117" s="528"/>
      <c r="E117" s="527"/>
    </row>
    <row r="118" spans="1:5" ht="22.8">
      <c r="A118" s="527"/>
      <c r="B118" s="527"/>
      <c r="C118" s="527"/>
      <c r="D118" s="528"/>
      <c r="E118" s="527"/>
    </row>
    <row r="119" spans="1:5" ht="22.8">
      <c r="A119" s="527"/>
      <c r="B119" s="527"/>
      <c r="C119" s="527"/>
      <c r="D119" s="528"/>
      <c r="E119" s="527"/>
    </row>
    <row r="120" spans="1:5" ht="22.8">
      <c r="A120" s="527"/>
      <c r="B120" s="527"/>
      <c r="C120" s="527"/>
      <c r="D120" s="528"/>
      <c r="E120" s="527"/>
    </row>
    <row r="121" spans="1:5" ht="22.8">
      <c r="A121" s="527"/>
      <c r="B121" s="527"/>
      <c r="C121" s="527"/>
      <c r="D121" s="528"/>
      <c r="E121" s="527"/>
    </row>
    <row r="122" spans="1:5" ht="22.8">
      <c r="A122" s="527"/>
      <c r="B122" s="527"/>
      <c r="C122" s="527"/>
      <c r="D122" s="528"/>
      <c r="E122" s="527"/>
    </row>
    <row r="123" spans="1:5" ht="22.8">
      <c r="A123" s="527"/>
      <c r="B123" s="527"/>
      <c r="C123" s="527"/>
      <c r="D123" s="528"/>
      <c r="E123" s="527"/>
    </row>
    <row r="124" spans="1:5" ht="22.8">
      <c r="A124" s="527"/>
      <c r="B124" s="527"/>
      <c r="C124" s="527"/>
      <c r="D124" s="528"/>
      <c r="E124" s="527"/>
    </row>
    <row r="125" spans="1:5" ht="22.8">
      <c r="A125" s="527"/>
      <c r="B125" s="527"/>
      <c r="C125" s="527"/>
      <c r="D125" s="528"/>
      <c r="E125" s="527"/>
    </row>
    <row r="126" spans="1:5" ht="22.8">
      <c r="A126" s="527"/>
      <c r="B126" s="527"/>
      <c r="C126" s="527"/>
      <c r="D126" s="528"/>
      <c r="E126" s="527"/>
    </row>
    <row r="127" spans="1:5" ht="22.8">
      <c r="A127" s="527"/>
      <c r="B127" s="527"/>
      <c r="C127" s="527"/>
      <c r="D127" s="528"/>
      <c r="E127" s="527"/>
    </row>
    <row r="128" spans="1:5" ht="22.8">
      <c r="A128" s="527"/>
      <c r="B128" s="527"/>
      <c r="C128" s="527"/>
      <c r="D128" s="528"/>
      <c r="E128" s="527"/>
    </row>
    <row r="129" spans="1:5" ht="22.8">
      <c r="A129" s="527"/>
      <c r="B129" s="527"/>
      <c r="C129" s="527"/>
      <c r="D129" s="528"/>
      <c r="E129" s="527"/>
    </row>
    <row r="130" spans="1:5" ht="22.8">
      <c r="A130" s="527"/>
      <c r="B130" s="527"/>
      <c r="C130" s="527"/>
      <c r="D130" s="528"/>
      <c r="E130" s="527"/>
    </row>
    <row r="131" spans="1:5" ht="22.8">
      <c r="A131" s="527"/>
      <c r="B131" s="527"/>
      <c r="C131" s="527"/>
      <c r="D131" s="528"/>
      <c r="E131" s="527"/>
    </row>
    <row r="132" spans="1:5" ht="22.8">
      <c r="A132" s="527"/>
      <c r="B132" s="527"/>
      <c r="C132" s="527"/>
      <c r="D132" s="528"/>
      <c r="E132" s="527"/>
    </row>
    <row r="133" spans="1:5" ht="22.8">
      <c r="A133" s="527"/>
      <c r="B133" s="527"/>
      <c r="C133" s="527"/>
      <c r="D133" s="528"/>
      <c r="E133" s="527"/>
    </row>
    <row r="134" spans="1:5" ht="22.8">
      <c r="A134" s="527"/>
      <c r="B134" s="527"/>
      <c r="C134" s="527"/>
      <c r="D134" s="528"/>
      <c r="E134" s="527"/>
    </row>
    <row r="135" spans="1:5" ht="22.8">
      <c r="A135" s="527"/>
      <c r="B135" s="527"/>
      <c r="C135" s="527"/>
      <c r="D135" s="528"/>
      <c r="E135" s="527"/>
    </row>
    <row r="136" spans="1:5" ht="22.8">
      <c r="A136" s="527"/>
      <c r="B136" s="527"/>
      <c r="C136" s="527"/>
      <c r="D136" s="528"/>
      <c r="E136" s="527"/>
    </row>
    <row r="137" spans="1:5" ht="22.8">
      <c r="A137" s="527"/>
      <c r="B137" s="527"/>
      <c r="C137" s="527"/>
      <c r="D137" s="528"/>
      <c r="E137" s="527"/>
    </row>
    <row r="138" spans="1:5" ht="22.8">
      <c r="A138" s="527"/>
      <c r="B138" s="527"/>
      <c r="C138" s="527"/>
      <c r="D138" s="528"/>
      <c r="E138" s="527"/>
    </row>
    <row r="139" spans="1:5" ht="22.8">
      <c r="A139" s="527"/>
      <c r="B139" s="527"/>
      <c r="C139" s="527"/>
      <c r="D139" s="528"/>
      <c r="E139" s="527"/>
    </row>
    <row r="140" spans="1:5" ht="22.8">
      <c r="A140" s="527"/>
      <c r="B140" s="527"/>
      <c r="C140" s="527"/>
      <c r="D140" s="528"/>
      <c r="E140" s="527"/>
    </row>
    <row r="141" spans="1:5" ht="22.8">
      <c r="A141" s="527"/>
      <c r="B141" s="527"/>
      <c r="C141" s="527"/>
      <c r="D141" s="528"/>
      <c r="E141" s="527"/>
    </row>
    <row r="142" spans="1:5" ht="22.8">
      <c r="A142" s="527"/>
      <c r="B142" s="527"/>
      <c r="C142" s="527"/>
      <c r="D142" s="528"/>
      <c r="E142" s="527"/>
    </row>
    <row r="143" spans="1:5" ht="22.8">
      <c r="A143" s="527"/>
      <c r="B143" s="527"/>
      <c r="C143" s="527"/>
      <c r="D143" s="528"/>
      <c r="E143" s="527"/>
    </row>
    <row r="144" spans="1:5" ht="22.8">
      <c r="A144" s="527"/>
      <c r="B144" s="527"/>
      <c r="C144" s="527"/>
      <c r="D144" s="528"/>
      <c r="E144" s="527"/>
    </row>
    <row r="145" spans="1:5" ht="22.8">
      <c r="A145" s="527"/>
      <c r="B145" s="527"/>
      <c r="C145" s="527"/>
      <c r="D145" s="528"/>
      <c r="E145" s="527"/>
    </row>
    <row r="146" spans="1:5" ht="22.8">
      <c r="A146" s="527"/>
      <c r="B146" s="527"/>
      <c r="C146" s="527"/>
      <c r="D146" s="528"/>
      <c r="E146" s="527"/>
    </row>
    <row r="147" spans="1:5" ht="22.8">
      <c r="A147" s="527"/>
      <c r="B147" s="527"/>
      <c r="C147" s="527"/>
      <c r="D147" s="528"/>
      <c r="E147" s="527"/>
    </row>
    <row r="148" spans="1:5" ht="22.8">
      <c r="A148" s="527"/>
      <c r="B148" s="527"/>
      <c r="C148" s="527"/>
      <c r="D148" s="528"/>
      <c r="E148" s="527"/>
    </row>
    <row r="149" spans="1:5" ht="22.8">
      <c r="A149" s="527"/>
      <c r="B149" s="527"/>
      <c r="C149" s="527"/>
      <c r="D149" s="528"/>
      <c r="E149" s="527"/>
    </row>
    <row r="150" spans="1:5" ht="22.8">
      <c r="A150" s="527"/>
      <c r="B150" s="527"/>
      <c r="C150" s="527"/>
      <c r="D150" s="528"/>
      <c r="E150" s="527"/>
    </row>
    <row r="151" spans="1:5" ht="22.8">
      <c r="A151" s="527"/>
      <c r="B151" s="527"/>
      <c r="C151" s="527"/>
      <c r="D151" s="528"/>
      <c r="E151" s="527"/>
    </row>
    <row r="152" spans="1:5" ht="22.8">
      <c r="A152" s="527"/>
      <c r="B152" s="527"/>
      <c r="C152" s="527"/>
      <c r="D152" s="528"/>
      <c r="E152" s="527"/>
    </row>
    <row r="153" spans="1:5" ht="22.8">
      <c r="A153" s="527"/>
      <c r="B153" s="527"/>
      <c r="C153" s="527"/>
      <c r="D153" s="528"/>
      <c r="E153" s="527"/>
    </row>
    <row r="154" spans="1:5" ht="22.8">
      <c r="A154" s="527"/>
      <c r="B154" s="527"/>
      <c r="C154" s="527"/>
      <c r="D154" s="528"/>
      <c r="E154" s="527"/>
    </row>
    <row r="155" spans="1:5" ht="22.8">
      <c r="A155" s="527"/>
      <c r="B155" s="527"/>
      <c r="C155" s="527"/>
      <c r="D155" s="528"/>
      <c r="E155" s="527"/>
    </row>
    <row r="156" spans="1:5" ht="22.8">
      <c r="A156" s="527"/>
      <c r="B156" s="527"/>
      <c r="C156" s="527"/>
      <c r="D156" s="528"/>
      <c r="E156" s="527"/>
    </row>
    <row r="157" spans="1:5" ht="22.8">
      <c r="A157" s="527"/>
      <c r="B157" s="527"/>
      <c r="C157" s="527"/>
      <c r="D157" s="528"/>
      <c r="E157" s="527"/>
    </row>
    <row r="158" spans="1:5" ht="22.8">
      <c r="A158" s="527"/>
      <c r="B158" s="527"/>
      <c r="C158" s="527"/>
      <c r="D158" s="528"/>
      <c r="E158" s="527"/>
    </row>
    <row r="159" spans="1:5" ht="22.8">
      <c r="A159" s="527"/>
      <c r="B159" s="527"/>
      <c r="C159" s="527"/>
      <c r="D159" s="528"/>
      <c r="E159" s="527"/>
    </row>
    <row r="160" spans="1:5" ht="22.8">
      <c r="A160" s="527"/>
      <c r="B160" s="527"/>
      <c r="C160" s="527"/>
      <c r="D160" s="528"/>
      <c r="E160" s="527"/>
    </row>
    <row r="161" spans="1:5" ht="22.8">
      <c r="A161" s="527"/>
      <c r="B161" s="527"/>
      <c r="C161" s="527"/>
      <c r="D161" s="528"/>
      <c r="E161" s="527"/>
    </row>
    <row r="162" spans="1:5" ht="22.8">
      <c r="A162" s="527"/>
      <c r="B162" s="527"/>
      <c r="C162" s="527"/>
      <c r="D162" s="528"/>
      <c r="E162" s="527"/>
    </row>
    <row r="163" spans="1:5" ht="22.8">
      <c r="A163" s="527"/>
      <c r="B163" s="527"/>
      <c r="C163" s="527"/>
      <c r="D163" s="528"/>
      <c r="E163" s="527"/>
    </row>
    <row r="164" spans="1:5" ht="22.8">
      <c r="A164" s="527"/>
      <c r="B164" s="527"/>
      <c r="C164" s="527"/>
      <c r="D164" s="528"/>
      <c r="E164" s="527"/>
    </row>
    <row r="165" spans="1:5" ht="22.8">
      <c r="A165" s="527"/>
      <c r="B165" s="527"/>
      <c r="C165" s="527"/>
      <c r="D165" s="528"/>
      <c r="E165" s="527"/>
    </row>
    <row r="166" spans="1:5" ht="22.8">
      <c r="A166" s="527"/>
      <c r="B166" s="527"/>
      <c r="C166" s="527"/>
      <c r="D166" s="528"/>
      <c r="E166" s="527"/>
    </row>
    <row r="167" spans="1:5" ht="22.8">
      <c r="A167" s="527"/>
      <c r="B167" s="527"/>
      <c r="C167" s="527"/>
      <c r="D167" s="528"/>
      <c r="E167" s="527"/>
    </row>
    <row r="168" spans="1:5" ht="22.8">
      <c r="A168" s="527"/>
      <c r="B168" s="527"/>
      <c r="C168" s="527"/>
      <c r="D168" s="528"/>
      <c r="E168" s="527"/>
    </row>
    <row r="169" spans="1:5" ht="22.8">
      <c r="A169" s="527"/>
      <c r="B169" s="527"/>
      <c r="C169" s="527"/>
      <c r="D169" s="528"/>
      <c r="E169" s="527"/>
    </row>
    <row r="170" spans="1:5" ht="22.8">
      <c r="A170" s="527"/>
      <c r="B170" s="527"/>
      <c r="C170" s="527"/>
      <c r="D170" s="528"/>
      <c r="E170" s="527"/>
    </row>
    <row r="171" spans="1:5" ht="22.8">
      <c r="A171" s="527"/>
      <c r="B171" s="527"/>
      <c r="C171" s="527"/>
      <c r="D171" s="528"/>
      <c r="E171" s="527"/>
    </row>
    <row r="172" spans="1:5" ht="22.8">
      <c r="A172" s="527"/>
      <c r="B172" s="527"/>
      <c r="C172" s="527"/>
      <c r="D172" s="528"/>
      <c r="E172" s="527"/>
    </row>
    <row r="173" spans="1:5" ht="22.8">
      <c r="A173" s="527"/>
      <c r="B173" s="527"/>
      <c r="C173" s="527"/>
      <c r="D173" s="528"/>
      <c r="E173" s="527"/>
    </row>
    <row r="174" spans="1:5" ht="22.8">
      <c r="A174" s="527"/>
      <c r="B174" s="527"/>
      <c r="C174" s="527"/>
      <c r="D174" s="528"/>
      <c r="E174" s="527"/>
    </row>
    <row r="175" spans="1:5" ht="22.8">
      <c r="A175" s="527"/>
      <c r="B175" s="527"/>
      <c r="C175" s="527"/>
      <c r="D175" s="528"/>
      <c r="E175" s="527"/>
    </row>
    <row r="176" spans="1:5" ht="22.8">
      <c r="A176" s="527"/>
      <c r="B176" s="527"/>
      <c r="C176" s="527"/>
      <c r="D176" s="528"/>
      <c r="E176" s="527"/>
    </row>
    <row r="177" spans="1:5" ht="22.8">
      <c r="A177" s="527"/>
      <c r="B177" s="527"/>
      <c r="C177" s="527"/>
      <c r="D177" s="528"/>
      <c r="E177" s="527"/>
    </row>
    <row r="178" spans="1:5" ht="22.8">
      <c r="A178" s="527"/>
      <c r="B178" s="527"/>
      <c r="C178" s="527"/>
      <c r="D178" s="528"/>
      <c r="E178" s="527"/>
    </row>
    <row r="179" spans="1:5" ht="22.8">
      <c r="A179" s="527"/>
      <c r="B179" s="527"/>
      <c r="C179" s="527"/>
      <c r="D179" s="528"/>
      <c r="E179" s="527"/>
    </row>
    <row r="180" spans="1:5" ht="22.8">
      <c r="A180" s="527"/>
      <c r="B180" s="527"/>
      <c r="C180" s="527"/>
      <c r="D180" s="528"/>
      <c r="E180" s="527"/>
    </row>
    <row r="181" spans="1:5" ht="22.8">
      <c r="A181" s="527"/>
      <c r="B181" s="527"/>
      <c r="C181" s="527"/>
      <c r="D181" s="528"/>
      <c r="E181" s="527"/>
    </row>
    <row r="182" spans="1:5" ht="22.8">
      <c r="A182" s="527"/>
      <c r="B182" s="527"/>
      <c r="C182" s="527"/>
      <c r="D182" s="528"/>
      <c r="E182" s="527"/>
    </row>
    <row r="183" spans="1:5" ht="22.8">
      <c r="A183" s="527"/>
      <c r="B183" s="527"/>
      <c r="C183" s="527"/>
      <c r="D183" s="528"/>
      <c r="E183" s="527"/>
    </row>
    <row r="184" spans="1:5" ht="22.8">
      <c r="A184" s="527"/>
      <c r="B184" s="527"/>
      <c r="C184" s="527"/>
      <c r="D184" s="528"/>
      <c r="E184" s="527"/>
    </row>
    <row r="185" spans="1:5" ht="22.8">
      <c r="A185" s="527"/>
      <c r="B185" s="527"/>
      <c r="C185" s="527"/>
      <c r="D185" s="528"/>
      <c r="E185" s="527"/>
    </row>
    <row r="186" spans="1:5" ht="22.8">
      <c r="A186" s="527"/>
      <c r="B186" s="527"/>
      <c r="C186" s="527"/>
      <c r="D186" s="528"/>
      <c r="E186" s="527"/>
    </row>
    <row r="187" spans="1:5" ht="22.8">
      <c r="A187" s="527"/>
      <c r="B187" s="527"/>
      <c r="C187" s="527"/>
      <c r="D187" s="528"/>
      <c r="E187" s="527"/>
    </row>
    <row r="188" spans="1:5" ht="22.8">
      <c r="A188" s="527"/>
      <c r="B188" s="527"/>
      <c r="C188" s="527"/>
      <c r="D188" s="528"/>
      <c r="E188" s="527"/>
    </row>
    <row r="189" spans="1:5" ht="22.8">
      <c r="A189" s="527"/>
      <c r="B189" s="527"/>
      <c r="C189" s="527"/>
      <c r="D189" s="528"/>
      <c r="E189" s="527"/>
    </row>
    <row r="190" spans="1:5" ht="22.8">
      <c r="A190" s="527"/>
      <c r="B190" s="527"/>
      <c r="C190" s="527"/>
      <c r="D190" s="528"/>
      <c r="E190" s="527"/>
    </row>
    <row r="191" spans="1:5" ht="22.8">
      <c r="A191" s="527"/>
      <c r="B191" s="527"/>
      <c r="C191" s="527"/>
      <c r="D191" s="528"/>
      <c r="E191" s="527"/>
    </row>
    <row r="192" spans="1:5" ht="22.8">
      <c r="A192" s="527"/>
      <c r="B192" s="527"/>
      <c r="C192" s="527"/>
      <c r="D192" s="528"/>
      <c r="E192" s="527"/>
    </row>
    <row r="193" spans="1:5" ht="22.8">
      <c r="A193" s="527"/>
      <c r="B193" s="527"/>
      <c r="C193" s="527"/>
      <c r="D193" s="528"/>
      <c r="E193" s="527"/>
    </row>
    <row r="194" spans="1:5" ht="22.8">
      <c r="A194" s="527"/>
      <c r="B194" s="527"/>
      <c r="C194" s="527"/>
      <c r="D194" s="528"/>
      <c r="E194" s="527"/>
    </row>
    <row r="195" spans="1:5" ht="22.8">
      <c r="A195" s="527"/>
      <c r="B195" s="527"/>
      <c r="C195" s="527"/>
      <c r="D195" s="528"/>
      <c r="E195" s="527"/>
    </row>
    <row r="196" spans="1:5" ht="22.8">
      <c r="A196" s="527"/>
      <c r="B196" s="527"/>
      <c r="C196" s="527"/>
      <c r="D196" s="528"/>
      <c r="E196" s="527"/>
    </row>
    <row r="197" spans="1:5" ht="22.8">
      <c r="A197" s="527"/>
      <c r="B197" s="527"/>
      <c r="C197" s="527"/>
      <c r="D197" s="528"/>
      <c r="E197" s="527"/>
    </row>
    <row r="198" spans="1:5" ht="22.8">
      <c r="A198" s="527"/>
      <c r="B198" s="527"/>
      <c r="C198" s="527"/>
      <c r="D198" s="528"/>
      <c r="E198" s="527"/>
    </row>
    <row r="199" spans="1:5" ht="22.8">
      <c r="A199" s="527"/>
      <c r="B199" s="527"/>
      <c r="C199" s="527"/>
      <c r="D199" s="528"/>
      <c r="E199" s="527"/>
    </row>
    <row r="200" spans="1:5" ht="22.8">
      <c r="A200" s="527"/>
      <c r="B200" s="527"/>
      <c r="C200" s="527"/>
      <c r="D200" s="528"/>
      <c r="E200" s="527"/>
    </row>
    <row r="201" spans="1:5" ht="22.8">
      <c r="A201" s="527"/>
      <c r="B201" s="527"/>
      <c r="C201" s="527"/>
      <c r="D201" s="528"/>
      <c r="E201" s="527"/>
    </row>
    <row r="202" spans="1:5" ht="22.8">
      <c r="A202" s="527"/>
      <c r="B202" s="527"/>
      <c r="C202" s="527"/>
      <c r="D202" s="528"/>
      <c r="E202" s="527"/>
    </row>
    <row r="203" spans="1:5" ht="22.8">
      <c r="A203" s="527"/>
      <c r="B203" s="527"/>
      <c r="C203" s="527"/>
      <c r="D203" s="528"/>
      <c r="E203" s="527"/>
    </row>
    <row r="204" spans="1:5" ht="22.8">
      <c r="A204" s="527"/>
      <c r="B204" s="527"/>
      <c r="C204" s="527"/>
      <c r="D204" s="528"/>
      <c r="E204" s="527"/>
    </row>
    <row r="205" spans="1:5" ht="22.8">
      <c r="A205" s="527"/>
      <c r="B205" s="527"/>
      <c r="C205" s="527"/>
      <c r="D205" s="528"/>
      <c r="E205" s="527"/>
    </row>
    <row r="206" spans="1:5" ht="22.8">
      <c r="A206" s="527"/>
      <c r="B206" s="527"/>
      <c r="C206" s="527"/>
      <c r="D206" s="528"/>
      <c r="E206" s="527"/>
    </row>
    <row r="207" spans="1:5" ht="22.8">
      <c r="A207" s="527"/>
      <c r="B207" s="527"/>
      <c r="C207" s="527"/>
      <c r="D207" s="528"/>
      <c r="E207" s="527"/>
    </row>
    <row r="208" spans="1:5" ht="22.8">
      <c r="A208" s="527"/>
      <c r="B208" s="527"/>
      <c r="C208" s="527"/>
      <c r="D208" s="528"/>
      <c r="E208" s="527"/>
    </row>
    <row r="209" spans="1:5" ht="22.8">
      <c r="A209" s="527"/>
      <c r="B209" s="527"/>
      <c r="C209" s="527"/>
      <c r="D209" s="528"/>
      <c r="E209" s="527"/>
    </row>
    <row r="210" spans="1:5" ht="22.8">
      <c r="A210" s="527"/>
      <c r="B210" s="527"/>
      <c r="C210" s="527"/>
      <c r="D210" s="528"/>
      <c r="E210" s="527"/>
    </row>
    <row r="211" spans="1:5" ht="22.8">
      <c r="A211" s="527"/>
      <c r="B211" s="527"/>
      <c r="C211" s="527"/>
      <c r="D211" s="528"/>
      <c r="E211" s="527"/>
    </row>
    <row r="212" spans="1:5" ht="22.8">
      <c r="A212" s="527"/>
      <c r="B212" s="527"/>
      <c r="C212" s="527"/>
      <c r="D212" s="528"/>
      <c r="E212" s="527"/>
    </row>
    <row r="213" spans="1:5" ht="22.8">
      <c r="A213" s="527"/>
      <c r="B213" s="527"/>
      <c r="C213" s="527"/>
      <c r="D213" s="528"/>
      <c r="E213" s="527"/>
    </row>
    <row r="214" spans="1:5" ht="22.8">
      <c r="A214" s="527"/>
      <c r="B214" s="527"/>
      <c r="C214" s="527"/>
      <c r="D214" s="528"/>
      <c r="E214" s="527"/>
    </row>
    <row r="215" spans="1:5" ht="22.8">
      <c r="A215" s="527"/>
      <c r="B215" s="527"/>
      <c r="C215" s="527"/>
      <c r="D215" s="528"/>
      <c r="E215" s="527"/>
    </row>
    <row r="216" spans="1:5" ht="22.8">
      <c r="A216" s="527"/>
      <c r="B216" s="527"/>
      <c r="C216" s="527"/>
      <c r="D216" s="528"/>
      <c r="E216" s="527"/>
    </row>
    <row r="217" spans="1:5" ht="22.8">
      <c r="A217" s="527"/>
      <c r="B217" s="527"/>
      <c r="C217" s="527"/>
      <c r="D217" s="528"/>
      <c r="E217" s="527"/>
    </row>
    <row r="218" spans="1:5" ht="22.8">
      <c r="A218" s="527"/>
      <c r="B218" s="527"/>
      <c r="C218" s="527"/>
      <c r="D218" s="528"/>
      <c r="E218" s="527"/>
    </row>
    <row r="219" spans="1:5" ht="22.8">
      <c r="A219" s="527"/>
      <c r="B219" s="527"/>
      <c r="C219" s="527"/>
      <c r="D219" s="528"/>
      <c r="E219" s="527"/>
    </row>
    <row r="220" spans="1:5" ht="22.8">
      <c r="A220" s="527"/>
      <c r="B220" s="527"/>
      <c r="C220" s="527"/>
      <c r="D220" s="528"/>
      <c r="E220" s="527"/>
    </row>
    <row r="221" spans="1:5" ht="22.8">
      <c r="A221" s="527"/>
      <c r="B221" s="527"/>
      <c r="C221" s="527"/>
      <c r="D221" s="528"/>
      <c r="E221" s="527"/>
    </row>
    <row r="222" spans="1:5" ht="22.8">
      <c r="A222" s="527"/>
      <c r="B222" s="527"/>
      <c r="C222" s="527"/>
      <c r="D222" s="528"/>
      <c r="E222" s="527"/>
    </row>
  </sheetData>
  <mergeCells count="12">
    <mergeCell ref="F11:H11"/>
    <mergeCell ref="A12:H12"/>
    <mergeCell ref="A13:L13"/>
    <mergeCell ref="I1:J1"/>
    <mergeCell ref="G1:H1"/>
    <mergeCell ref="G2:H2"/>
    <mergeCell ref="A3:H3"/>
    <mergeCell ref="A4:H4"/>
    <mergeCell ref="A5:A6"/>
    <mergeCell ref="B5:B6"/>
    <mergeCell ref="C5:E5"/>
    <mergeCell ref="F5:H5"/>
  </mergeCells>
  <phoneticPr fontId="16" type="noConversion"/>
  <hyperlinks>
    <hyperlink ref="I1" location="預告統計資料發布時間表!A1" display="回發布時間表" xr:uid="{4C195184-6484-4133-B7D7-144B7051790C}"/>
  </hyperlink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37B6-5C0E-4031-918E-18A23ED47E30}">
  <dimension ref="A1:N223"/>
  <sheetViews>
    <sheetView workbookViewId="0">
      <selection activeCell="M1" sqref="M1:N1"/>
    </sheetView>
  </sheetViews>
  <sheetFormatPr defaultColWidth="9" defaultRowHeight="16.2"/>
  <cols>
    <col min="1" max="1" width="12.21875" style="381" customWidth="1"/>
    <col min="2" max="3" width="11" style="381" customWidth="1"/>
    <col min="4" max="6" width="11" style="514" customWidth="1"/>
    <col min="7" max="10" width="11" style="381" customWidth="1"/>
    <col min="11" max="11" width="17.88671875" style="381" customWidth="1"/>
    <col min="12" max="12" width="20.77734375" style="381" customWidth="1"/>
    <col min="13" max="256" width="9" style="381"/>
    <col min="257" max="257" width="12.21875" style="381" customWidth="1"/>
    <col min="258" max="266" width="11" style="381" customWidth="1"/>
    <col min="267" max="267" width="17.88671875" style="381" customWidth="1"/>
    <col min="268" max="268" width="20.77734375" style="381" customWidth="1"/>
    <col min="269" max="512" width="9" style="381"/>
    <col min="513" max="513" width="12.21875" style="381" customWidth="1"/>
    <col min="514" max="522" width="11" style="381" customWidth="1"/>
    <col min="523" max="523" width="17.88671875" style="381" customWidth="1"/>
    <col min="524" max="524" width="20.77734375" style="381" customWidth="1"/>
    <col min="525" max="768" width="9" style="381"/>
    <col min="769" max="769" width="12.21875" style="381" customWidth="1"/>
    <col min="770" max="778" width="11" style="381" customWidth="1"/>
    <col min="779" max="779" width="17.88671875" style="381" customWidth="1"/>
    <col min="780" max="780" width="20.77734375" style="381" customWidth="1"/>
    <col min="781" max="1024" width="9" style="381"/>
    <col min="1025" max="1025" width="12.21875" style="381" customWidth="1"/>
    <col min="1026" max="1034" width="11" style="381" customWidth="1"/>
    <col min="1035" max="1035" width="17.88671875" style="381" customWidth="1"/>
    <col min="1036" max="1036" width="20.77734375" style="381" customWidth="1"/>
    <col min="1037" max="1280" width="9" style="381"/>
    <col min="1281" max="1281" width="12.21875" style="381" customWidth="1"/>
    <col min="1282" max="1290" width="11" style="381" customWidth="1"/>
    <col min="1291" max="1291" width="17.88671875" style="381" customWidth="1"/>
    <col min="1292" max="1292" width="20.77734375" style="381" customWidth="1"/>
    <col min="1293" max="1536" width="9" style="381"/>
    <col min="1537" max="1537" width="12.21875" style="381" customWidth="1"/>
    <col min="1538" max="1546" width="11" style="381" customWidth="1"/>
    <col min="1547" max="1547" width="17.88671875" style="381" customWidth="1"/>
    <col min="1548" max="1548" width="20.77734375" style="381" customWidth="1"/>
    <col min="1549" max="1792" width="9" style="381"/>
    <col min="1793" max="1793" width="12.21875" style="381" customWidth="1"/>
    <col min="1794" max="1802" width="11" style="381" customWidth="1"/>
    <col min="1803" max="1803" width="17.88671875" style="381" customWidth="1"/>
    <col min="1804" max="1804" width="20.77734375" style="381" customWidth="1"/>
    <col min="1805" max="2048" width="9" style="381"/>
    <col min="2049" max="2049" width="12.21875" style="381" customWidth="1"/>
    <col min="2050" max="2058" width="11" style="381" customWidth="1"/>
    <col min="2059" max="2059" width="17.88671875" style="381" customWidth="1"/>
    <col min="2060" max="2060" width="20.77734375" style="381" customWidth="1"/>
    <col min="2061" max="2304" width="9" style="381"/>
    <col min="2305" max="2305" width="12.21875" style="381" customWidth="1"/>
    <col min="2306" max="2314" width="11" style="381" customWidth="1"/>
    <col min="2315" max="2315" width="17.88671875" style="381" customWidth="1"/>
    <col min="2316" max="2316" width="20.77734375" style="381" customWidth="1"/>
    <col min="2317" max="2560" width="9" style="381"/>
    <col min="2561" max="2561" width="12.21875" style="381" customWidth="1"/>
    <col min="2562" max="2570" width="11" style="381" customWidth="1"/>
    <col min="2571" max="2571" width="17.88671875" style="381" customWidth="1"/>
    <col min="2572" max="2572" width="20.77734375" style="381" customWidth="1"/>
    <col min="2573" max="2816" width="9" style="381"/>
    <col min="2817" max="2817" width="12.21875" style="381" customWidth="1"/>
    <col min="2818" max="2826" width="11" style="381" customWidth="1"/>
    <col min="2827" max="2827" width="17.88671875" style="381" customWidth="1"/>
    <col min="2828" max="2828" width="20.77734375" style="381" customWidth="1"/>
    <col min="2829" max="3072" width="9" style="381"/>
    <col min="3073" max="3073" width="12.21875" style="381" customWidth="1"/>
    <col min="3074" max="3082" width="11" style="381" customWidth="1"/>
    <col min="3083" max="3083" width="17.88671875" style="381" customWidth="1"/>
    <col min="3084" max="3084" width="20.77734375" style="381" customWidth="1"/>
    <col min="3085" max="3328" width="9" style="381"/>
    <col min="3329" max="3329" width="12.21875" style="381" customWidth="1"/>
    <col min="3330" max="3338" width="11" style="381" customWidth="1"/>
    <col min="3339" max="3339" width="17.88671875" style="381" customWidth="1"/>
    <col min="3340" max="3340" width="20.77734375" style="381" customWidth="1"/>
    <col min="3341" max="3584" width="9" style="381"/>
    <col min="3585" max="3585" width="12.21875" style="381" customWidth="1"/>
    <col min="3586" max="3594" width="11" style="381" customWidth="1"/>
    <col min="3595" max="3595" width="17.88671875" style="381" customWidth="1"/>
    <col min="3596" max="3596" width="20.77734375" style="381" customWidth="1"/>
    <col min="3597" max="3840" width="9" style="381"/>
    <col min="3841" max="3841" width="12.21875" style="381" customWidth="1"/>
    <col min="3842" max="3850" width="11" style="381" customWidth="1"/>
    <col min="3851" max="3851" width="17.88671875" style="381" customWidth="1"/>
    <col min="3852" max="3852" width="20.77734375" style="381" customWidth="1"/>
    <col min="3853" max="4096" width="9" style="381"/>
    <col min="4097" max="4097" width="12.21875" style="381" customWidth="1"/>
    <col min="4098" max="4106" width="11" style="381" customWidth="1"/>
    <col min="4107" max="4107" width="17.88671875" style="381" customWidth="1"/>
    <col min="4108" max="4108" width="20.77734375" style="381" customWidth="1"/>
    <col min="4109" max="4352" width="9" style="381"/>
    <col min="4353" max="4353" width="12.21875" style="381" customWidth="1"/>
    <col min="4354" max="4362" width="11" style="381" customWidth="1"/>
    <col min="4363" max="4363" width="17.88671875" style="381" customWidth="1"/>
    <col min="4364" max="4364" width="20.77734375" style="381" customWidth="1"/>
    <col min="4365" max="4608" width="9" style="381"/>
    <col min="4609" max="4609" width="12.21875" style="381" customWidth="1"/>
    <col min="4610" max="4618" width="11" style="381" customWidth="1"/>
    <col min="4619" max="4619" width="17.88671875" style="381" customWidth="1"/>
    <col min="4620" max="4620" width="20.77734375" style="381" customWidth="1"/>
    <col min="4621" max="4864" width="9" style="381"/>
    <col min="4865" max="4865" width="12.21875" style="381" customWidth="1"/>
    <col min="4866" max="4874" width="11" style="381" customWidth="1"/>
    <col min="4875" max="4875" width="17.88671875" style="381" customWidth="1"/>
    <col min="4876" max="4876" width="20.77734375" style="381" customWidth="1"/>
    <col min="4877" max="5120" width="9" style="381"/>
    <col min="5121" max="5121" width="12.21875" style="381" customWidth="1"/>
    <col min="5122" max="5130" width="11" style="381" customWidth="1"/>
    <col min="5131" max="5131" width="17.88671875" style="381" customWidth="1"/>
    <col min="5132" max="5132" width="20.77734375" style="381" customWidth="1"/>
    <col min="5133" max="5376" width="9" style="381"/>
    <col min="5377" max="5377" width="12.21875" style="381" customWidth="1"/>
    <col min="5378" max="5386" width="11" style="381" customWidth="1"/>
    <col min="5387" max="5387" width="17.88671875" style="381" customWidth="1"/>
    <col min="5388" max="5388" width="20.77734375" style="381" customWidth="1"/>
    <col min="5389" max="5632" width="9" style="381"/>
    <col min="5633" max="5633" width="12.21875" style="381" customWidth="1"/>
    <col min="5634" max="5642" width="11" style="381" customWidth="1"/>
    <col min="5643" max="5643" width="17.88671875" style="381" customWidth="1"/>
    <col min="5644" max="5644" width="20.77734375" style="381" customWidth="1"/>
    <col min="5645" max="5888" width="9" style="381"/>
    <col min="5889" max="5889" width="12.21875" style="381" customWidth="1"/>
    <col min="5890" max="5898" width="11" style="381" customWidth="1"/>
    <col min="5899" max="5899" width="17.88671875" style="381" customWidth="1"/>
    <col min="5900" max="5900" width="20.77734375" style="381" customWidth="1"/>
    <col min="5901" max="6144" width="9" style="381"/>
    <col min="6145" max="6145" width="12.21875" style="381" customWidth="1"/>
    <col min="6146" max="6154" width="11" style="381" customWidth="1"/>
    <col min="6155" max="6155" width="17.88671875" style="381" customWidth="1"/>
    <col min="6156" max="6156" width="20.77734375" style="381" customWidth="1"/>
    <col min="6157" max="6400" width="9" style="381"/>
    <col min="6401" max="6401" width="12.21875" style="381" customWidth="1"/>
    <col min="6402" max="6410" width="11" style="381" customWidth="1"/>
    <col min="6411" max="6411" width="17.88671875" style="381" customWidth="1"/>
    <col min="6412" max="6412" width="20.77734375" style="381" customWidth="1"/>
    <col min="6413" max="6656" width="9" style="381"/>
    <col min="6657" max="6657" width="12.21875" style="381" customWidth="1"/>
    <col min="6658" max="6666" width="11" style="381" customWidth="1"/>
    <col min="6667" max="6667" width="17.88671875" style="381" customWidth="1"/>
    <col min="6668" max="6668" width="20.77734375" style="381" customWidth="1"/>
    <col min="6669" max="6912" width="9" style="381"/>
    <col min="6913" max="6913" width="12.21875" style="381" customWidth="1"/>
    <col min="6914" max="6922" width="11" style="381" customWidth="1"/>
    <col min="6923" max="6923" width="17.88671875" style="381" customWidth="1"/>
    <col min="6924" max="6924" width="20.77734375" style="381" customWidth="1"/>
    <col min="6925" max="7168" width="9" style="381"/>
    <col min="7169" max="7169" width="12.21875" style="381" customWidth="1"/>
    <col min="7170" max="7178" width="11" style="381" customWidth="1"/>
    <col min="7179" max="7179" width="17.88671875" style="381" customWidth="1"/>
    <col min="7180" max="7180" width="20.77734375" style="381" customWidth="1"/>
    <col min="7181" max="7424" width="9" style="381"/>
    <col min="7425" max="7425" width="12.21875" style="381" customWidth="1"/>
    <col min="7426" max="7434" width="11" style="381" customWidth="1"/>
    <col min="7435" max="7435" width="17.88671875" style="381" customWidth="1"/>
    <col min="7436" max="7436" width="20.77734375" style="381" customWidth="1"/>
    <col min="7437" max="7680" width="9" style="381"/>
    <col min="7681" max="7681" width="12.21875" style="381" customWidth="1"/>
    <col min="7682" max="7690" width="11" style="381" customWidth="1"/>
    <col min="7691" max="7691" width="17.88671875" style="381" customWidth="1"/>
    <col min="7692" max="7692" width="20.77734375" style="381" customWidth="1"/>
    <col min="7693" max="7936" width="9" style="381"/>
    <col min="7937" max="7937" width="12.21875" style="381" customWidth="1"/>
    <col min="7938" max="7946" width="11" style="381" customWidth="1"/>
    <col min="7947" max="7947" width="17.88671875" style="381" customWidth="1"/>
    <col min="7948" max="7948" width="20.77734375" style="381" customWidth="1"/>
    <col min="7949" max="8192" width="9" style="381"/>
    <col min="8193" max="8193" width="12.21875" style="381" customWidth="1"/>
    <col min="8194" max="8202" width="11" style="381" customWidth="1"/>
    <col min="8203" max="8203" width="17.88671875" style="381" customWidth="1"/>
    <col min="8204" max="8204" width="20.77734375" style="381" customWidth="1"/>
    <col min="8205" max="8448" width="9" style="381"/>
    <col min="8449" max="8449" width="12.21875" style="381" customWidth="1"/>
    <col min="8450" max="8458" width="11" style="381" customWidth="1"/>
    <col min="8459" max="8459" width="17.88671875" style="381" customWidth="1"/>
    <col min="8460" max="8460" width="20.77734375" style="381" customWidth="1"/>
    <col min="8461" max="8704" width="9" style="381"/>
    <col min="8705" max="8705" width="12.21875" style="381" customWidth="1"/>
    <col min="8706" max="8714" width="11" style="381" customWidth="1"/>
    <col min="8715" max="8715" width="17.88671875" style="381" customWidth="1"/>
    <col min="8716" max="8716" width="20.77734375" style="381" customWidth="1"/>
    <col min="8717" max="8960" width="9" style="381"/>
    <col min="8961" max="8961" width="12.21875" style="381" customWidth="1"/>
    <col min="8962" max="8970" width="11" style="381" customWidth="1"/>
    <col min="8971" max="8971" width="17.88671875" style="381" customWidth="1"/>
    <col min="8972" max="8972" width="20.77734375" style="381" customWidth="1"/>
    <col min="8973" max="9216" width="9" style="381"/>
    <col min="9217" max="9217" width="12.21875" style="381" customWidth="1"/>
    <col min="9218" max="9226" width="11" style="381" customWidth="1"/>
    <col min="9227" max="9227" width="17.88671875" style="381" customWidth="1"/>
    <col min="9228" max="9228" width="20.77734375" style="381" customWidth="1"/>
    <col min="9229" max="9472" width="9" style="381"/>
    <col min="9473" max="9473" width="12.21875" style="381" customWidth="1"/>
    <col min="9474" max="9482" width="11" style="381" customWidth="1"/>
    <col min="9483" max="9483" width="17.88671875" style="381" customWidth="1"/>
    <col min="9484" max="9484" width="20.77734375" style="381" customWidth="1"/>
    <col min="9485" max="9728" width="9" style="381"/>
    <col min="9729" max="9729" width="12.21875" style="381" customWidth="1"/>
    <col min="9730" max="9738" width="11" style="381" customWidth="1"/>
    <col min="9739" max="9739" width="17.88671875" style="381" customWidth="1"/>
    <col min="9740" max="9740" width="20.77734375" style="381" customWidth="1"/>
    <col min="9741" max="9984" width="9" style="381"/>
    <col min="9985" max="9985" width="12.21875" style="381" customWidth="1"/>
    <col min="9986" max="9994" width="11" style="381" customWidth="1"/>
    <col min="9995" max="9995" width="17.88671875" style="381" customWidth="1"/>
    <col min="9996" max="9996" width="20.77734375" style="381" customWidth="1"/>
    <col min="9997" max="10240" width="9" style="381"/>
    <col min="10241" max="10241" width="12.21875" style="381" customWidth="1"/>
    <col min="10242" max="10250" width="11" style="381" customWidth="1"/>
    <col min="10251" max="10251" width="17.88671875" style="381" customWidth="1"/>
    <col min="10252" max="10252" width="20.77734375" style="381" customWidth="1"/>
    <col min="10253" max="10496" width="9" style="381"/>
    <col min="10497" max="10497" width="12.21875" style="381" customWidth="1"/>
    <col min="10498" max="10506" width="11" style="381" customWidth="1"/>
    <col min="10507" max="10507" width="17.88671875" style="381" customWidth="1"/>
    <col min="10508" max="10508" width="20.77734375" style="381" customWidth="1"/>
    <col min="10509" max="10752" width="9" style="381"/>
    <col min="10753" max="10753" width="12.21875" style="381" customWidth="1"/>
    <col min="10754" max="10762" width="11" style="381" customWidth="1"/>
    <col min="10763" max="10763" width="17.88671875" style="381" customWidth="1"/>
    <col min="10764" max="10764" width="20.77734375" style="381" customWidth="1"/>
    <col min="10765" max="11008" width="9" style="381"/>
    <col min="11009" max="11009" width="12.21875" style="381" customWidth="1"/>
    <col min="11010" max="11018" width="11" style="381" customWidth="1"/>
    <col min="11019" max="11019" width="17.88671875" style="381" customWidth="1"/>
    <col min="11020" max="11020" width="20.77734375" style="381" customWidth="1"/>
    <col min="11021" max="11264" width="9" style="381"/>
    <col min="11265" max="11265" width="12.21875" style="381" customWidth="1"/>
    <col min="11266" max="11274" width="11" style="381" customWidth="1"/>
    <col min="11275" max="11275" width="17.88671875" style="381" customWidth="1"/>
    <col min="11276" max="11276" width="20.77734375" style="381" customWidth="1"/>
    <col min="11277" max="11520" width="9" style="381"/>
    <col min="11521" max="11521" width="12.21875" style="381" customWidth="1"/>
    <col min="11522" max="11530" width="11" style="381" customWidth="1"/>
    <col min="11531" max="11531" width="17.88671875" style="381" customWidth="1"/>
    <col min="11532" max="11532" width="20.77734375" style="381" customWidth="1"/>
    <col min="11533" max="11776" width="9" style="381"/>
    <col min="11777" max="11777" width="12.21875" style="381" customWidth="1"/>
    <col min="11778" max="11786" width="11" style="381" customWidth="1"/>
    <col min="11787" max="11787" width="17.88671875" style="381" customWidth="1"/>
    <col min="11788" max="11788" width="20.77734375" style="381" customWidth="1"/>
    <col min="11789" max="12032" width="9" style="381"/>
    <col min="12033" max="12033" width="12.21875" style="381" customWidth="1"/>
    <col min="12034" max="12042" width="11" style="381" customWidth="1"/>
    <col min="12043" max="12043" width="17.88671875" style="381" customWidth="1"/>
    <col min="12044" max="12044" width="20.77734375" style="381" customWidth="1"/>
    <col min="12045" max="12288" width="9" style="381"/>
    <col min="12289" max="12289" width="12.21875" style="381" customWidth="1"/>
    <col min="12290" max="12298" width="11" style="381" customWidth="1"/>
    <col min="12299" max="12299" width="17.88671875" style="381" customWidth="1"/>
    <col min="12300" max="12300" width="20.77734375" style="381" customWidth="1"/>
    <col min="12301" max="12544" width="9" style="381"/>
    <col min="12545" max="12545" width="12.21875" style="381" customWidth="1"/>
    <col min="12546" max="12554" width="11" style="381" customWidth="1"/>
    <col min="12555" max="12555" width="17.88671875" style="381" customWidth="1"/>
    <col min="12556" max="12556" width="20.77734375" style="381" customWidth="1"/>
    <col min="12557" max="12800" width="9" style="381"/>
    <col min="12801" max="12801" width="12.21875" style="381" customWidth="1"/>
    <col min="12802" max="12810" width="11" style="381" customWidth="1"/>
    <col min="12811" max="12811" width="17.88671875" style="381" customWidth="1"/>
    <col min="12812" max="12812" width="20.77734375" style="381" customWidth="1"/>
    <col min="12813" max="13056" width="9" style="381"/>
    <col min="13057" max="13057" width="12.21875" style="381" customWidth="1"/>
    <col min="13058" max="13066" width="11" style="381" customWidth="1"/>
    <col min="13067" max="13067" width="17.88671875" style="381" customWidth="1"/>
    <col min="13068" max="13068" width="20.77734375" style="381" customWidth="1"/>
    <col min="13069" max="13312" width="9" style="381"/>
    <col min="13313" max="13313" width="12.21875" style="381" customWidth="1"/>
    <col min="13314" max="13322" width="11" style="381" customWidth="1"/>
    <col min="13323" max="13323" width="17.88671875" style="381" customWidth="1"/>
    <col min="13324" max="13324" width="20.77734375" style="381" customWidth="1"/>
    <col min="13325" max="13568" width="9" style="381"/>
    <col min="13569" max="13569" width="12.21875" style="381" customWidth="1"/>
    <col min="13570" max="13578" width="11" style="381" customWidth="1"/>
    <col min="13579" max="13579" width="17.88671875" style="381" customWidth="1"/>
    <col min="13580" max="13580" width="20.77734375" style="381" customWidth="1"/>
    <col min="13581" max="13824" width="9" style="381"/>
    <col min="13825" max="13825" width="12.21875" style="381" customWidth="1"/>
    <col min="13826" max="13834" width="11" style="381" customWidth="1"/>
    <col min="13835" max="13835" width="17.88671875" style="381" customWidth="1"/>
    <col min="13836" max="13836" width="20.77734375" style="381" customWidth="1"/>
    <col min="13837" max="14080" width="9" style="381"/>
    <col min="14081" max="14081" width="12.21875" style="381" customWidth="1"/>
    <col min="14082" max="14090" width="11" style="381" customWidth="1"/>
    <col min="14091" max="14091" width="17.88671875" style="381" customWidth="1"/>
    <col min="14092" max="14092" width="20.77734375" style="381" customWidth="1"/>
    <col min="14093" max="14336" width="9" style="381"/>
    <col min="14337" max="14337" width="12.21875" style="381" customWidth="1"/>
    <col min="14338" max="14346" width="11" style="381" customWidth="1"/>
    <col min="14347" max="14347" width="17.88671875" style="381" customWidth="1"/>
    <col min="14348" max="14348" width="20.77734375" style="381" customWidth="1"/>
    <col min="14349" max="14592" width="9" style="381"/>
    <col min="14593" max="14593" width="12.21875" style="381" customWidth="1"/>
    <col min="14594" max="14602" width="11" style="381" customWidth="1"/>
    <col min="14603" max="14603" width="17.88671875" style="381" customWidth="1"/>
    <col min="14604" max="14604" width="20.77734375" style="381" customWidth="1"/>
    <col min="14605" max="14848" width="9" style="381"/>
    <col min="14849" max="14849" width="12.21875" style="381" customWidth="1"/>
    <col min="14850" max="14858" width="11" style="381" customWidth="1"/>
    <col min="14859" max="14859" width="17.88671875" style="381" customWidth="1"/>
    <col min="14860" max="14860" width="20.77734375" style="381" customWidth="1"/>
    <col min="14861" max="15104" width="9" style="381"/>
    <col min="15105" max="15105" width="12.21875" style="381" customWidth="1"/>
    <col min="15106" max="15114" width="11" style="381" customWidth="1"/>
    <col min="15115" max="15115" width="17.88671875" style="381" customWidth="1"/>
    <col min="15116" max="15116" width="20.77734375" style="381" customWidth="1"/>
    <col min="15117" max="15360" width="9" style="381"/>
    <col min="15361" max="15361" width="12.21875" style="381" customWidth="1"/>
    <col min="15362" max="15370" width="11" style="381" customWidth="1"/>
    <col min="15371" max="15371" width="17.88671875" style="381" customWidth="1"/>
    <col min="15372" max="15372" width="20.77734375" style="381" customWidth="1"/>
    <col min="15373" max="15616" width="9" style="381"/>
    <col min="15617" max="15617" width="12.21875" style="381" customWidth="1"/>
    <col min="15618" max="15626" width="11" style="381" customWidth="1"/>
    <col min="15627" max="15627" width="17.88671875" style="381" customWidth="1"/>
    <col min="15628" max="15628" width="20.77734375" style="381" customWidth="1"/>
    <col min="15629" max="15872" width="9" style="381"/>
    <col min="15873" max="15873" width="12.21875" style="381" customWidth="1"/>
    <col min="15874" max="15882" width="11" style="381" customWidth="1"/>
    <col min="15883" max="15883" width="17.88671875" style="381" customWidth="1"/>
    <col min="15884" max="15884" width="20.77734375" style="381" customWidth="1"/>
    <col min="15885" max="16128" width="9" style="381"/>
    <col min="16129" max="16129" width="12.21875" style="381" customWidth="1"/>
    <col min="16130" max="16138" width="11" style="381" customWidth="1"/>
    <col min="16139" max="16139" width="17.88671875" style="381" customWidth="1"/>
    <col min="16140" max="16140" width="20.77734375" style="381" customWidth="1"/>
    <col min="16141" max="16384" width="9" style="381"/>
  </cols>
  <sheetData>
    <row r="1" spans="1:14" s="493" customFormat="1" ht="21" customHeight="1">
      <c r="A1" s="491" t="s">
        <v>1221</v>
      </c>
      <c r="B1" s="492"/>
      <c r="D1" s="492"/>
      <c r="E1" s="492"/>
      <c r="F1" s="492"/>
      <c r="I1" s="1019" t="s">
        <v>781</v>
      </c>
      <c r="J1" s="1019"/>
      <c r="K1" s="1167" t="s">
        <v>1222</v>
      </c>
      <c r="L1" s="1055"/>
      <c r="M1" s="774" t="s">
        <v>51</v>
      </c>
      <c r="N1" s="774"/>
    </row>
    <row r="2" spans="1:14" s="493" customFormat="1" ht="21" customHeight="1">
      <c r="A2" s="491" t="s">
        <v>1223</v>
      </c>
      <c r="B2" s="494" t="s">
        <v>1224</v>
      </c>
      <c r="D2" s="495"/>
      <c r="E2" s="495"/>
      <c r="F2" s="495"/>
      <c r="G2" s="494"/>
      <c r="I2" s="1019" t="s">
        <v>1225</v>
      </c>
      <c r="J2" s="1019"/>
      <c r="K2" s="1019" t="s">
        <v>1226</v>
      </c>
      <c r="L2" s="1019"/>
    </row>
    <row r="3" spans="1:14" s="496" customFormat="1" ht="37.5" customHeight="1">
      <c r="A3" s="1160" t="s">
        <v>1227</v>
      </c>
      <c r="B3" s="1160"/>
      <c r="C3" s="1160"/>
      <c r="D3" s="1160"/>
      <c r="E3" s="1160"/>
      <c r="F3" s="1160"/>
      <c r="G3" s="1160"/>
      <c r="H3" s="1160"/>
      <c r="I3" s="1160"/>
      <c r="J3" s="1160"/>
      <c r="K3" s="1160"/>
      <c r="L3" s="1160"/>
    </row>
    <row r="4" spans="1:14" ht="21" customHeight="1" thickBot="1">
      <c r="A4" s="497"/>
      <c r="B4" s="497"/>
      <c r="C4" s="497"/>
      <c r="D4" s="497"/>
      <c r="E4" s="497"/>
      <c r="F4" s="1168" t="s">
        <v>1228</v>
      </c>
      <c r="G4" s="1168"/>
      <c r="H4" s="1168"/>
      <c r="I4" s="497"/>
      <c r="J4" s="497"/>
      <c r="K4" s="982" t="s">
        <v>1229</v>
      </c>
      <c r="L4" s="982"/>
    </row>
    <row r="5" spans="1:14" s="499" customFormat="1" ht="37.200000000000003" customHeight="1">
      <c r="A5" s="1150" t="s">
        <v>1230</v>
      </c>
      <c r="B5" s="1152" t="s">
        <v>1231</v>
      </c>
      <c r="C5" s="1154" t="s">
        <v>1232</v>
      </c>
      <c r="D5" s="1155"/>
      <c r="E5" s="1155"/>
      <c r="F5" s="1155"/>
      <c r="G5" s="1155"/>
      <c r="H5" s="1155"/>
      <c r="I5" s="1155"/>
      <c r="J5" s="1156" t="s">
        <v>1233</v>
      </c>
      <c r="K5" s="1157"/>
      <c r="L5" s="1157"/>
    </row>
    <row r="6" spans="1:14" s="499" customFormat="1" ht="37.200000000000003" customHeight="1">
      <c r="A6" s="1151"/>
      <c r="B6" s="1153"/>
      <c r="C6" s="1163" t="s">
        <v>803</v>
      </c>
      <c r="D6" s="1165" t="s">
        <v>1234</v>
      </c>
      <c r="E6" s="1165"/>
      <c r="F6" s="1165"/>
      <c r="G6" s="1165" t="s">
        <v>1235</v>
      </c>
      <c r="H6" s="1165"/>
      <c r="I6" s="1165"/>
      <c r="J6" s="1165" t="s">
        <v>1236</v>
      </c>
      <c r="K6" s="1165"/>
      <c r="L6" s="1166"/>
    </row>
    <row r="7" spans="1:14" s="499" customFormat="1" ht="37.200000000000003" customHeight="1" thickBot="1">
      <c r="A7" s="1161"/>
      <c r="B7" s="1162"/>
      <c r="C7" s="1164"/>
      <c r="D7" s="503" t="s">
        <v>1237</v>
      </c>
      <c r="E7" s="503" t="s">
        <v>1238</v>
      </c>
      <c r="F7" s="503" t="s">
        <v>1239</v>
      </c>
      <c r="G7" s="503" t="s">
        <v>1237</v>
      </c>
      <c r="H7" s="503" t="s">
        <v>1238</v>
      </c>
      <c r="I7" s="503" t="s">
        <v>1239</v>
      </c>
      <c r="J7" s="503" t="s">
        <v>1237</v>
      </c>
      <c r="K7" s="503" t="s">
        <v>1238</v>
      </c>
      <c r="L7" s="504" t="s">
        <v>1239</v>
      </c>
    </row>
    <row r="8" spans="1:14" s="499" customFormat="1" ht="43.95" customHeight="1">
      <c r="A8" s="498" t="s">
        <v>1240</v>
      </c>
      <c r="B8" s="505">
        <v>415</v>
      </c>
      <c r="C8" s="506">
        <v>355</v>
      </c>
      <c r="D8" s="506" t="s">
        <v>1241</v>
      </c>
      <c r="E8" s="506" t="s">
        <v>1241</v>
      </c>
      <c r="F8" s="506" t="s">
        <v>1241</v>
      </c>
      <c r="G8" s="506">
        <v>355</v>
      </c>
      <c r="H8" s="506">
        <v>355</v>
      </c>
      <c r="I8" s="506" t="s">
        <v>1241</v>
      </c>
      <c r="J8" s="506">
        <v>60</v>
      </c>
      <c r="K8" s="506">
        <v>60</v>
      </c>
      <c r="L8" s="506" t="s">
        <v>1241</v>
      </c>
    </row>
    <row r="9" spans="1:14" s="499" customFormat="1" ht="43.95" customHeight="1">
      <c r="A9" s="500" t="s">
        <v>1242</v>
      </c>
      <c r="B9" s="507" t="s">
        <v>1241</v>
      </c>
      <c r="C9" s="508" t="s">
        <v>1241</v>
      </c>
      <c r="D9" s="508" t="s">
        <v>1241</v>
      </c>
      <c r="E9" s="509" t="s">
        <v>1241</v>
      </c>
      <c r="F9" s="509" t="s">
        <v>1241</v>
      </c>
      <c r="G9" s="508" t="s">
        <v>1241</v>
      </c>
      <c r="H9" s="509" t="s">
        <v>1241</v>
      </c>
      <c r="I9" s="509" t="s">
        <v>1241</v>
      </c>
      <c r="J9" s="508" t="s">
        <v>1241</v>
      </c>
      <c r="K9" s="509" t="s">
        <v>1241</v>
      </c>
      <c r="L9" s="509" t="s">
        <v>1241</v>
      </c>
    </row>
    <row r="10" spans="1:14" s="499" customFormat="1" ht="43.95" customHeight="1">
      <c r="A10" s="500" t="s">
        <v>1243</v>
      </c>
      <c r="B10" s="507">
        <v>100</v>
      </c>
      <c r="C10" s="508">
        <v>100</v>
      </c>
      <c r="D10" s="508" t="s">
        <v>1241</v>
      </c>
      <c r="E10" s="509" t="s">
        <v>1241</v>
      </c>
      <c r="F10" s="509" t="s">
        <v>1241</v>
      </c>
      <c r="G10" s="508">
        <v>100</v>
      </c>
      <c r="H10" s="509">
        <v>100</v>
      </c>
      <c r="I10" s="509" t="s">
        <v>1241</v>
      </c>
      <c r="J10" s="508" t="s">
        <v>1241</v>
      </c>
      <c r="K10" s="509" t="s">
        <v>1241</v>
      </c>
      <c r="L10" s="509" t="s">
        <v>1241</v>
      </c>
    </row>
    <row r="11" spans="1:14" s="499" customFormat="1" ht="43.95" customHeight="1" thickBot="1">
      <c r="A11" s="501" t="s">
        <v>1244</v>
      </c>
      <c r="B11" s="510">
        <v>315</v>
      </c>
      <c r="C11" s="511">
        <v>255</v>
      </c>
      <c r="D11" s="511" t="s">
        <v>1241</v>
      </c>
      <c r="E11" s="512" t="s">
        <v>1241</v>
      </c>
      <c r="F11" s="512" t="s">
        <v>1241</v>
      </c>
      <c r="G11" s="511">
        <v>255</v>
      </c>
      <c r="H11" s="512">
        <v>255</v>
      </c>
      <c r="I11" s="512" t="s">
        <v>1241</v>
      </c>
      <c r="J11" s="511">
        <v>60</v>
      </c>
      <c r="K11" s="512">
        <v>60</v>
      </c>
      <c r="L11" s="512" t="s">
        <v>1241</v>
      </c>
    </row>
    <row r="12" spans="1:14">
      <c r="A12" s="513"/>
      <c r="C12" s="513"/>
      <c r="E12" s="513"/>
      <c r="H12" s="515"/>
      <c r="L12" s="516" t="s">
        <v>1245</v>
      </c>
    </row>
    <row r="13" spans="1:14" ht="21.75" customHeight="1">
      <c r="A13" s="381" t="s">
        <v>1246</v>
      </c>
    </row>
    <row r="14" spans="1:14" ht="19.95" customHeight="1">
      <c r="A14" s="1121" t="s">
        <v>1247</v>
      </c>
      <c r="B14" s="1121"/>
      <c r="C14" s="1121"/>
      <c r="D14" s="1121"/>
      <c r="E14" s="1121"/>
      <c r="F14" s="1121"/>
      <c r="G14" s="1121"/>
      <c r="H14" s="1121"/>
      <c r="I14" s="1121"/>
      <c r="J14" s="1121"/>
      <c r="K14" s="1121"/>
      <c r="L14" s="1121"/>
    </row>
    <row r="15" spans="1:14" ht="17.399999999999999" customHeight="1">
      <c r="A15" s="1122" t="s">
        <v>1248</v>
      </c>
      <c r="B15" s="1122"/>
      <c r="C15" s="1122"/>
      <c r="D15" s="1122"/>
      <c r="E15" s="1122"/>
      <c r="F15" s="1122"/>
      <c r="G15" s="1122"/>
      <c r="H15" s="1122"/>
      <c r="I15" s="1122"/>
      <c r="J15" s="1122"/>
      <c r="K15" s="1122"/>
      <c r="L15" s="1122"/>
    </row>
    <row r="16" spans="1:14" ht="17.399999999999999" customHeight="1">
      <c r="A16" s="1122" t="s">
        <v>1249</v>
      </c>
      <c r="B16" s="1122"/>
      <c r="C16" s="1122"/>
      <c r="D16" s="1122"/>
      <c r="E16" s="1122"/>
      <c r="F16" s="1122"/>
      <c r="G16" s="1122"/>
      <c r="H16" s="1122"/>
      <c r="I16" s="1122"/>
      <c r="J16" s="1122"/>
      <c r="K16" s="1122"/>
      <c r="L16" s="1122"/>
    </row>
    <row r="17" spans="1:11" ht="21" customHeight="1">
      <c r="A17" s="517"/>
      <c r="B17" s="517"/>
      <c r="C17" s="517"/>
      <c r="D17" s="518"/>
      <c r="E17" s="518"/>
      <c r="F17" s="519"/>
      <c r="G17" s="517"/>
      <c r="H17" s="517"/>
      <c r="I17" s="517"/>
      <c r="J17" s="517"/>
      <c r="K17" s="517"/>
    </row>
    <row r="18" spans="1:11" ht="21" customHeight="1">
      <c r="A18" s="517"/>
      <c r="B18" s="517"/>
      <c r="C18" s="517"/>
      <c r="D18" s="518"/>
      <c r="E18" s="518"/>
      <c r="F18" s="518"/>
      <c r="G18" s="517"/>
      <c r="H18" s="517"/>
      <c r="I18" s="517"/>
      <c r="J18" s="517"/>
      <c r="K18" s="517"/>
    </row>
    <row r="19" spans="1:11" ht="21" customHeight="1">
      <c r="A19" s="517"/>
      <c r="B19" s="517"/>
      <c r="C19" s="517"/>
      <c r="D19" s="518"/>
      <c r="E19" s="518"/>
      <c r="F19" s="518"/>
      <c r="G19" s="517"/>
      <c r="H19" s="517"/>
      <c r="I19" s="517"/>
      <c r="J19" s="517"/>
      <c r="K19" s="517"/>
    </row>
    <row r="20" spans="1:11" ht="21" customHeight="1">
      <c r="A20" s="517"/>
      <c r="B20" s="517"/>
      <c r="C20" s="517"/>
      <c r="D20" s="518"/>
      <c r="E20" s="518"/>
      <c r="F20" s="518"/>
      <c r="G20" s="517"/>
      <c r="H20" s="517"/>
      <c r="I20" s="517"/>
      <c r="J20" s="517"/>
      <c r="K20" s="517"/>
    </row>
    <row r="21" spans="1:11" ht="21" customHeight="1">
      <c r="A21" s="517"/>
      <c r="B21" s="517"/>
      <c r="C21" s="517"/>
      <c r="D21" s="518"/>
      <c r="E21" s="518"/>
      <c r="F21" s="518"/>
      <c r="G21" s="517"/>
      <c r="H21" s="517"/>
      <c r="I21" s="517"/>
      <c r="J21" s="517"/>
      <c r="K21" s="517"/>
    </row>
    <row r="22" spans="1:11" ht="21" customHeight="1">
      <c r="A22" s="517"/>
      <c r="B22" s="517"/>
      <c r="C22" s="517"/>
      <c r="D22" s="518"/>
      <c r="E22" s="518"/>
      <c r="F22" s="518"/>
      <c r="G22" s="517"/>
      <c r="H22" s="517"/>
      <c r="I22" s="517"/>
      <c r="J22" s="517"/>
      <c r="K22" s="517"/>
    </row>
    <row r="23" spans="1:11" ht="21" customHeight="1">
      <c r="A23" s="517"/>
      <c r="B23" s="517"/>
      <c r="C23" s="517"/>
      <c r="D23" s="518"/>
      <c r="E23" s="518"/>
      <c r="F23" s="518"/>
      <c r="G23" s="517"/>
      <c r="H23" s="517"/>
      <c r="I23" s="517"/>
      <c r="J23" s="517"/>
      <c r="K23" s="517"/>
    </row>
    <row r="24" spans="1:11" ht="21" customHeight="1">
      <c r="A24" s="517"/>
      <c r="B24" s="517"/>
      <c r="C24" s="517"/>
      <c r="D24" s="518"/>
      <c r="E24" s="518"/>
      <c r="F24" s="518"/>
      <c r="G24" s="517"/>
      <c r="H24" s="517"/>
      <c r="I24" s="517"/>
      <c r="J24" s="517"/>
      <c r="K24" s="517"/>
    </row>
    <row r="25" spans="1:11" ht="21" customHeight="1">
      <c r="A25" s="517"/>
      <c r="B25" s="517"/>
      <c r="C25" s="517"/>
      <c r="D25" s="518"/>
      <c r="E25" s="518"/>
      <c r="F25" s="518"/>
      <c r="G25" s="517"/>
      <c r="H25" s="517"/>
      <c r="I25" s="517"/>
      <c r="J25" s="517"/>
      <c r="K25" s="517"/>
    </row>
    <row r="26" spans="1:11" ht="21" customHeight="1">
      <c r="A26" s="517"/>
      <c r="B26" s="517"/>
      <c r="C26" s="517"/>
      <c r="D26" s="518"/>
      <c r="E26" s="518"/>
      <c r="F26" s="518"/>
      <c r="G26" s="517"/>
      <c r="H26" s="517"/>
      <c r="I26" s="517"/>
    </row>
    <row r="27" spans="1:11" ht="21" customHeight="1">
      <c r="A27" s="517"/>
      <c r="B27" s="517"/>
      <c r="C27" s="517"/>
      <c r="D27" s="518"/>
      <c r="E27" s="518"/>
      <c r="F27" s="518"/>
      <c r="G27" s="517"/>
      <c r="H27" s="517"/>
      <c r="I27" s="517"/>
    </row>
    <row r="28" spans="1:11" ht="21" customHeight="1">
      <c r="A28" s="517"/>
      <c r="B28" s="517"/>
      <c r="C28" s="517"/>
      <c r="D28" s="518"/>
      <c r="E28" s="518"/>
      <c r="F28" s="518"/>
      <c r="G28" s="517"/>
      <c r="H28" s="517"/>
      <c r="I28" s="517"/>
    </row>
    <row r="29" spans="1:11" ht="21" customHeight="1">
      <c r="A29" s="517"/>
      <c r="B29" s="517"/>
      <c r="C29" s="517"/>
      <c r="D29" s="518"/>
      <c r="E29" s="518"/>
      <c r="F29" s="518"/>
      <c r="G29" s="517"/>
      <c r="H29" s="517"/>
      <c r="I29" s="517"/>
    </row>
    <row r="30" spans="1:11" ht="21" customHeight="1">
      <c r="A30" s="517"/>
      <c r="B30" s="517"/>
      <c r="C30" s="517"/>
      <c r="D30" s="518"/>
      <c r="E30" s="518"/>
      <c r="F30" s="518"/>
      <c r="G30" s="517"/>
      <c r="H30" s="517"/>
      <c r="I30" s="517"/>
    </row>
    <row r="31" spans="1:11" ht="21" customHeight="1">
      <c r="A31" s="517"/>
      <c r="B31" s="517"/>
      <c r="C31" s="517"/>
      <c r="D31" s="518"/>
      <c r="E31" s="518"/>
      <c r="F31" s="518"/>
      <c r="G31" s="517"/>
      <c r="H31" s="517"/>
      <c r="I31" s="517"/>
    </row>
    <row r="32" spans="1:11" ht="21" customHeight="1">
      <c r="A32" s="517"/>
      <c r="B32" s="517"/>
      <c r="C32" s="517"/>
      <c r="D32" s="518"/>
      <c r="E32" s="518"/>
      <c r="F32" s="518"/>
      <c r="G32" s="517"/>
      <c r="H32" s="517"/>
      <c r="I32" s="517"/>
    </row>
    <row r="33" spans="1:9" ht="21" customHeight="1">
      <c r="A33" s="517"/>
      <c r="B33" s="517"/>
      <c r="C33" s="517"/>
      <c r="D33" s="518"/>
      <c r="E33" s="518"/>
      <c r="F33" s="518"/>
      <c r="G33" s="517"/>
      <c r="H33" s="517"/>
      <c r="I33" s="517"/>
    </row>
    <row r="34" spans="1:9" ht="21" customHeight="1">
      <c r="A34" s="517"/>
      <c r="B34" s="517"/>
      <c r="C34" s="517"/>
      <c r="D34" s="518"/>
      <c r="E34" s="518"/>
      <c r="F34" s="518"/>
      <c r="G34" s="517"/>
      <c r="H34" s="517"/>
      <c r="I34" s="517"/>
    </row>
    <row r="35" spans="1:9" ht="21" customHeight="1">
      <c r="A35" s="517"/>
      <c r="B35" s="517"/>
      <c r="C35" s="517"/>
      <c r="D35" s="518"/>
      <c r="E35" s="518"/>
      <c r="F35" s="518"/>
      <c r="G35" s="517"/>
      <c r="H35" s="517"/>
      <c r="I35" s="517"/>
    </row>
    <row r="36" spans="1:9" ht="24.6">
      <c r="A36" s="517"/>
      <c r="B36" s="517"/>
      <c r="C36" s="517"/>
      <c r="D36" s="518"/>
      <c r="E36" s="518"/>
      <c r="F36" s="518"/>
      <c r="G36" s="517"/>
      <c r="H36" s="517"/>
      <c r="I36" s="517"/>
    </row>
    <row r="37" spans="1:9" ht="24.6">
      <c r="A37" s="517"/>
      <c r="B37" s="517"/>
      <c r="C37" s="517"/>
      <c r="D37" s="518"/>
      <c r="E37" s="518"/>
      <c r="F37" s="518"/>
      <c r="G37" s="517"/>
      <c r="H37" s="517"/>
      <c r="I37" s="517"/>
    </row>
    <row r="38" spans="1:9" ht="24.6">
      <c r="A38" s="517"/>
      <c r="B38" s="517"/>
      <c r="C38" s="517"/>
      <c r="D38" s="518"/>
      <c r="E38" s="518"/>
      <c r="F38" s="518"/>
      <c r="G38" s="517"/>
      <c r="H38" s="517"/>
      <c r="I38" s="517"/>
    </row>
    <row r="39" spans="1:9" ht="24.6">
      <c r="A39" s="517"/>
      <c r="B39" s="517"/>
      <c r="C39" s="517"/>
      <c r="D39" s="518"/>
      <c r="E39" s="518"/>
      <c r="F39" s="518"/>
      <c r="G39" s="517"/>
      <c r="H39" s="517"/>
      <c r="I39" s="517"/>
    </row>
    <row r="40" spans="1:9" ht="24.6">
      <c r="A40" s="517"/>
      <c r="B40" s="517"/>
      <c r="C40" s="517"/>
      <c r="D40" s="518"/>
      <c r="E40" s="518"/>
      <c r="F40" s="518"/>
      <c r="G40" s="517"/>
      <c r="H40" s="517"/>
      <c r="I40" s="517"/>
    </row>
    <row r="41" spans="1:9" ht="24.6">
      <c r="A41" s="517"/>
      <c r="B41" s="517"/>
      <c r="C41" s="517"/>
      <c r="D41" s="518"/>
      <c r="E41" s="518"/>
      <c r="F41" s="518"/>
      <c r="G41" s="517"/>
      <c r="H41" s="517"/>
      <c r="I41" s="517"/>
    </row>
    <row r="42" spans="1:9" ht="24.6">
      <c r="A42" s="517"/>
      <c r="B42" s="517"/>
      <c r="C42" s="517"/>
      <c r="D42" s="518"/>
      <c r="E42" s="518"/>
      <c r="F42" s="518"/>
      <c r="G42" s="517"/>
      <c r="H42" s="517"/>
      <c r="I42" s="517"/>
    </row>
    <row r="43" spans="1:9" ht="24.6">
      <c r="A43" s="517"/>
      <c r="B43" s="517"/>
      <c r="C43" s="517"/>
      <c r="D43" s="518"/>
      <c r="E43" s="518"/>
      <c r="F43" s="518"/>
      <c r="G43" s="517"/>
      <c r="H43" s="517"/>
      <c r="I43" s="517"/>
    </row>
    <row r="44" spans="1:9" ht="24.6">
      <c r="A44" s="517"/>
      <c r="B44" s="517"/>
      <c r="C44" s="517"/>
      <c r="D44" s="518"/>
      <c r="E44" s="518"/>
      <c r="F44" s="518"/>
      <c r="G44" s="517"/>
      <c r="H44" s="517"/>
      <c r="I44" s="517"/>
    </row>
    <row r="45" spans="1:9" ht="24.6">
      <c r="A45" s="517"/>
      <c r="B45" s="517"/>
      <c r="C45" s="517"/>
      <c r="D45" s="518"/>
      <c r="E45" s="518"/>
      <c r="F45" s="518"/>
      <c r="G45" s="517"/>
      <c r="H45" s="517"/>
      <c r="I45" s="517"/>
    </row>
    <row r="46" spans="1:9" ht="24.6">
      <c r="A46" s="517"/>
      <c r="B46" s="517"/>
      <c r="C46" s="517"/>
      <c r="D46" s="518"/>
      <c r="E46" s="518"/>
      <c r="F46" s="518"/>
      <c r="G46" s="517"/>
      <c r="H46" s="517"/>
      <c r="I46" s="517"/>
    </row>
    <row r="47" spans="1:9" ht="24.6">
      <c r="A47" s="517"/>
      <c r="B47" s="517"/>
      <c r="C47" s="517"/>
      <c r="D47" s="518"/>
      <c r="E47" s="518"/>
      <c r="F47" s="518"/>
      <c r="G47" s="517"/>
      <c r="H47" s="517"/>
      <c r="I47" s="517"/>
    </row>
    <row r="48" spans="1:9" ht="24.6">
      <c r="A48" s="517"/>
      <c r="B48" s="517"/>
      <c r="C48" s="517"/>
      <c r="D48" s="518"/>
      <c r="E48" s="518"/>
      <c r="F48" s="518"/>
      <c r="G48" s="517"/>
      <c r="H48" s="517"/>
      <c r="I48" s="517"/>
    </row>
    <row r="49" spans="1:9" ht="24.6">
      <c r="A49" s="517"/>
      <c r="B49" s="517"/>
      <c r="C49" s="517"/>
      <c r="D49" s="518"/>
      <c r="E49" s="518"/>
      <c r="F49" s="518"/>
      <c r="G49" s="517"/>
      <c r="H49" s="517"/>
      <c r="I49" s="517"/>
    </row>
    <row r="50" spans="1:9" ht="24.6">
      <c r="A50" s="517"/>
      <c r="B50" s="517"/>
      <c r="C50" s="517"/>
      <c r="D50" s="518"/>
      <c r="E50" s="518"/>
      <c r="F50" s="518"/>
      <c r="G50" s="517"/>
      <c r="H50" s="517"/>
      <c r="I50" s="517"/>
    </row>
    <row r="51" spans="1:9" ht="24.6">
      <c r="A51" s="517"/>
      <c r="B51" s="517"/>
      <c r="C51" s="517"/>
      <c r="D51" s="518"/>
      <c r="E51" s="518"/>
      <c r="F51" s="518"/>
      <c r="G51" s="517"/>
      <c r="H51" s="517"/>
      <c r="I51" s="517"/>
    </row>
    <row r="52" spans="1:9" ht="24.6">
      <c r="A52" s="517"/>
      <c r="B52" s="517"/>
      <c r="C52" s="517"/>
      <c r="D52" s="518"/>
      <c r="E52" s="518"/>
      <c r="F52" s="518"/>
      <c r="G52" s="517"/>
      <c r="H52" s="517"/>
      <c r="I52" s="517"/>
    </row>
    <row r="53" spans="1:9" ht="24.6">
      <c r="A53" s="517"/>
      <c r="B53" s="517"/>
      <c r="C53" s="517"/>
      <c r="D53" s="518"/>
      <c r="E53" s="518"/>
      <c r="F53" s="518"/>
      <c r="G53" s="517"/>
      <c r="H53" s="517"/>
      <c r="I53" s="517"/>
    </row>
    <row r="54" spans="1:9" ht="24.6">
      <c r="A54" s="517"/>
      <c r="B54" s="517"/>
      <c r="C54" s="517"/>
      <c r="D54" s="518"/>
      <c r="E54" s="518"/>
      <c r="F54" s="518"/>
      <c r="G54" s="517"/>
      <c r="H54" s="517"/>
      <c r="I54" s="517"/>
    </row>
    <row r="55" spans="1:9" ht="24.6">
      <c r="A55" s="517"/>
      <c r="B55" s="517"/>
      <c r="C55" s="517"/>
      <c r="D55" s="518"/>
      <c r="E55" s="518"/>
      <c r="F55" s="518"/>
      <c r="G55" s="517"/>
      <c r="H55" s="517"/>
      <c r="I55" s="517"/>
    </row>
    <row r="56" spans="1:9" ht="24.6">
      <c r="A56" s="517"/>
      <c r="B56" s="517"/>
      <c r="C56" s="517"/>
      <c r="D56" s="518"/>
      <c r="E56" s="518"/>
      <c r="F56" s="518"/>
      <c r="G56" s="517"/>
      <c r="H56" s="517"/>
      <c r="I56" s="517"/>
    </row>
    <row r="57" spans="1:9" ht="24.6">
      <c r="A57" s="517"/>
      <c r="B57" s="517"/>
      <c r="C57" s="517"/>
      <c r="D57" s="518"/>
      <c r="E57" s="518"/>
      <c r="F57" s="518"/>
      <c r="G57" s="517"/>
      <c r="H57" s="517"/>
      <c r="I57" s="517"/>
    </row>
    <row r="58" spans="1:9" ht="24.6">
      <c r="A58" s="517"/>
      <c r="B58" s="517"/>
      <c r="C58" s="517"/>
      <c r="D58" s="518"/>
      <c r="E58" s="518"/>
      <c r="F58" s="518"/>
      <c r="G58" s="517"/>
      <c r="H58" s="517"/>
      <c r="I58" s="517"/>
    </row>
    <row r="59" spans="1:9" ht="24.6">
      <c r="A59" s="517"/>
      <c r="B59" s="517"/>
      <c r="C59" s="517"/>
      <c r="D59" s="518"/>
      <c r="E59" s="518"/>
      <c r="F59" s="518"/>
      <c r="G59" s="517"/>
      <c r="H59" s="517"/>
      <c r="I59" s="517"/>
    </row>
    <row r="60" spans="1:9" ht="24.6">
      <c r="A60" s="517"/>
      <c r="B60" s="517"/>
      <c r="C60" s="517"/>
      <c r="D60" s="518"/>
      <c r="E60" s="518"/>
      <c r="F60" s="518"/>
      <c r="G60" s="517"/>
      <c r="H60" s="517"/>
      <c r="I60" s="517"/>
    </row>
    <row r="61" spans="1:9" ht="24.6">
      <c r="A61" s="517"/>
      <c r="B61" s="517"/>
      <c r="C61" s="517"/>
      <c r="D61" s="518"/>
      <c r="E61" s="518"/>
      <c r="F61" s="518"/>
      <c r="G61" s="517"/>
      <c r="H61" s="517"/>
      <c r="I61" s="517"/>
    </row>
    <row r="62" spans="1:9" ht="24.6">
      <c r="A62" s="517"/>
      <c r="B62" s="517"/>
      <c r="C62" s="517"/>
      <c r="D62" s="518"/>
      <c r="E62" s="518"/>
      <c r="F62" s="518"/>
      <c r="G62" s="517"/>
      <c r="H62" s="517"/>
      <c r="I62" s="517"/>
    </row>
    <row r="63" spans="1:9" ht="24.6">
      <c r="A63" s="517"/>
      <c r="B63" s="517"/>
      <c r="C63" s="517"/>
      <c r="D63" s="518"/>
      <c r="E63" s="518"/>
      <c r="F63" s="518"/>
      <c r="G63" s="517"/>
      <c r="H63" s="517"/>
      <c r="I63" s="517"/>
    </row>
    <row r="64" spans="1:9" ht="24.6">
      <c r="A64" s="517"/>
      <c r="B64" s="517"/>
      <c r="C64" s="517"/>
      <c r="D64" s="518"/>
      <c r="E64" s="518"/>
      <c r="F64" s="518"/>
      <c r="G64" s="517"/>
      <c r="H64" s="517"/>
      <c r="I64" s="517"/>
    </row>
    <row r="65" spans="1:9" ht="24.6">
      <c r="A65" s="517"/>
      <c r="B65" s="517"/>
      <c r="C65" s="517"/>
      <c r="D65" s="518"/>
      <c r="E65" s="518"/>
      <c r="F65" s="518"/>
      <c r="G65" s="517"/>
      <c r="H65" s="517"/>
      <c r="I65" s="517"/>
    </row>
    <row r="66" spans="1:9" ht="24.6">
      <c r="A66" s="517"/>
      <c r="B66" s="517"/>
      <c r="C66" s="517"/>
      <c r="D66" s="518"/>
      <c r="E66" s="518"/>
      <c r="F66" s="518"/>
      <c r="G66" s="517"/>
      <c r="H66" s="517"/>
      <c r="I66" s="517"/>
    </row>
    <row r="67" spans="1:9" ht="24.6">
      <c r="A67" s="517"/>
      <c r="B67" s="517"/>
      <c r="C67" s="517"/>
      <c r="D67" s="518"/>
      <c r="E67" s="518"/>
      <c r="F67" s="518"/>
      <c r="G67" s="517"/>
      <c r="H67" s="517"/>
      <c r="I67" s="517"/>
    </row>
    <row r="68" spans="1:9" ht="24.6">
      <c r="A68" s="517"/>
      <c r="B68" s="517"/>
      <c r="C68" s="517"/>
      <c r="D68" s="518"/>
      <c r="E68" s="518"/>
      <c r="F68" s="518"/>
      <c r="G68" s="517"/>
      <c r="H68" s="517"/>
      <c r="I68" s="517"/>
    </row>
    <row r="69" spans="1:9" ht="24.6">
      <c r="A69" s="517"/>
      <c r="B69" s="517"/>
      <c r="C69" s="517"/>
      <c r="D69" s="518"/>
      <c r="E69" s="518"/>
      <c r="F69" s="518"/>
      <c r="G69" s="517"/>
      <c r="H69" s="517"/>
      <c r="I69" s="517"/>
    </row>
    <row r="70" spans="1:9" ht="24.6">
      <c r="A70" s="517"/>
      <c r="B70" s="517"/>
      <c r="C70" s="517"/>
      <c r="D70" s="518"/>
      <c r="E70" s="518"/>
      <c r="F70" s="518"/>
      <c r="G70" s="517"/>
      <c r="H70" s="517"/>
      <c r="I70" s="517"/>
    </row>
    <row r="71" spans="1:9" ht="24.6">
      <c r="A71" s="517"/>
      <c r="B71" s="517"/>
      <c r="C71" s="517"/>
      <c r="D71" s="518"/>
      <c r="E71" s="518"/>
      <c r="F71" s="518"/>
      <c r="G71" s="517"/>
      <c r="H71" s="517"/>
      <c r="I71" s="517"/>
    </row>
    <row r="72" spans="1:9" ht="24.6">
      <c r="A72" s="517"/>
      <c r="B72" s="517"/>
      <c r="C72" s="517"/>
      <c r="D72" s="518"/>
      <c r="E72" s="518"/>
      <c r="F72" s="518"/>
      <c r="G72" s="517"/>
      <c r="H72" s="517"/>
      <c r="I72" s="517"/>
    </row>
    <row r="73" spans="1:9" ht="24.6">
      <c r="A73" s="517"/>
      <c r="B73" s="517"/>
      <c r="C73" s="517"/>
      <c r="D73" s="518"/>
      <c r="E73" s="518"/>
      <c r="F73" s="518"/>
      <c r="G73" s="517"/>
      <c r="H73" s="517"/>
      <c r="I73" s="517"/>
    </row>
    <row r="74" spans="1:9" ht="24.6">
      <c r="A74" s="517"/>
      <c r="B74" s="517"/>
      <c r="C74" s="517"/>
      <c r="D74" s="518"/>
      <c r="E74" s="518"/>
      <c r="F74" s="518"/>
      <c r="G74" s="517"/>
      <c r="H74" s="517"/>
      <c r="I74" s="517"/>
    </row>
    <row r="75" spans="1:9" ht="24.6">
      <c r="A75" s="517"/>
      <c r="B75" s="517"/>
      <c r="C75" s="517"/>
      <c r="D75" s="518"/>
      <c r="E75" s="518"/>
      <c r="F75" s="518"/>
      <c r="G75" s="517"/>
      <c r="H75" s="517"/>
      <c r="I75" s="517"/>
    </row>
    <row r="76" spans="1:9" ht="24.6">
      <c r="A76" s="517"/>
      <c r="B76" s="517"/>
      <c r="C76" s="517"/>
      <c r="D76" s="518"/>
      <c r="E76" s="518"/>
      <c r="F76" s="518"/>
      <c r="G76" s="517"/>
      <c r="H76" s="517"/>
      <c r="I76" s="517"/>
    </row>
    <row r="77" spans="1:9" ht="24.6">
      <c r="A77" s="517"/>
      <c r="B77" s="517"/>
      <c r="C77" s="517"/>
      <c r="D77" s="518"/>
      <c r="E77" s="518"/>
      <c r="F77" s="518"/>
      <c r="G77" s="517"/>
      <c r="H77" s="517"/>
      <c r="I77" s="517"/>
    </row>
    <row r="78" spans="1:9" ht="24.6">
      <c r="A78" s="517"/>
      <c r="B78" s="517"/>
      <c r="C78" s="517"/>
      <c r="D78" s="518"/>
      <c r="E78" s="518"/>
      <c r="F78" s="518"/>
      <c r="G78" s="517"/>
      <c r="H78" s="517"/>
      <c r="I78" s="517"/>
    </row>
    <row r="79" spans="1:9" ht="24.6">
      <c r="A79" s="517"/>
      <c r="B79" s="517"/>
      <c r="C79" s="517"/>
      <c r="D79" s="518"/>
      <c r="E79" s="518"/>
      <c r="F79" s="518"/>
      <c r="G79" s="517"/>
      <c r="H79" s="517"/>
      <c r="I79" s="517"/>
    </row>
    <row r="80" spans="1:9" ht="24.6">
      <c r="A80" s="517"/>
      <c r="B80" s="517"/>
      <c r="C80" s="517"/>
      <c r="D80" s="518"/>
      <c r="E80" s="518"/>
      <c r="F80" s="518"/>
      <c r="G80" s="517"/>
      <c r="H80" s="517"/>
      <c r="I80" s="517"/>
    </row>
    <row r="81" spans="1:9" ht="24.6">
      <c r="A81" s="517"/>
      <c r="B81" s="517"/>
      <c r="C81" s="517"/>
      <c r="D81" s="518"/>
      <c r="E81" s="518"/>
      <c r="F81" s="518"/>
      <c r="G81" s="517"/>
      <c r="H81" s="517"/>
      <c r="I81" s="517"/>
    </row>
    <row r="82" spans="1:9" ht="24.6">
      <c r="A82" s="517"/>
      <c r="B82" s="517"/>
      <c r="C82" s="517"/>
      <c r="D82" s="518"/>
      <c r="E82" s="518"/>
      <c r="F82" s="518"/>
      <c r="G82" s="517"/>
      <c r="H82" s="517"/>
      <c r="I82" s="517"/>
    </row>
    <row r="83" spans="1:9" ht="24.6">
      <c r="A83" s="517"/>
      <c r="B83" s="517"/>
      <c r="C83" s="517"/>
      <c r="D83" s="518"/>
      <c r="E83" s="518"/>
      <c r="F83" s="518"/>
      <c r="G83" s="517"/>
      <c r="H83" s="517"/>
      <c r="I83" s="517"/>
    </row>
    <row r="84" spans="1:9" ht="24.6">
      <c r="A84" s="517"/>
      <c r="B84" s="517"/>
      <c r="C84" s="517"/>
      <c r="D84" s="518"/>
      <c r="E84" s="518"/>
      <c r="F84" s="518"/>
      <c r="G84" s="517"/>
      <c r="H84" s="517"/>
      <c r="I84" s="517"/>
    </row>
    <row r="85" spans="1:9" ht="24.6">
      <c r="A85" s="517"/>
      <c r="B85" s="517"/>
      <c r="C85" s="517"/>
      <c r="D85" s="518"/>
      <c r="E85" s="518"/>
      <c r="F85" s="518"/>
      <c r="G85" s="517"/>
      <c r="H85" s="517"/>
      <c r="I85" s="517"/>
    </row>
    <row r="86" spans="1:9" ht="24.6">
      <c r="A86" s="517"/>
      <c r="B86" s="517"/>
      <c r="C86" s="517"/>
      <c r="D86" s="518"/>
      <c r="E86" s="518"/>
      <c r="F86" s="518"/>
      <c r="G86" s="517"/>
      <c r="H86" s="517"/>
      <c r="I86" s="517"/>
    </row>
    <row r="87" spans="1:9" ht="24.6">
      <c r="A87" s="517"/>
      <c r="B87" s="517"/>
      <c r="C87" s="517"/>
      <c r="D87" s="518"/>
      <c r="E87" s="518"/>
      <c r="F87" s="518"/>
      <c r="G87" s="517"/>
      <c r="H87" s="517"/>
      <c r="I87" s="517"/>
    </row>
    <row r="88" spans="1:9" ht="24.6">
      <c r="A88" s="517"/>
      <c r="B88" s="517"/>
      <c r="C88" s="517"/>
      <c r="D88" s="518"/>
      <c r="E88" s="518"/>
      <c r="F88" s="518"/>
      <c r="G88" s="517"/>
      <c r="H88" s="517"/>
      <c r="I88" s="517"/>
    </row>
    <row r="89" spans="1:9" ht="24.6">
      <c r="A89" s="517"/>
      <c r="B89" s="517"/>
      <c r="C89" s="517"/>
      <c r="D89" s="518"/>
      <c r="E89" s="518"/>
      <c r="F89" s="518"/>
      <c r="G89" s="517"/>
      <c r="H89" s="517"/>
      <c r="I89" s="517"/>
    </row>
    <row r="90" spans="1:9" ht="24.6">
      <c r="A90" s="517"/>
      <c r="B90" s="517"/>
      <c r="C90" s="517"/>
      <c r="D90" s="518"/>
      <c r="E90" s="518"/>
      <c r="F90" s="518"/>
      <c r="G90" s="517"/>
      <c r="H90" s="517"/>
      <c r="I90" s="517"/>
    </row>
    <row r="91" spans="1:9" ht="24.6">
      <c r="A91" s="517"/>
      <c r="B91" s="517"/>
      <c r="C91" s="517"/>
      <c r="D91" s="518"/>
      <c r="E91" s="518"/>
      <c r="F91" s="518"/>
      <c r="G91" s="517"/>
      <c r="H91" s="517"/>
      <c r="I91" s="517"/>
    </row>
    <row r="92" spans="1:9" ht="24.6">
      <c r="A92" s="517"/>
      <c r="B92" s="517"/>
      <c r="C92" s="517"/>
      <c r="D92" s="518"/>
      <c r="E92" s="518"/>
      <c r="F92" s="518"/>
      <c r="G92" s="517"/>
      <c r="H92" s="517"/>
      <c r="I92" s="517"/>
    </row>
    <row r="93" spans="1:9" ht="24.6">
      <c r="A93" s="517"/>
      <c r="B93" s="517"/>
      <c r="C93" s="517"/>
      <c r="D93" s="518"/>
      <c r="E93" s="518"/>
      <c r="F93" s="518"/>
      <c r="G93" s="517"/>
      <c r="H93" s="517"/>
      <c r="I93" s="517"/>
    </row>
    <row r="94" spans="1:9" ht="24.6">
      <c r="A94" s="517"/>
      <c r="B94" s="517"/>
      <c r="C94" s="517"/>
      <c r="D94" s="518"/>
      <c r="E94" s="518"/>
      <c r="F94" s="518"/>
      <c r="G94" s="517"/>
      <c r="H94" s="517"/>
      <c r="I94" s="517"/>
    </row>
    <row r="95" spans="1:9" ht="24.6">
      <c r="A95" s="517"/>
      <c r="B95" s="517"/>
      <c r="C95" s="517"/>
      <c r="D95" s="518"/>
      <c r="E95" s="518"/>
      <c r="F95" s="518"/>
      <c r="G95" s="517"/>
      <c r="H95" s="517"/>
      <c r="I95" s="517"/>
    </row>
    <row r="96" spans="1:9" ht="24.6">
      <c r="A96" s="517"/>
      <c r="B96" s="517"/>
      <c r="C96" s="517"/>
      <c r="D96" s="518"/>
      <c r="E96" s="518"/>
      <c r="F96" s="518"/>
      <c r="G96" s="517"/>
      <c r="H96" s="517"/>
      <c r="I96" s="517"/>
    </row>
    <row r="97" spans="1:9" ht="24.6">
      <c r="A97" s="517"/>
      <c r="B97" s="517"/>
      <c r="C97" s="517"/>
      <c r="D97" s="518"/>
      <c r="E97" s="518"/>
      <c r="F97" s="518"/>
      <c r="G97" s="517"/>
      <c r="H97" s="517"/>
      <c r="I97" s="517"/>
    </row>
    <row r="98" spans="1:9" ht="24.6">
      <c r="A98" s="517"/>
      <c r="B98" s="517"/>
      <c r="C98" s="517"/>
      <c r="D98" s="518"/>
      <c r="E98" s="518"/>
      <c r="F98" s="518"/>
      <c r="G98" s="517"/>
      <c r="H98" s="517"/>
      <c r="I98" s="517"/>
    </row>
    <row r="99" spans="1:9" ht="24.6">
      <c r="A99" s="517"/>
      <c r="B99" s="517"/>
      <c r="C99" s="517"/>
      <c r="D99" s="518"/>
      <c r="E99" s="518"/>
      <c r="F99" s="518"/>
      <c r="G99" s="517"/>
      <c r="H99" s="517"/>
      <c r="I99" s="517"/>
    </row>
    <row r="100" spans="1:9" ht="24.6">
      <c r="A100" s="517"/>
      <c r="B100" s="517"/>
      <c r="C100" s="517"/>
      <c r="D100" s="518"/>
      <c r="E100" s="518"/>
      <c r="F100" s="518"/>
      <c r="G100" s="517"/>
      <c r="H100" s="517"/>
      <c r="I100" s="517"/>
    </row>
    <row r="101" spans="1:9" ht="24.6">
      <c r="A101" s="517"/>
      <c r="B101" s="517"/>
      <c r="C101" s="517"/>
      <c r="D101" s="518"/>
      <c r="E101" s="518"/>
      <c r="F101" s="518"/>
      <c r="G101" s="517"/>
      <c r="H101" s="517"/>
      <c r="I101" s="517"/>
    </row>
    <row r="102" spans="1:9" ht="24.6">
      <c r="A102" s="517"/>
      <c r="B102" s="517"/>
      <c r="C102" s="517"/>
      <c r="D102" s="518"/>
      <c r="E102" s="518"/>
      <c r="F102" s="518"/>
      <c r="G102" s="517"/>
      <c r="H102" s="517"/>
      <c r="I102" s="517"/>
    </row>
    <row r="103" spans="1:9" ht="24.6">
      <c r="A103" s="517"/>
      <c r="B103" s="517"/>
      <c r="C103" s="517"/>
      <c r="D103" s="518"/>
      <c r="E103" s="518"/>
      <c r="F103" s="518"/>
      <c r="G103" s="517"/>
      <c r="H103" s="517"/>
      <c r="I103" s="517"/>
    </row>
    <row r="104" spans="1:9" ht="24.6">
      <c r="A104" s="517"/>
      <c r="B104" s="517"/>
      <c r="C104" s="517"/>
      <c r="D104" s="518"/>
      <c r="E104" s="518"/>
      <c r="F104" s="518"/>
      <c r="G104" s="517"/>
      <c r="H104" s="517"/>
      <c r="I104" s="517"/>
    </row>
    <row r="105" spans="1:9" ht="24.6">
      <c r="A105" s="517"/>
      <c r="B105" s="517"/>
      <c r="C105" s="517"/>
      <c r="D105" s="518"/>
      <c r="E105" s="518"/>
      <c r="F105" s="518"/>
      <c r="G105" s="517"/>
      <c r="H105" s="517"/>
      <c r="I105" s="517"/>
    </row>
    <row r="106" spans="1:9" ht="24.6">
      <c r="A106" s="517"/>
      <c r="B106" s="517"/>
      <c r="C106" s="517"/>
      <c r="D106" s="518"/>
      <c r="E106" s="518"/>
      <c r="F106" s="518"/>
      <c r="G106" s="517"/>
      <c r="H106" s="517"/>
      <c r="I106" s="517"/>
    </row>
    <row r="107" spans="1:9" ht="24.6">
      <c r="A107" s="517"/>
      <c r="B107" s="517"/>
      <c r="C107" s="517"/>
      <c r="D107" s="518"/>
      <c r="E107" s="518"/>
      <c r="F107" s="518"/>
      <c r="G107" s="517"/>
      <c r="H107" s="517"/>
      <c r="I107" s="517"/>
    </row>
    <row r="108" spans="1:9" ht="24.6">
      <c r="A108" s="517"/>
      <c r="B108" s="517"/>
      <c r="C108" s="517"/>
      <c r="D108" s="518"/>
      <c r="E108" s="518"/>
      <c r="F108" s="518"/>
      <c r="G108" s="517"/>
      <c r="H108" s="517"/>
      <c r="I108" s="517"/>
    </row>
    <row r="109" spans="1:9" ht="24.6">
      <c r="A109" s="517"/>
      <c r="B109" s="517"/>
      <c r="C109" s="517"/>
      <c r="D109" s="518"/>
      <c r="E109" s="518"/>
      <c r="F109" s="518"/>
      <c r="G109" s="517"/>
      <c r="H109" s="517"/>
      <c r="I109" s="517"/>
    </row>
    <row r="110" spans="1:9" ht="24.6">
      <c r="A110" s="517"/>
      <c r="B110" s="517"/>
      <c r="C110" s="517"/>
      <c r="D110" s="518"/>
      <c r="E110" s="518"/>
      <c r="F110" s="518"/>
      <c r="G110" s="517"/>
      <c r="H110" s="517"/>
      <c r="I110" s="517"/>
    </row>
    <row r="111" spans="1:9" ht="24.6">
      <c r="A111" s="517"/>
      <c r="B111" s="517"/>
      <c r="C111" s="517"/>
      <c r="D111" s="518"/>
      <c r="E111" s="518"/>
      <c r="F111" s="518"/>
      <c r="G111" s="517"/>
      <c r="H111" s="517"/>
      <c r="I111" s="517"/>
    </row>
    <row r="112" spans="1:9" ht="24.6">
      <c r="A112" s="517"/>
      <c r="B112" s="517"/>
      <c r="C112" s="517"/>
      <c r="D112" s="518"/>
      <c r="E112" s="518"/>
      <c r="F112" s="518"/>
      <c r="G112" s="517"/>
      <c r="H112" s="517"/>
      <c r="I112" s="517"/>
    </row>
    <row r="113" spans="1:9" ht="24.6">
      <c r="A113" s="517"/>
      <c r="B113" s="517"/>
      <c r="C113" s="517"/>
      <c r="D113" s="518"/>
      <c r="E113" s="518"/>
      <c r="F113" s="518"/>
      <c r="G113" s="517"/>
      <c r="H113" s="517"/>
      <c r="I113" s="517"/>
    </row>
    <row r="114" spans="1:9" ht="24.6">
      <c r="A114" s="517"/>
      <c r="B114" s="517"/>
      <c r="C114" s="517"/>
      <c r="D114" s="518"/>
      <c r="E114" s="518"/>
      <c r="F114" s="518"/>
      <c r="G114" s="517"/>
      <c r="H114" s="517"/>
      <c r="I114" s="517"/>
    </row>
    <row r="115" spans="1:9" ht="24.6">
      <c r="A115" s="517"/>
      <c r="B115" s="517"/>
      <c r="C115" s="517"/>
      <c r="D115" s="518"/>
      <c r="E115" s="518"/>
      <c r="F115" s="518"/>
      <c r="G115" s="517"/>
      <c r="H115" s="517"/>
      <c r="I115" s="517"/>
    </row>
    <row r="116" spans="1:9" ht="24.6">
      <c r="A116" s="517"/>
      <c r="B116" s="517"/>
      <c r="C116" s="517"/>
      <c r="D116" s="518"/>
      <c r="E116" s="518"/>
      <c r="F116" s="518"/>
      <c r="G116" s="517"/>
      <c r="H116" s="517"/>
      <c r="I116" s="517"/>
    </row>
    <row r="117" spans="1:9" ht="24.6">
      <c r="A117" s="517"/>
      <c r="B117" s="517"/>
      <c r="C117" s="517"/>
      <c r="D117" s="518"/>
      <c r="E117" s="518"/>
      <c r="F117" s="518"/>
      <c r="G117" s="517"/>
      <c r="H117" s="517"/>
      <c r="I117" s="517"/>
    </row>
    <row r="118" spans="1:9" ht="24.6">
      <c r="A118" s="517"/>
      <c r="B118" s="517"/>
      <c r="C118" s="517"/>
      <c r="D118" s="518"/>
      <c r="E118" s="518"/>
      <c r="F118" s="518"/>
      <c r="G118" s="517"/>
      <c r="H118" s="517"/>
      <c r="I118" s="517"/>
    </row>
    <row r="119" spans="1:9" ht="24.6">
      <c r="A119" s="517"/>
      <c r="B119" s="517"/>
      <c r="C119" s="517"/>
      <c r="D119" s="518"/>
      <c r="E119" s="518"/>
      <c r="F119" s="518"/>
      <c r="G119" s="517"/>
      <c r="H119" s="517"/>
      <c r="I119" s="517"/>
    </row>
    <row r="120" spans="1:9" ht="24.6">
      <c r="A120" s="517"/>
      <c r="B120" s="517"/>
      <c r="C120" s="517"/>
      <c r="D120" s="518"/>
      <c r="E120" s="518"/>
      <c r="F120" s="518"/>
      <c r="G120" s="517"/>
      <c r="H120" s="517"/>
      <c r="I120" s="517"/>
    </row>
    <row r="121" spans="1:9" ht="24.6">
      <c r="A121" s="517"/>
      <c r="B121" s="517"/>
      <c r="C121" s="517"/>
      <c r="D121" s="518"/>
      <c r="E121" s="518"/>
      <c r="F121" s="518"/>
      <c r="G121" s="517"/>
      <c r="H121" s="517"/>
      <c r="I121" s="517"/>
    </row>
    <row r="122" spans="1:9" ht="24.6">
      <c r="A122" s="517"/>
      <c r="B122" s="517"/>
      <c r="C122" s="517"/>
      <c r="D122" s="518"/>
      <c r="E122" s="518"/>
      <c r="F122" s="518"/>
      <c r="G122" s="517"/>
      <c r="H122" s="517"/>
      <c r="I122" s="517"/>
    </row>
    <row r="123" spans="1:9" ht="24.6">
      <c r="A123" s="517"/>
      <c r="B123" s="517"/>
      <c r="C123" s="517"/>
      <c r="D123" s="518"/>
      <c r="E123" s="518"/>
      <c r="F123" s="518"/>
      <c r="G123" s="517"/>
      <c r="H123" s="517"/>
      <c r="I123" s="517"/>
    </row>
    <row r="124" spans="1:9" ht="24.6">
      <c r="A124" s="517"/>
      <c r="B124" s="517"/>
      <c r="C124" s="517"/>
      <c r="D124" s="518"/>
      <c r="E124" s="518"/>
      <c r="F124" s="518"/>
      <c r="G124" s="517"/>
      <c r="H124" s="517"/>
      <c r="I124" s="517"/>
    </row>
    <row r="125" spans="1:9" ht="24.6">
      <c r="A125" s="517"/>
      <c r="B125" s="517"/>
      <c r="C125" s="517"/>
      <c r="D125" s="518"/>
      <c r="E125" s="518"/>
      <c r="F125" s="518"/>
      <c r="G125" s="517"/>
      <c r="H125" s="517"/>
      <c r="I125" s="517"/>
    </row>
    <row r="126" spans="1:9" ht="24.6">
      <c r="A126" s="517"/>
      <c r="B126" s="517"/>
      <c r="C126" s="517"/>
      <c r="D126" s="518"/>
      <c r="E126" s="518"/>
      <c r="F126" s="518"/>
      <c r="G126" s="517"/>
      <c r="H126" s="517"/>
      <c r="I126" s="517"/>
    </row>
    <row r="127" spans="1:9" ht="24.6">
      <c r="A127" s="517"/>
      <c r="B127" s="517"/>
      <c r="C127" s="517"/>
      <c r="D127" s="518"/>
      <c r="E127" s="518"/>
      <c r="F127" s="518"/>
      <c r="G127" s="517"/>
      <c r="H127" s="517"/>
      <c r="I127" s="517"/>
    </row>
    <row r="128" spans="1:9" ht="24.6">
      <c r="A128" s="517"/>
      <c r="B128" s="517"/>
      <c r="C128" s="517"/>
      <c r="D128" s="518"/>
      <c r="E128" s="518"/>
      <c r="F128" s="518"/>
      <c r="G128" s="517"/>
      <c r="H128" s="517"/>
      <c r="I128" s="517"/>
    </row>
    <row r="129" spans="1:9" ht="24.6">
      <c r="A129" s="517"/>
      <c r="B129" s="517"/>
      <c r="C129" s="517"/>
      <c r="D129" s="518"/>
      <c r="E129" s="518"/>
      <c r="F129" s="518"/>
      <c r="G129" s="517"/>
      <c r="H129" s="517"/>
      <c r="I129" s="517"/>
    </row>
    <row r="130" spans="1:9" ht="24.6">
      <c r="A130" s="517"/>
      <c r="B130" s="517"/>
      <c r="C130" s="517"/>
      <c r="D130" s="518"/>
      <c r="E130" s="518"/>
      <c r="F130" s="518"/>
      <c r="G130" s="517"/>
      <c r="H130" s="517"/>
      <c r="I130" s="517"/>
    </row>
    <row r="131" spans="1:9" ht="24.6">
      <c r="A131" s="517"/>
      <c r="B131" s="517"/>
      <c r="C131" s="517"/>
      <c r="D131" s="518"/>
      <c r="E131" s="518"/>
      <c r="F131" s="518"/>
      <c r="G131" s="517"/>
      <c r="H131" s="517"/>
      <c r="I131" s="517"/>
    </row>
    <row r="132" spans="1:9" ht="24.6">
      <c r="A132" s="517"/>
      <c r="B132" s="517"/>
      <c r="C132" s="517"/>
      <c r="D132" s="518"/>
      <c r="E132" s="518"/>
      <c r="F132" s="518"/>
      <c r="G132" s="517"/>
      <c r="H132" s="517"/>
      <c r="I132" s="517"/>
    </row>
    <row r="133" spans="1:9" ht="24.6">
      <c r="A133" s="517"/>
      <c r="B133" s="517"/>
      <c r="C133" s="517"/>
      <c r="D133" s="518"/>
      <c r="E133" s="518"/>
      <c r="F133" s="518"/>
      <c r="G133" s="517"/>
      <c r="H133" s="517"/>
      <c r="I133" s="517"/>
    </row>
    <row r="134" spans="1:9" ht="24.6">
      <c r="A134" s="517"/>
      <c r="B134" s="517"/>
      <c r="C134" s="517"/>
      <c r="D134" s="518"/>
      <c r="E134" s="518"/>
      <c r="F134" s="518"/>
      <c r="G134" s="517"/>
      <c r="H134" s="517"/>
      <c r="I134" s="517"/>
    </row>
    <row r="135" spans="1:9" ht="24.6">
      <c r="A135" s="517"/>
      <c r="B135" s="517"/>
      <c r="C135" s="517"/>
      <c r="D135" s="518"/>
      <c r="E135" s="518"/>
      <c r="F135" s="518"/>
      <c r="G135" s="517"/>
      <c r="H135" s="517"/>
      <c r="I135" s="517"/>
    </row>
    <row r="136" spans="1:9" ht="24.6">
      <c r="A136" s="517"/>
      <c r="B136" s="517"/>
      <c r="C136" s="517"/>
      <c r="D136" s="518"/>
      <c r="E136" s="518"/>
      <c r="F136" s="518"/>
      <c r="G136" s="517"/>
      <c r="H136" s="517"/>
      <c r="I136" s="517"/>
    </row>
    <row r="137" spans="1:9" ht="24.6">
      <c r="A137" s="517"/>
      <c r="B137" s="517"/>
      <c r="C137" s="517"/>
      <c r="D137" s="518"/>
      <c r="E137" s="518"/>
      <c r="F137" s="518"/>
      <c r="G137" s="517"/>
      <c r="H137" s="517"/>
      <c r="I137" s="517"/>
    </row>
    <row r="138" spans="1:9" ht="24.6">
      <c r="A138" s="517"/>
      <c r="B138" s="517"/>
      <c r="C138" s="517"/>
      <c r="D138" s="518"/>
      <c r="E138" s="518"/>
      <c r="F138" s="518"/>
      <c r="G138" s="517"/>
      <c r="H138" s="517"/>
      <c r="I138" s="517"/>
    </row>
    <row r="139" spans="1:9" ht="24.6">
      <c r="A139" s="517"/>
      <c r="B139" s="517"/>
      <c r="C139" s="517"/>
      <c r="D139" s="518"/>
      <c r="E139" s="518"/>
      <c r="F139" s="518"/>
      <c r="G139" s="517"/>
      <c r="H139" s="517"/>
      <c r="I139" s="517"/>
    </row>
    <row r="140" spans="1:9" ht="24.6">
      <c r="A140" s="517"/>
      <c r="B140" s="517"/>
      <c r="C140" s="517"/>
      <c r="D140" s="518"/>
      <c r="E140" s="518"/>
      <c r="F140" s="518"/>
      <c r="G140" s="517"/>
      <c r="H140" s="517"/>
      <c r="I140" s="517"/>
    </row>
    <row r="141" spans="1:9" ht="24.6">
      <c r="A141" s="517"/>
      <c r="B141" s="517"/>
      <c r="C141" s="517"/>
      <c r="D141" s="518"/>
      <c r="E141" s="518"/>
      <c r="F141" s="518"/>
      <c r="G141" s="517"/>
      <c r="H141" s="517"/>
      <c r="I141" s="517"/>
    </row>
    <row r="142" spans="1:9" ht="24.6">
      <c r="A142" s="517"/>
      <c r="B142" s="517"/>
      <c r="C142" s="517"/>
      <c r="D142" s="518"/>
      <c r="E142" s="518"/>
      <c r="F142" s="518"/>
      <c r="G142" s="517"/>
      <c r="H142" s="517"/>
      <c r="I142" s="517"/>
    </row>
    <row r="143" spans="1:9" ht="24.6">
      <c r="A143" s="517"/>
      <c r="B143" s="517"/>
      <c r="C143" s="517"/>
      <c r="D143" s="518"/>
      <c r="E143" s="518"/>
      <c r="F143" s="518"/>
      <c r="G143" s="517"/>
      <c r="H143" s="517"/>
      <c r="I143" s="517"/>
    </row>
    <row r="144" spans="1:9" ht="24.6">
      <c r="A144" s="517"/>
      <c r="B144" s="517"/>
      <c r="C144" s="517"/>
      <c r="D144" s="518"/>
      <c r="E144" s="518"/>
      <c r="F144" s="518"/>
      <c r="G144" s="517"/>
      <c r="H144" s="517"/>
      <c r="I144" s="517"/>
    </row>
    <row r="145" spans="1:9" ht="24.6">
      <c r="A145" s="517"/>
      <c r="B145" s="517"/>
      <c r="C145" s="517"/>
      <c r="D145" s="518"/>
      <c r="E145" s="518"/>
      <c r="F145" s="518"/>
      <c r="G145" s="517"/>
      <c r="H145" s="517"/>
      <c r="I145" s="517"/>
    </row>
    <row r="146" spans="1:9" ht="24.6">
      <c r="A146" s="517"/>
      <c r="B146" s="517"/>
      <c r="C146" s="517"/>
      <c r="D146" s="518"/>
      <c r="E146" s="518"/>
      <c r="F146" s="518"/>
      <c r="G146" s="517"/>
      <c r="H146" s="517"/>
      <c r="I146" s="517"/>
    </row>
    <row r="147" spans="1:9" ht="24.6">
      <c r="A147" s="517"/>
      <c r="B147" s="517"/>
      <c r="C147" s="517"/>
      <c r="D147" s="518"/>
      <c r="E147" s="518"/>
      <c r="F147" s="518"/>
      <c r="G147" s="517"/>
      <c r="H147" s="517"/>
      <c r="I147" s="517"/>
    </row>
    <row r="148" spans="1:9" ht="24.6">
      <c r="A148" s="517"/>
      <c r="B148" s="517"/>
      <c r="C148" s="517"/>
      <c r="D148" s="518"/>
      <c r="E148" s="518"/>
      <c r="F148" s="518"/>
      <c r="G148" s="517"/>
      <c r="H148" s="517"/>
      <c r="I148" s="517"/>
    </row>
    <row r="149" spans="1:9" ht="24.6">
      <c r="A149" s="517"/>
      <c r="B149" s="517"/>
      <c r="C149" s="517"/>
      <c r="D149" s="518"/>
      <c r="E149" s="518"/>
      <c r="F149" s="518"/>
      <c r="G149" s="517"/>
      <c r="H149" s="517"/>
      <c r="I149" s="517"/>
    </row>
    <row r="150" spans="1:9" ht="24.6">
      <c r="A150" s="517"/>
      <c r="B150" s="517"/>
      <c r="C150" s="517"/>
      <c r="D150" s="518"/>
      <c r="E150" s="518"/>
      <c r="F150" s="518"/>
      <c r="G150" s="517"/>
      <c r="H150" s="517"/>
      <c r="I150" s="517"/>
    </row>
    <row r="151" spans="1:9" ht="24.6">
      <c r="A151" s="517"/>
      <c r="B151" s="517"/>
      <c r="C151" s="517"/>
      <c r="D151" s="518"/>
      <c r="E151" s="518"/>
      <c r="F151" s="518"/>
      <c r="G151" s="517"/>
      <c r="H151" s="517"/>
      <c r="I151" s="517"/>
    </row>
    <row r="152" spans="1:9" ht="24.6">
      <c r="A152" s="517"/>
      <c r="B152" s="517"/>
      <c r="C152" s="517"/>
      <c r="D152" s="518"/>
      <c r="E152" s="518"/>
      <c r="F152" s="518"/>
      <c r="G152" s="517"/>
      <c r="H152" s="517"/>
      <c r="I152" s="517"/>
    </row>
    <row r="153" spans="1:9" ht="24.6">
      <c r="A153" s="517"/>
      <c r="B153" s="517"/>
      <c r="C153" s="517"/>
      <c r="D153" s="518"/>
      <c r="E153" s="518"/>
      <c r="F153" s="518"/>
      <c r="G153" s="517"/>
      <c r="H153" s="517"/>
      <c r="I153" s="517"/>
    </row>
    <row r="154" spans="1:9" ht="24.6">
      <c r="A154" s="517"/>
      <c r="B154" s="517"/>
      <c r="C154" s="517"/>
      <c r="D154" s="518"/>
      <c r="E154" s="518"/>
      <c r="F154" s="518"/>
      <c r="G154" s="517"/>
      <c r="H154" s="517"/>
      <c r="I154" s="517"/>
    </row>
    <row r="155" spans="1:9" ht="24.6">
      <c r="A155" s="517"/>
      <c r="B155" s="517"/>
      <c r="C155" s="517"/>
      <c r="D155" s="518"/>
      <c r="E155" s="518"/>
      <c r="F155" s="518"/>
      <c r="G155" s="517"/>
      <c r="H155" s="517"/>
      <c r="I155" s="517"/>
    </row>
    <row r="156" spans="1:9" ht="24.6">
      <c r="A156" s="517"/>
      <c r="B156" s="517"/>
      <c r="C156" s="517"/>
      <c r="D156" s="518"/>
      <c r="E156" s="518"/>
      <c r="F156" s="518"/>
      <c r="G156" s="517"/>
      <c r="H156" s="517"/>
      <c r="I156" s="517"/>
    </row>
    <row r="157" spans="1:9" ht="24.6">
      <c r="A157" s="517"/>
      <c r="B157" s="517"/>
      <c r="C157" s="517"/>
      <c r="D157" s="518"/>
      <c r="E157" s="518"/>
      <c r="F157" s="518"/>
      <c r="G157" s="517"/>
      <c r="H157" s="517"/>
      <c r="I157" s="517"/>
    </row>
    <row r="158" spans="1:9" ht="24.6">
      <c r="A158" s="517"/>
      <c r="B158" s="517"/>
      <c r="C158" s="517"/>
      <c r="D158" s="518"/>
      <c r="E158" s="518"/>
      <c r="F158" s="518"/>
      <c r="G158" s="517"/>
      <c r="H158" s="517"/>
      <c r="I158" s="517"/>
    </row>
    <row r="159" spans="1:9" ht="24.6">
      <c r="A159" s="517"/>
      <c r="B159" s="517"/>
      <c r="C159" s="517"/>
      <c r="D159" s="518"/>
      <c r="E159" s="518"/>
      <c r="F159" s="518"/>
      <c r="G159" s="517"/>
      <c r="H159" s="517"/>
      <c r="I159" s="517"/>
    </row>
    <row r="160" spans="1:9" ht="24.6">
      <c r="A160" s="517"/>
      <c r="B160" s="517"/>
      <c r="C160" s="517"/>
      <c r="D160" s="518"/>
      <c r="E160" s="518"/>
      <c r="F160" s="518"/>
      <c r="G160" s="517"/>
      <c r="H160" s="517"/>
      <c r="I160" s="517"/>
    </row>
    <row r="161" spans="1:9" ht="24.6">
      <c r="A161" s="517"/>
      <c r="B161" s="517"/>
      <c r="C161" s="517"/>
      <c r="D161" s="518"/>
      <c r="E161" s="518"/>
      <c r="F161" s="518"/>
      <c r="G161" s="517"/>
      <c r="H161" s="517"/>
      <c r="I161" s="517"/>
    </row>
    <row r="162" spans="1:9" ht="24.6">
      <c r="A162" s="517"/>
      <c r="B162" s="517"/>
      <c r="C162" s="517"/>
      <c r="D162" s="518"/>
      <c r="E162" s="518"/>
      <c r="F162" s="518"/>
      <c r="G162" s="517"/>
      <c r="H162" s="517"/>
      <c r="I162" s="517"/>
    </row>
    <row r="163" spans="1:9" ht="24.6">
      <c r="A163" s="517"/>
      <c r="B163" s="517"/>
      <c r="C163" s="517"/>
      <c r="D163" s="518"/>
      <c r="E163" s="518"/>
      <c r="F163" s="518"/>
      <c r="G163" s="517"/>
      <c r="H163" s="517"/>
      <c r="I163" s="517"/>
    </row>
    <row r="164" spans="1:9" ht="24.6">
      <c r="A164" s="517"/>
      <c r="B164" s="517"/>
      <c r="C164" s="517"/>
      <c r="D164" s="518"/>
      <c r="E164" s="518"/>
      <c r="F164" s="518"/>
      <c r="G164" s="517"/>
      <c r="H164" s="517"/>
      <c r="I164" s="517"/>
    </row>
    <row r="165" spans="1:9" ht="24.6">
      <c r="A165" s="517"/>
      <c r="B165" s="517"/>
      <c r="C165" s="517"/>
      <c r="D165" s="518"/>
      <c r="E165" s="518"/>
      <c r="F165" s="518"/>
      <c r="G165" s="517"/>
      <c r="H165" s="517"/>
      <c r="I165" s="517"/>
    </row>
    <row r="166" spans="1:9" ht="24.6">
      <c r="A166" s="517"/>
      <c r="B166" s="517"/>
      <c r="C166" s="517"/>
      <c r="D166" s="518"/>
      <c r="E166" s="518"/>
      <c r="F166" s="518"/>
      <c r="G166" s="517"/>
      <c r="H166" s="517"/>
      <c r="I166" s="517"/>
    </row>
    <row r="167" spans="1:9" ht="24.6">
      <c r="A167" s="517"/>
      <c r="B167" s="517"/>
      <c r="C167" s="517"/>
      <c r="D167" s="518"/>
      <c r="E167" s="518"/>
      <c r="F167" s="518"/>
      <c r="G167" s="517"/>
      <c r="H167" s="517"/>
      <c r="I167" s="517"/>
    </row>
    <row r="168" spans="1:9" ht="24.6">
      <c r="A168" s="517"/>
      <c r="B168" s="517"/>
      <c r="C168" s="517"/>
      <c r="D168" s="518"/>
      <c r="E168" s="518"/>
      <c r="F168" s="518"/>
      <c r="G168" s="517"/>
      <c r="H168" s="517"/>
      <c r="I168" s="517"/>
    </row>
    <row r="169" spans="1:9" ht="24.6">
      <c r="A169" s="517"/>
      <c r="B169" s="517"/>
      <c r="C169" s="517"/>
      <c r="D169" s="518"/>
      <c r="E169" s="518"/>
      <c r="F169" s="518"/>
      <c r="G169" s="517"/>
      <c r="H169" s="517"/>
      <c r="I169" s="517"/>
    </row>
    <row r="170" spans="1:9" ht="24.6">
      <c r="A170" s="517"/>
      <c r="B170" s="517"/>
      <c r="C170" s="517"/>
      <c r="D170" s="518"/>
      <c r="E170" s="518"/>
      <c r="F170" s="518"/>
      <c r="G170" s="517"/>
      <c r="H170" s="517"/>
      <c r="I170" s="517"/>
    </row>
    <row r="171" spans="1:9" ht="24.6">
      <c r="A171" s="517"/>
      <c r="B171" s="517"/>
      <c r="C171" s="517"/>
      <c r="D171" s="518"/>
      <c r="E171" s="518"/>
      <c r="F171" s="518"/>
      <c r="G171" s="517"/>
      <c r="H171" s="517"/>
      <c r="I171" s="517"/>
    </row>
    <row r="172" spans="1:9" ht="24.6">
      <c r="A172" s="517"/>
      <c r="B172" s="517"/>
      <c r="C172" s="517"/>
      <c r="D172" s="518"/>
      <c r="E172" s="518"/>
      <c r="F172" s="518"/>
      <c r="G172" s="517"/>
      <c r="H172" s="517"/>
      <c r="I172" s="517"/>
    </row>
    <row r="173" spans="1:9" ht="24.6">
      <c r="A173" s="517"/>
      <c r="B173" s="517"/>
      <c r="C173" s="517"/>
      <c r="D173" s="518"/>
      <c r="E173" s="518"/>
      <c r="F173" s="518"/>
      <c r="G173" s="517"/>
      <c r="H173" s="517"/>
      <c r="I173" s="517"/>
    </row>
    <row r="174" spans="1:9" ht="24.6">
      <c r="A174" s="517"/>
      <c r="B174" s="517"/>
      <c r="C174" s="517"/>
      <c r="D174" s="518"/>
      <c r="E174" s="518"/>
      <c r="F174" s="518"/>
      <c r="G174" s="517"/>
      <c r="H174" s="517"/>
      <c r="I174" s="517"/>
    </row>
    <row r="175" spans="1:9" ht="24.6">
      <c r="A175" s="517"/>
      <c r="B175" s="517"/>
      <c r="C175" s="517"/>
      <c r="D175" s="518"/>
      <c r="E175" s="518"/>
      <c r="F175" s="518"/>
      <c r="G175" s="517"/>
      <c r="H175" s="517"/>
      <c r="I175" s="517"/>
    </row>
    <row r="176" spans="1:9" ht="24.6">
      <c r="A176" s="517"/>
      <c r="B176" s="517"/>
      <c r="C176" s="517"/>
      <c r="D176" s="518"/>
      <c r="E176" s="518"/>
      <c r="F176" s="518"/>
      <c r="G176" s="517"/>
      <c r="H176" s="517"/>
      <c r="I176" s="517"/>
    </row>
    <row r="177" spans="1:9" ht="24.6">
      <c r="A177" s="517"/>
      <c r="B177" s="517"/>
      <c r="C177" s="517"/>
      <c r="D177" s="518"/>
      <c r="E177" s="518"/>
      <c r="F177" s="518"/>
      <c r="G177" s="517"/>
      <c r="H177" s="517"/>
      <c r="I177" s="517"/>
    </row>
    <row r="178" spans="1:9" ht="24.6">
      <c r="A178" s="517"/>
      <c r="B178" s="517"/>
      <c r="C178" s="517"/>
      <c r="D178" s="518"/>
      <c r="E178" s="518"/>
      <c r="F178" s="518"/>
      <c r="G178" s="517"/>
      <c r="H178" s="517"/>
      <c r="I178" s="517"/>
    </row>
    <row r="179" spans="1:9" ht="24.6">
      <c r="A179" s="517"/>
      <c r="B179" s="517"/>
      <c r="C179" s="517"/>
      <c r="D179" s="518"/>
      <c r="E179" s="518"/>
      <c r="F179" s="518"/>
      <c r="G179" s="517"/>
      <c r="H179" s="517"/>
      <c r="I179" s="517"/>
    </row>
    <row r="180" spans="1:9" ht="24.6">
      <c r="A180" s="517"/>
      <c r="B180" s="517"/>
      <c r="C180" s="517"/>
      <c r="D180" s="518"/>
      <c r="E180" s="518"/>
      <c r="F180" s="518"/>
      <c r="G180" s="517"/>
      <c r="H180" s="517"/>
      <c r="I180" s="517"/>
    </row>
    <row r="181" spans="1:9" ht="24.6">
      <c r="A181" s="517"/>
      <c r="B181" s="517"/>
      <c r="C181" s="517"/>
      <c r="D181" s="518"/>
      <c r="E181" s="518"/>
      <c r="F181" s="518"/>
      <c r="G181" s="517"/>
      <c r="H181" s="517"/>
      <c r="I181" s="517"/>
    </row>
    <row r="182" spans="1:9" ht="24.6">
      <c r="A182" s="517"/>
      <c r="B182" s="517"/>
      <c r="C182" s="517"/>
      <c r="D182" s="518"/>
      <c r="E182" s="518"/>
      <c r="F182" s="518"/>
      <c r="G182" s="517"/>
      <c r="H182" s="517"/>
      <c r="I182" s="517"/>
    </row>
    <row r="183" spans="1:9" ht="24.6">
      <c r="A183" s="517"/>
      <c r="B183" s="517"/>
      <c r="C183" s="517"/>
      <c r="D183" s="518"/>
      <c r="E183" s="518"/>
      <c r="F183" s="518"/>
      <c r="G183" s="517"/>
      <c r="H183" s="517"/>
      <c r="I183" s="517"/>
    </row>
    <row r="184" spans="1:9" ht="24.6">
      <c r="A184" s="517"/>
      <c r="B184" s="517"/>
      <c r="C184" s="517"/>
      <c r="D184" s="518"/>
      <c r="E184" s="518"/>
      <c r="F184" s="518"/>
      <c r="G184" s="517"/>
      <c r="H184" s="517"/>
      <c r="I184" s="517"/>
    </row>
    <row r="185" spans="1:9" ht="24.6">
      <c r="A185" s="517"/>
      <c r="B185" s="517"/>
      <c r="C185" s="517"/>
      <c r="D185" s="518"/>
      <c r="E185" s="518"/>
      <c r="F185" s="518"/>
      <c r="G185" s="517"/>
      <c r="H185" s="517"/>
      <c r="I185" s="517"/>
    </row>
    <row r="186" spans="1:9" ht="24.6">
      <c r="A186" s="517"/>
      <c r="B186" s="517"/>
      <c r="C186" s="517"/>
      <c r="D186" s="518"/>
      <c r="E186" s="518"/>
      <c r="F186" s="518"/>
      <c r="G186" s="517"/>
      <c r="H186" s="517"/>
      <c r="I186" s="517"/>
    </row>
    <row r="187" spans="1:9" ht="24.6">
      <c r="A187" s="517"/>
      <c r="B187" s="517"/>
      <c r="C187" s="517"/>
      <c r="D187" s="518"/>
      <c r="E187" s="518"/>
      <c r="F187" s="518"/>
      <c r="G187" s="517"/>
      <c r="H187" s="517"/>
      <c r="I187" s="517"/>
    </row>
    <row r="188" spans="1:9" ht="24.6">
      <c r="A188" s="517"/>
      <c r="B188" s="517"/>
      <c r="C188" s="517"/>
      <c r="D188" s="518"/>
      <c r="E188" s="518"/>
      <c r="F188" s="518"/>
      <c r="G188" s="517"/>
      <c r="H188" s="517"/>
      <c r="I188" s="517"/>
    </row>
    <row r="189" spans="1:9" ht="24.6">
      <c r="A189" s="517"/>
      <c r="B189" s="517"/>
      <c r="C189" s="517"/>
      <c r="D189" s="518"/>
      <c r="E189" s="518"/>
      <c r="F189" s="518"/>
      <c r="G189" s="517"/>
      <c r="H189" s="517"/>
      <c r="I189" s="517"/>
    </row>
    <row r="190" spans="1:9" ht="24.6">
      <c r="A190" s="517"/>
      <c r="B190" s="517"/>
      <c r="C190" s="517"/>
      <c r="D190" s="518"/>
      <c r="E190" s="518"/>
      <c r="F190" s="518"/>
      <c r="G190" s="517"/>
      <c r="H190" s="517"/>
      <c r="I190" s="517"/>
    </row>
    <row r="191" spans="1:9" ht="24.6">
      <c r="A191" s="517"/>
      <c r="B191" s="517"/>
      <c r="C191" s="517"/>
      <c r="D191" s="518"/>
      <c r="E191" s="518"/>
      <c r="F191" s="518"/>
      <c r="G191" s="517"/>
      <c r="H191" s="517"/>
      <c r="I191" s="517"/>
    </row>
    <row r="192" spans="1:9" ht="24.6">
      <c r="A192" s="517"/>
      <c r="B192" s="517"/>
      <c r="C192" s="517"/>
      <c r="D192" s="518"/>
      <c r="E192" s="518"/>
      <c r="F192" s="518"/>
      <c r="G192" s="517"/>
      <c r="H192" s="517"/>
      <c r="I192" s="517"/>
    </row>
    <row r="193" spans="1:9" ht="24.6">
      <c r="A193" s="517"/>
      <c r="B193" s="517"/>
      <c r="C193" s="517"/>
      <c r="D193" s="518"/>
      <c r="E193" s="518"/>
      <c r="F193" s="518"/>
      <c r="G193" s="517"/>
      <c r="H193" s="517"/>
      <c r="I193" s="517"/>
    </row>
    <row r="194" spans="1:9" ht="24.6">
      <c r="A194" s="517"/>
      <c r="B194" s="517"/>
      <c r="C194" s="517"/>
      <c r="D194" s="518"/>
      <c r="E194" s="518"/>
      <c r="F194" s="518"/>
      <c r="G194" s="517"/>
      <c r="H194" s="517"/>
      <c r="I194" s="517"/>
    </row>
    <row r="195" spans="1:9" ht="24.6">
      <c r="A195" s="517"/>
      <c r="B195" s="517"/>
      <c r="C195" s="517"/>
      <c r="D195" s="518"/>
      <c r="E195" s="518"/>
      <c r="F195" s="518"/>
      <c r="G195" s="517"/>
      <c r="H195" s="517"/>
      <c r="I195" s="517"/>
    </row>
    <row r="196" spans="1:9" ht="24.6">
      <c r="A196" s="517"/>
      <c r="B196" s="517"/>
      <c r="C196" s="517"/>
      <c r="D196" s="518"/>
      <c r="E196" s="518"/>
      <c r="F196" s="518"/>
      <c r="G196" s="517"/>
      <c r="H196" s="517"/>
      <c r="I196" s="517"/>
    </row>
    <row r="197" spans="1:9" ht="24.6">
      <c r="A197" s="517"/>
      <c r="B197" s="517"/>
      <c r="C197" s="517"/>
      <c r="D197" s="518"/>
      <c r="E197" s="518"/>
      <c r="F197" s="518"/>
      <c r="G197" s="517"/>
      <c r="H197" s="517"/>
      <c r="I197" s="517"/>
    </row>
    <row r="198" spans="1:9" ht="24.6">
      <c r="A198" s="517"/>
      <c r="B198" s="517"/>
      <c r="C198" s="517"/>
      <c r="D198" s="518"/>
      <c r="E198" s="518"/>
      <c r="F198" s="518"/>
      <c r="G198" s="517"/>
      <c r="H198" s="517"/>
      <c r="I198" s="517"/>
    </row>
    <row r="199" spans="1:9" ht="24.6">
      <c r="A199" s="517"/>
      <c r="B199" s="517"/>
      <c r="C199" s="517"/>
      <c r="D199" s="518"/>
      <c r="E199" s="518"/>
      <c r="F199" s="518"/>
      <c r="G199" s="517"/>
      <c r="H199" s="517"/>
      <c r="I199" s="517"/>
    </row>
    <row r="200" spans="1:9" ht="24.6">
      <c r="A200" s="517"/>
      <c r="B200" s="517"/>
      <c r="C200" s="517"/>
      <c r="D200" s="518"/>
      <c r="E200" s="518"/>
      <c r="F200" s="518"/>
      <c r="G200" s="517"/>
      <c r="H200" s="517"/>
      <c r="I200" s="517"/>
    </row>
    <row r="201" spans="1:9" ht="24.6">
      <c r="A201" s="517"/>
      <c r="B201" s="517"/>
      <c r="C201" s="517"/>
      <c r="D201" s="518"/>
      <c r="E201" s="518"/>
      <c r="F201" s="518"/>
      <c r="G201" s="517"/>
      <c r="H201" s="517"/>
      <c r="I201" s="517"/>
    </row>
    <row r="202" spans="1:9" ht="24.6">
      <c r="A202" s="517"/>
      <c r="B202" s="517"/>
      <c r="C202" s="517"/>
      <c r="D202" s="518"/>
      <c r="E202" s="518"/>
      <c r="F202" s="518"/>
      <c r="G202" s="517"/>
      <c r="H202" s="517"/>
      <c r="I202" s="517"/>
    </row>
    <row r="203" spans="1:9" ht="24.6">
      <c r="A203" s="517"/>
      <c r="B203" s="517"/>
      <c r="C203" s="517"/>
      <c r="D203" s="518"/>
      <c r="E203" s="518"/>
      <c r="F203" s="518"/>
      <c r="G203" s="517"/>
      <c r="H203" s="517"/>
      <c r="I203" s="517"/>
    </row>
    <row r="204" spans="1:9" ht="24.6">
      <c r="A204" s="517"/>
      <c r="B204" s="517"/>
      <c r="C204" s="517"/>
      <c r="D204" s="518"/>
      <c r="E204" s="518"/>
      <c r="F204" s="518"/>
      <c r="G204" s="517"/>
      <c r="H204" s="517"/>
      <c r="I204" s="517"/>
    </row>
    <row r="205" spans="1:9" ht="24.6">
      <c r="A205" s="517"/>
      <c r="B205" s="517"/>
      <c r="C205" s="517"/>
      <c r="D205" s="518"/>
      <c r="E205" s="518"/>
      <c r="F205" s="518"/>
      <c r="G205" s="517"/>
      <c r="H205" s="517"/>
      <c r="I205" s="517"/>
    </row>
    <row r="206" spans="1:9" ht="24.6">
      <c r="A206" s="517"/>
      <c r="B206" s="517"/>
      <c r="C206" s="517"/>
      <c r="D206" s="518"/>
      <c r="E206" s="518"/>
      <c r="F206" s="518"/>
      <c r="G206" s="517"/>
      <c r="H206" s="517"/>
      <c r="I206" s="517"/>
    </row>
    <row r="207" spans="1:9" ht="24.6">
      <c r="A207" s="517"/>
      <c r="B207" s="517"/>
      <c r="C207" s="517"/>
      <c r="D207" s="518"/>
      <c r="E207" s="518"/>
      <c r="F207" s="518"/>
      <c r="G207" s="517"/>
      <c r="H207" s="517"/>
      <c r="I207" s="517"/>
    </row>
    <row r="208" spans="1:9" ht="24.6">
      <c r="A208" s="517"/>
      <c r="B208" s="517"/>
      <c r="C208" s="517"/>
      <c r="D208" s="518"/>
      <c r="E208" s="518"/>
      <c r="F208" s="518"/>
      <c r="G208" s="517"/>
      <c r="H208" s="517"/>
      <c r="I208" s="517"/>
    </row>
    <row r="209" spans="1:9" ht="24.6">
      <c r="A209" s="517"/>
      <c r="B209" s="517"/>
      <c r="C209" s="517"/>
      <c r="D209" s="518"/>
      <c r="E209" s="518"/>
      <c r="F209" s="518"/>
      <c r="G209" s="517"/>
      <c r="H209" s="517"/>
      <c r="I209" s="517"/>
    </row>
    <row r="210" spans="1:9" ht="24.6">
      <c r="A210" s="517"/>
      <c r="B210" s="517"/>
      <c r="C210" s="517"/>
      <c r="D210" s="518"/>
      <c r="E210" s="518"/>
      <c r="F210" s="518"/>
      <c r="G210" s="517"/>
      <c r="H210" s="517"/>
      <c r="I210" s="517"/>
    </row>
    <row r="211" spans="1:9" ht="24.6">
      <c r="A211" s="517"/>
      <c r="B211" s="517"/>
      <c r="C211" s="517"/>
      <c r="D211" s="518"/>
      <c r="E211" s="518"/>
      <c r="F211" s="518"/>
      <c r="G211" s="517"/>
      <c r="H211" s="517"/>
      <c r="I211" s="517"/>
    </row>
    <row r="212" spans="1:9" ht="24.6">
      <c r="A212" s="517"/>
      <c r="B212" s="517"/>
      <c r="C212" s="517"/>
      <c r="D212" s="518"/>
      <c r="E212" s="518"/>
      <c r="F212" s="518"/>
      <c r="G212" s="517"/>
      <c r="H212" s="517"/>
      <c r="I212" s="517"/>
    </row>
    <row r="213" spans="1:9" ht="24.6">
      <c r="A213" s="517"/>
      <c r="B213" s="517"/>
      <c r="C213" s="517"/>
      <c r="D213" s="518"/>
      <c r="E213" s="518"/>
      <c r="F213" s="518"/>
      <c r="G213" s="517"/>
      <c r="H213" s="517"/>
      <c r="I213" s="517"/>
    </row>
    <row r="214" spans="1:9" ht="24.6">
      <c r="A214" s="517"/>
      <c r="B214" s="517"/>
      <c r="C214" s="517"/>
      <c r="D214" s="518"/>
      <c r="E214" s="518"/>
      <c r="F214" s="518"/>
      <c r="G214" s="517"/>
      <c r="H214" s="517"/>
      <c r="I214" s="517"/>
    </row>
    <row r="215" spans="1:9" ht="24.6">
      <c r="A215" s="517"/>
      <c r="B215" s="517"/>
      <c r="C215" s="517"/>
      <c r="D215" s="518"/>
      <c r="E215" s="518"/>
      <c r="F215" s="518"/>
      <c r="G215" s="517"/>
      <c r="H215" s="517"/>
      <c r="I215" s="517"/>
    </row>
    <row r="216" spans="1:9" ht="24.6">
      <c r="A216" s="517"/>
      <c r="B216" s="517"/>
      <c r="C216" s="517"/>
      <c r="D216" s="518"/>
      <c r="E216" s="518"/>
      <c r="F216" s="518"/>
      <c r="G216" s="517"/>
      <c r="H216" s="517"/>
      <c r="I216" s="517"/>
    </row>
    <row r="217" spans="1:9" ht="24.6">
      <c r="A217" s="517"/>
      <c r="B217" s="517"/>
      <c r="C217" s="517"/>
      <c r="D217" s="518"/>
      <c r="E217" s="518"/>
      <c r="F217" s="518"/>
      <c r="G217" s="517"/>
      <c r="H217" s="517"/>
      <c r="I217" s="517"/>
    </row>
    <row r="218" spans="1:9" ht="24.6">
      <c r="A218" s="517"/>
      <c r="B218" s="517"/>
      <c r="C218" s="517"/>
      <c r="D218" s="518"/>
      <c r="E218" s="518"/>
      <c r="F218" s="518"/>
      <c r="G218" s="517"/>
      <c r="H218" s="517"/>
      <c r="I218" s="517"/>
    </row>
    <row r="219" spans="1:9" ht="24.6">
      <c r="A219" s="517"/>
      <c r="B219" s="517"/>
      <c r="C219" s="517"/>
      <c r="D219" s="518"/>
      <c r="E219" s="518"/>
      <c r="F219" s="518"/>
      <c r="G219" s="517"/>
      <c r="H219" s="517"/>
      <c r="I219" s="517"/>
    </row>
    <row r="220" spans="1:9" ht="24.6">
      <c r="A220" s="517"/>
      <c r="B220" s="517"/>
      <c r="C220" s="517"/>
      <c r="D220" s="518"/>
      <c r="E220" s="518"/>
      <c r="F220" s="518"/>
      <c r="G220" s="517"/>
      <c r="H220" s="517"/>
      <c r="I220" s="517"/>
    </row>
    <row r="221" spans="1:9" ht="24.6">
      <c r="A221" s="517"/>
      <c r="B221" s="517"/>
      <c r="C221" s="517"/>
      <c r="D221" s="518"/>
      <c r="E221" s="518"/>
      <c r="F221" s="518"/>
      <c r="G221" s="517"/>
      <c r="H221" s="517"/>
      <c r="I221" s="517"/>
    </row>
    <row r="222" spans="1:9" ht="24.6">
      <c r="A222" s="517"/>
      <c r="B222" s="517"/>
      <c r="C222" s="517"/>
      <c r="D222" s="518"/>
      <c r="E222" s="518"/>
      <c r="F222" s="518"/>
      <c r="G222" s="517"/>
      <c r="H222" s="517"/>
      <c r="I222" s="517"/>
    </row>
    <row r="223" spans="1:9" ht="24.6">
      <c r="A223" s="517"/>
      <c r="B223" s="517"/>
      <c r="C223" s="517"/>
      <c r="D223" s="518"/>
      <c r="E223" s="518"/>
      <c r="F223" s="518"/>
      <c r="G223" s="517"/>
      <c r="H223" s="517"/>
      <c r="I223" s="517"/>
    </row>
  </sheetData>
  <mergeCells count="19">
    <mergeCell ref="F4:H4"/>
    <mergeCell ref="K4:L4"/>
    <mergeCell ref="A14:L14"/>
    <mergeCell ref="A15:L15"/>
    <mergeCell ref="A16:L16"/>
    <mergeCell ref="M1:N1"/>
    <mergeCell ref="A5:A7"/>
    <mergeCell ref="B5:B7"/>
    <mergeCell ref="C5:I5"/>
    <mergeCell ref="J5:L5"/>
    <mergeCell ref="C6:C7"/>
    <mergeCell ref="D6:F6"/>
    <mergeCell ref="G6:I6"/>
    <mergeCell ref="J6:L6"/>
    <mergeCell ref="I1:J1"/>
    <mergeCell ref="K1:L1"/>
    <mergeCell ref="I2:J2"/>
    <mergeCell ref="K2:L2"/>
    <mergeCell ref="A3:L3"/>
  </mergeCells>
  <phoneticPr fontId="16" type="noConversion"/>
  <hyperlinks>
    <hyperlink ref="M1" location="預告統計資料發布時間表!A1" display="回發布時間表" xr:uid="{615DA6D0-0C40-42F3-9849-ADF537DA5A1F}"/>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4888B-FF08-4BC6-BDCF-3A440E395530}">
  <dimension ref="A1:N222"/>
  <sheetViews>
    <sheetView workbookViewId="0">
      <selection activeCell="M1" sqref="M1:N1"/>
    </sheetView>
  </sheetViews>
  <sheetFormatPr defaultColWidth="9" defaultRowHeight="15.6"/>
  <cols>
    <col min="1" max="1" width="12.21875" style="522" customWidth="1"/>
    <col min="2" max="3" width="11" style="522" customWidth="1"/>
    <col min="4" max="6" width="11" style="524" customWidth="1"/>
    <col min="7" max="10" width="11" style="522" customWidth="1"/>
    <col min="11" max="11" width="11.44140625" style="522" customWidth="1"/>
    <col min="12" max="12" width="15.21875" style="522" customWidth="1"/>
    <col min="13" max="256" width="9" style="522"/>
    <col min="257" max="257" width="12.21875" style="522" customWidth="1"/>
    <col min="258" max="266" width="11" style="522" customWidth="1"/>
    <col min="267" max="267" width="11.44140625" style="522" customWidth="1"/>
    <col min="268" max="268" width="15.21875" style="522" customWidth="1"/>
    <col min="269" max="512" width="9" style="522"/>
    <col min="513" max="513" width="12.21875" style="522" customWidth="1"/>
    <col min="514" max="522" width="11" style="522" customWidth="1"/>
    <col min="523" max="523" width="11.44140625" style="522" customWidth="1"/>
    <col min="524" max="524" width="15.21875" style="522" customWidth="1"/>
    <col min="525" max="768" width="9" style="522"/>
    <col min="769" max="769" width="12.21875" style="522" customWidth="1"/>
    <col min="770" max="778" width="11" style="522" customWidth="1"/>
    <col min="779" max="779" width="11.44140625" style="522" customWidth="1"/>
    <col min="780" max="780" width="15.21875" style="522" customWidth="1"/>
    <col min="781" max="1024" width="9" style="522"/>
    <col min="1025" max="1025" width="12.21875" style="522" customWidth="1"/>
    <col min="1026" max="1034" width="11" style="522" customWidth="1"/>
    <col min="1035" max="1035" width="11.44140625" style="522" customWidth="1"/>
    <col min="1036" max="1036" width="15.21875" style="522" customWidth="1"/>
    <col min="1037" max="1280" width="9" style="522"/>
    <col min="1281" max="1281" width="12.21875" style="522" customWidth="1"/>
    <col min="1282" max="1290" width="11" style="522" customWidth="1"/>
    <col min="1291" max="1291" width="11.44140625" style="522" customWidth="1"/>
    <col min="1292" max="1292" width="15.21875" style="522" customWidth="1"/>
    <col min="1293" max="1536" width="9" style="522"/>
    <col min="1537" max="1537" width="12.21875" style="522" customWidth="1"/>
    <col min="1538" max="1546" width="11" style="522" customWidth="1"/>
    <col min="1547" max="1547" width="11.44140625" style="522" customWidth="1"/>
    <col min="1548" max="1548" width="15.21875" style="522" customWidth="1"/>
    <col min="1549" max="1792" width="9" style="522"/>
    <col min="1793" max="1793" width="12.21875" style="522" customWidth="1"/>
    <col min="1794" max="1802" width="11" style="522" customWidth="1"/>
    <col min="1803" max="1803" width="11.44140625" style="522" customWidth="1"/>
    <col min="1804" max="1804" width="15.21875" style="522" customWidth="1"/>
    <col min="1805" max="2048" width="9" style="522"/>
    <col min="2049" max="2049" width="12.21875" style="522" customWidth="1"/>
    <col min="2050" max="2058" width="11" style="522" customWidth="1"/>
    <col min="2059" max="2059" width="11.44140625" style="522" customWidth="1"/>
    <col min="2060" max="2060" width="15.21875" style="522" customWidth="1"/>
    <col min="2061" max="2304" width="9" style="522"/>
    <col min="2305" max="2305" width="12.21875" style="522" customWidth="1"/>
    <col min="2306" max="2314" width="11" style="522" customWidth="1"/>
    <col min="2315" max="2315" width="11.44140625" style="522" customWidth="1"/>
    <col min="2316" max="2316" width="15.21875" style="522" customWidth="1"/>
    <col min="2317" max="2560" width="9" style="522"/>
    <col min="2561" max="2561" width="12.21875" style="522" customWidth="1"/>
    <col min="2562" max="2570" width="11" style="522" customWidth="1"/>
    <col min="2571" max="2571" width="11.44140625" style="522" customWidth="1"/>
    <col min="2572" max="2572" width="15.21875" style="522" customWidth="1"/>
    <col min="2573" max="2816" width="9" style="522"/>
    <col min="2817" max="2817" width="12.21875" style="522" customWidth="1"/>
    <col min="2818" max="2826" width="11" style="522" customWidth="1"/>
    <col min="2827" max="2827" width="11.44140625" style="522" customWidth="1"/>
    <col min="2828" max="2828" width="15.21875" style="522" customWidth="1"/>
    <col min="2829" max="3072" width="9" style="522"/>
    <col min="3073" max="3073" width="12.21875" style="522" customWidth="1"/>
    <col min="3074" max="3082" width="11" style="522" customWidth="1"/>
    <col min="3083" max="3083" width="11.44140625" style="522" customWidth="1"/>
    <col min="3084" max="3084" width="15.21875" style="522" customWidth="1"/>
    <col min="3085" max="3328" width="9" style="522"/>
    <col min="3329" max="3329" width="12.21875" style="522" customWidth="1"/>
    <col min="3330" max="3338" width="11" style="522" customWidth="1"/>
    <col min="3339" max="3339" width="11.44140625" style="522" customWidth="1"/>
    <col min="3340" max="3340" width="15.21875" style="522" customWidth="1"/>
    <col min="3341" max="3584" width="9" style="522"/>
    <col min="3585" max="3585" width="12.21875" style="522" customWidth="1"/>
    <col min="3586" max="3594" width="11" style="522" customWidth="1"/>
    <col min="3595" max="3595" width="11.44140625" style="522" customWidth="1"/>
    <col min="3596" max="3596" width="15.21875" style="522" customWidth="1"/>
    <col min="3597" max="3840" width="9" style="522"/>
    <col min="3841" max="3841" width="12.21875" style="522" customWidth="1"/>
    <col min="3842" max="3850" width="11" style="522" customWidth="1"/>
    <col min="3851" max="3851" width="11.44140625" style="522" customWidth="1"/>
    <col min="3852" max="3852" width="15.21875" style="522" customWidth="1"/>
    <col min="3853" max="4096" width="9" style="522"/>
    <col min="4097" max="4097" width="12.21875" style="522" customWidth="1"/>
    <col min="4098" max="4106" width="11" style="522" customWidth="1"/>
    <col min="4107" max="4107" width="11.44140625" style="522" customWidth="1"/>
    <col min="4108" max="4108" width="15.21875" style="522" customWidth="1"/>
    <col min="4109" max="4352" width="9" style="522"/>
    <col min="4353" max="4353" width="12.21875" style="522" customWidth="1"/>
    <col min="4354" max="4362" width="11" style="522" customWidth="1"/>
    <col min="4363" max="4363" width="11.44140625" style="522" customWidth="1"/>
    <col min="4364" max="4364" width="15.21875" style="522" customWidth="1"/>
    <col min="4365" max="4608" width="9" style="522"/>
    <col min="4609" max="4609" width="12.21875" style="522" customWidth="1"/>
    <col min="4610" max="4618" width="11" style="522" customWidth="1"/>
    <col min="4619" max="4619" width="11.44140625" style="522" customWidth="1"/>
    <col min="4620" max="4620" width="15.21875" style="522" customWidth="1"/>
    <col min="4621" max="4864" width="9" style="522"/>
    <col min="4865" max="4865" width="12.21875" style="522" customWidth="1"/>
    <col min="4866" max="4874" width="11" style="522" customWidth="1"/>
    <col min="4875" max="4875" width="11.44140625" style="522" customWidth="1"/>
    <col min="4876" max="4876" width="15.21875" style="522" customWidth="1"/>
    <col min="4877" max="5120" width="9" style="522"/>
    <col min="5121" max="5121" width="12.21875" style="522" customWidth="1"/>
    <col min="5122" max="5130" width="11" style="522" customWidth="1"/>
    <col min="5131" max="5131" width="11.44140625" style="522" customWidth="1"/>
    <col min="5132" max="5132" width="15.21875" style="522" customWidth="1"/>
    <col min="5133" max="5376" width="9" style="522"/>
    <col min="5377" max="5377" width="12.21875" style="522" customWidth="1"/>
    <col min="5378" max="5386" width="11" style="522" customWidth="1"/>
    <col min="5387" max="5387" width="11.44140625" style="522" customWidth="1"/>
    <col min="5388" max="5388" width="15.21875" style="522" customWidth="1"/>
    <col min="5389" max="5632" width="9" style="522"/>
    <col min="5633" max="5633" width="12.21875" style="522" customWidth="1"/>
    <col min="5634" max="5642" width="11" style="522" customWidth="1"/>
    <col min="5643" max="5643" width="11.44140625" style="522" customWidth="1"/>
    <col min="5644" max="5644" width="15.21875" style="522" customWidth="1"/>
    <col min="5645" max="5888" width="9" style="522"/>
    <col min="5889" max="5889" width="12.21875" style="522" customWidth="1"/>
    <col min="5890" max="5898" width="11" style="522" customWidth="1"/>
    <col min="5899" max="5899" width="11.44140625" style="522" customWidth="1"/>
    <col min="5900" max="5900" width="15.21875" style="522" customWidth="1"/>
    <col min="5901" max="6144" width="9" style="522"/>
    <col min="6145" max="6145" width="12.21875" style="522" customWidth="1"/>
    <col min="6146" max="6154" width="11" style="522" customWidth="1"/>
    <col min="6155" max="6155" width="11.44140625" style="522" customWidth="1"/>
    <col min="6156" max="6156" width="15.21875" style="522" customWidth="1"/>
    <col min="6157" max="6400" width="9" style="522"/>
    <col min="6401" max="6401" width="12.21875" style="522" customWidth="1"/>
    <col min="6402" max="6410" width="11" style="522" customWidth="1"/>
    <col min="6411" max="6411" width="11.44140625" style="522" customWidth="1"/>
    <col min="6412" max="6412" width="15.21875" style="522" customWidth="1"/>
    <col min="6413" max="6656" width="9" style="522"/>
    <col min="6657" max="6657" width="12.21875" style="522" customWidth="1"/>
    <col min="6658" max="6666" width="11" style="522" customWidth="1"/>
    <col min="6667" max="6667" width="11.44140625" style="522" customWidth="1"/>
    <col min="6668" max="6668" width="15.21875" style="522" customWidth="1"/>
    <col min="6669" max="6912" width="9" style="522"/>
    <col min="6913" max="6913" width="12.21875" style="522" customWidth="1"/>
    <col min="6914" max="6922" width="11" style="522" customWidth="1"/>
    <col min="6923" max="6923" width="11.44140625" style="522" customWidth="1"/>
    <col min="6924" max="6924" width="15.21875" style="522" customWidth="1"/>
    <col min="6925" max="7168" width="9" style="522"/>
    <col min="7169" max="7169" width="12.21875" style="522" customWidth="1"/>
    <col min="7170" max="7178" width="11" style="522" customWidth="1"/>
    <col min="7179" max="7179" width="11.44140625" style="522" customWidth="1"/>
    <col min="7180" max="7180" width="15.21875" style="522" customWidth="1"/>
    <col min="7181" max="7424" width="9" style="522"/>
    <col min="7425" max="7425" width="12.21875" style="522" customWidth="1"/>
    <col min="7426" max="7434" width="11" style="522" customWidth="1"/>
    <col min="7435" max="7435" width="11.44140625" style="522" customWidth="1"/>
    <col min="7436" max="7436" width="15.21875" style="522" customWidth="1"/>
    <col min="7437" max="7680" width="9" style="522"/>
    <col min="7681" max="7681" width="12.21875" style="522" customWidth="1"/>
    <col min="7682" max="7690" width="11" style="522" customWidth="1"/>
    <col min="7691" max="7691" width="11.44140625" style="522" customWidth="1"/>
    <col min="7692" max="7692" width="15.21875" style="522" customWidth="1"/>
    <col min="7693" max="7936" width="9" style="522"/>
    <col min="7937" max="7937" width="12.21875" style="522" customWidth="1"/>
    <col min="7938" max="7946" width="11" style="522" customWidth="1"/>
    <col min="7947" max="7947" width="11.44140625" style="522" customWidth="1"/>
    <col min="7948" max="7948" width="15.21875" style="522" customWidth="1"/>
    <col min="7949" max="8192" width="9" style="522"/>
    <col min="8193" max="8193" width="12.21875" style="522" customWidth="1"/>
    <col min="8194" max="8202" width="11" style="522" customWidth="1"/>
    <col min="8203" max="8203" width="11.44140625" style="522" customWidth="1"/>
    <col min="8204" max="8204" width="15.21875" style="522" customWidth="1"/>
    <col min="8205" max="8448" width="9" style="522"/>
    <col min="8449" max="8449" width="12.21875" style="522" customWidth="1"/>
    <col min="8450" max="8458" width="11" style="522" customWidth="1"/>
    <col min="8459" max="8459" width="11.44140625" style="522" customWidth="1"/>
    <col min="8460" max="8460" width="15.21875" style="522" customWidth="1"/>
    <col min="8461" max="8704" width="9" style="522"/>
    <col min="8705" max="8705" width="12.21875" style="522" customWidth="1"/>
    <col min="8706" max="8714" width="11" style="522" customWidth="1"/>
    <col min="8715" max="8715" width="11.44140625" style="522" customWidth="1"/>
    <col min="8716" max="8716" width="15.21875" style="522" customWidth="1"/>
    <col min="8717" max="8960" width="9" style="522"/>
    <col min="8961" max="8961" width="12.21875" style="522" customWidth="1"/>
    <col min="8962" max="8970" width="11" style="522" customWidth="1"/>
    <col min="8971" max="8971" width="11.44140625" style="522" customWidth="1"/>
    <col min="8972" max="8972" width="15.21875" style="522" customWidth="1"/>
    <col min="8973" max="9216" width="9" style="522"/>
    <col min="9217" max="9217" width="12.21875" style="522" customWidth="1"/>
    <col min="9218" max="9226" width="11" style="522" customWidth="1"/>
    <col min="9227" max="9227" width="11.44140625" style="522" customWidth="1"/>
    <col min="9228" max="9228" width="15.21875" style="522" customWidth="1"/>
    <col min="9229" max="9472" width="9" style="522"/>
    <col min="9473" max="9473" width="12.21875" style="522" customWidth="1"/>
    <col min="9474" max="9482" width="11" style="522" customWidth="1"/>
    <col min="9483" max="9483" width="11.44140625" style="522" customWidth="1"/>
    <col min="9484" max="9484" width="15.21875" style="522" customWidth="1"/>
    <col min="9485" max="9728" width="9" style="522"/>
    <col min="9729" max="9729" width="12.21875" style="522" customWidth="1"/>
    <col min="9730" max="9738" width="11" style="522" customWidth="1"/>
    <col min="9739" max="9739" width="11.44140625" style="522" customWidth="1"/>
    <col min="9740" max="9740" width="15.21875" style="522" customWidth="1"/>
    <col min="9741" max="9984" width="9" style="522"/>
    <col min="9985" max="9985" width="12.21875" style="522" customWidth="1"/>
    <col min="9986" max="9994" width="11" style="522" customWidth="1"/>
    <col min="9995" max="9995" width="11.44140625" style="522" customWidth="1"/>
    <col min="9996" max="9996" width="15.21875" style="522" customWidth="1"/>
    <col min="9997" max="10240" width="9" style="522"/>
    <col min="10241" max="10241" width="12.21875" style="522" customWidth="1"/>
    <col min="10242" max="10250" width="11" style="522" customWidth="1"/>
    <col min="10251" max="10251" width="11.44140625" style="522" customWidth="1"/>
    <col min="10252" max="10252" width="15.21875" style="522" customWidth="1"/>
    <col min="10253" max="10496" width="9" style="522"/>
    <col min="10497" max="10497" width="12.21875" style="522" customWidth="1"/>
    <col min="10498" max="10506" width="11" style="522" customWidth="1"/>
    <col min="10507" max="10507" width="11.44140625" style="522" customWidth="1"/>
    <col min="10508" max="10508" width="15.21875" style="522" customWidth="1"/>
    <col min="10509" max="10752" width="9" style="522"/>
    <col min="10753" max="10753" width="12.21875" style="522" customWidth="1"/>
    <col min="10754" max="10762" width="11" style="522" customWidth="1"/>
    <col min="10763" max="10763" width="11.44140625" style="522" customWidth="1"/>
    <col min="10764" max="10764" width="15.21875" style="522" customWidth="1"/>
    <col min="10765" max="11008" width="9" style="522"/>
    <col min="11009" max="11009" width="12.21875" style="522" customWidth="1"/>
    <col min="11010" max="11018" width="11" style="522" customWidth="1"/>
    <col min="11019" max="11019" width="11.44140625" style="522" customWidth="1"/>
    <col min="11020" max="11020" width="15.21875" style="522" customWidth="1"/>
    <col min="11021" max="11264" width="9" style="522"/>
    <col min="11265" max="11265" width="12.21875" style="522" customWidth="1"/>
    <col min="11266" max="11274" width="11" style="522" customWidth="1"/>
    <col min="11275" max="11275" width="11.44140625" style="522" customWidth="1"/>
    <col min="11276" max="11276" width="15.21875" style="522" customWidth="1"/>
    <col min="11277" max="11520" width="9" style="522"/>
    <col min="11521" max="11521" width="12.21875" style="522" customWidth="1"/>
    <col min="11522" max="11530" width="11" style="522" customWidth="1"/>
    <col min="11531" max="11531" width="11.44140625" style="522" customWidth="1"/>
    <col min="11532" max="11532" width="15.21875" style="522" customWidth="1"/>
    <col min="11533" max="11776" width="9" style="522"/>
    <col min="11777" max="11777" width="12.21875" style="522" customWidth="1"/>
    <col min="11778" max="11786" width="11" style="522" customWidth="1"/>
    <col min="11787" max="11787" width="11.44140625" style="522" customWidth="1"/>
    <col min="11788" max="11788" width="15.21875" style="522" customWidth="1"/>
    <col min="11789" max="12032" width="9" style="522"/>
    <col min="12033" max="12033" width="12.21875" style="522" customWidth="1"/>
    <col min="12034" max="12042" width="11" style="522" customWidth="1"/>
    <col min="12043" max="12043" width="11.44140625" style="522" customWidth="1"/>
    <col min="12044" max="12044" width="15.21875" style="522" customWidth="1"/>
    <col min="12045" max="12288" width="9" style="522"/>
    <col min="12289" max="12289" width="12.21875" style="522" customWidth="1"/>
    <col min="12290" max="12298" width="11" style="522" customWidth="1"/>
    <col min="12299" max="12299" width="11.44140625" style="522" customWidth="1"/>
    <col min="12300" max="12300" width="15.21875" style="522" customWidth="1"/>
    <col min="12301" max="12544" width="9" style="522"/>
    <col min="12545" max="12545" width="12.21875" style="522" customWidth="1"/>
    <col min="12546" max="12554" width="11" style="522" customWidth="1"/>
    <col min="12555" max="12555" width="11.44140625" style="522" customWidth="1"/>
    <col min="12556" max="12556" width="15.21875" style="522" customWidth="1"/>
    <col min="12557" max="12800" width="9" style="522"/>
    <col min="12801" max="12801" width="12.21875" style="522" customWidth="1"/>
    <col min="12802" max="12810" width="11" style="522" customWidth="1"/>
    <col min="12811" max="12811" width="11.44140625" style="522" customWidth="1"/>
    <col min="12812" max="12812" width="15.21875" style="522" customWidth="1"/>
    <col min="12813" max="13056" width="9" style="522"/>
    <col min="13057" max="13057" width="12.21875" style="522" customWidth="1"/>
    <col min="13058" max="13066" width="11" style="522" customWidth="1"/>
    <col min="13067" max="13067" width="11.44140625" style="522" customWidth="1"/>
    <col min="13068" max="13068" width="15.21875" style="522" customWidth="1"/>
    <col min="13069" max="13312" width="9" style="522"/>
    <col min="13313" max="13313" width="12.21875" style="522" customWidth="1"/>
    <col min="13314" max="13322" width="11" style="522" customWidth="1"/>
    <col min="13323" max="13323" width="11.44140625" style="522" customWidth="1"/>
    <col min="13324" max="13324" width="15.21875" style="522" customWidth="1"/>
    <col min="13325" max="13568" width="9" style="522"/>
    <col min="13569" max="13569" width="12.21875" style="522" customWidth="1"/>
    <col min="13570" max="13578" width="11" style="522" customWidth="1"/>
    <col min="13579" max="13579" width="11.44140625" style="522" customWidth="1"/>
    <col min="13580" max="13580" width="15.21875" style="522" customWidth="1"/>
    <col min="13581" max="13824" width="9" style="522"/>
    <col min="13825" max="13825" width="12.21875" style="522" customWidth="1"/>
    <col min="13826" max="13834" width="11" style="522" customWidth="1"/>
    <col min="13835" max="13835" width="11.44140625" style="522" customWidth="1"/>
    <col min="13836" max="13836" width="15.21875" style="522" customWidth="1"/>
    <col min="13837" max="14080" width="9" style="522"/>
    <col min="14081" max="14081" width="12.21875" style="522" customWidth="1"/>
    <col min="14082" max="14090" width="11" style="522" customWidth="1"/>
    <col min="14091" max="14091" width="11.44140625" style="522" customWidth="1"/>
    <col min="14092" max="14092" width="15.21875" style="522" customWidth="1"/>
    <col min="14093" max="14336" width="9" style="522"/>
    <col min="14337" max="14337" width="12.21875" style="522" customWidth="1"/>
    <col min="14338" max="14346" width="11" style="522" customWidth="1"/>
    <col min="14347" max="14347" width="11.44140625" style="522" customWidth="1"/>
    <col min="14348" max="14348" width="15.21875" style="522" customWidth="1"/>
    <col min="14349" max="14592" width="9" style="522"/>
    <col min="14593" max="14593" width="12.21875" style="522" customWidth="1"/>
    <col min="14594" max="14602" width="11" style="522" customWidth="1"/>
    <col min="14603" max="14603" width="11.44140625" style="522" customWidth="1"/>
    <col min="14604" max="14604" width="15.21875" style="522" customWidth="1"/>
    <col min="14605" max="14848" width="9" style="522"/>
    <col min="14849" max="14849" width="12.21875" style="522" customWidth="1"/>
    <col min="14850" max="14858" width="11" style="522" customWidth="1"/>
    <col min="14859" max="14859" width="11.44140625" style="522" customWidth="1"/>
    <col min="14860" max="14860" width="15.21875" style="522" customWidth="1"/>
    <col min="14861" max="15104" width="9" style="522"/>
    <col min="15105" max="15105" width="12.21875" style="522" customWidth="1"/>
    <col min="15106" max="15114" width="11" style="522" customWidth="1"/>
    <col min="15115" max="15115" width="11.44140625" style="522" customWidth="1"/>
    <col min="15116" max="15116" width="15.21875" style="522" customWidth="1"/>
    <col min="15117" max="15360" width="9" style="522"/>
    <col min="15361" max="15361" width="12.21875" style="522" customWidth="1"/>
    <col min="15362" max="15370" width="11" style="522" customWidth="1"/>
    <col min="15371" max="15371" width="11.44140625" style="522" customWidth="1"/>
    <col min="15372" max="15372" width="15.21875" style="522" customWidth="1"/>
    <col min="15373" max="15616" width="9" style="522"/>
    <col min="15617" max="15617" width="12.21875" style="522" customWidth="1"/>
    <col min="15618" max="15626" width="11" style="522" customWidth="1"/>
    <col min="15627" max="15627" width="11.44140625" style="522" customWidth="1"/>
    <col min="15628" max="15628" width="15.21875" style="522" customWidth="1"/>
    <col min="15629" max="15872" width="9" style="522"/>
    <col min="15873" max="15873" width="12.21875" style="522" customWidth="1"/>
    <col min="15874" max="15882" width="11" style="522" customWidth="1"/>
    <col min="15883" max="15883" width="11.44140625" style="522" customWidth="1"/>
    <col min="15884" max="15884" width="15.21875" style="522" customWidth="1"/>
    <col min="15885" max="16128" width="9" style="522"/>
    <col min="16129" max="16129" width="12.21875" style="522" customWidth="1"/>
    <col min="16130" max="16138" width="11" style="522" customWidth="1"/>
    <col min="16139" max="16139" width="11.44140625" style="522" customWidth="1"/>
    <col min="16140" max="16140" width="15.21875" style="522" customWidth="1"/>
    <col min="16141" max="16384" width="9" style="522"/>
  </cols>
  <sheetData>
    <row r="1" spans="1:14" s="520" customFormat="1" ht="43.95" customHeight="1">
      <c r="A1" s="491" t="s">
        <v>1221</v>
      </c>
      <c r="B1" s="492"/>
      <c r="C1" s="493"/>
      <c r="D1" s="492"/>
      <c r="E1" s="492"/>
      <c r="F1" s="492"/>
      <c r="G1" s="493"/>
      <c r="H1" s="493"/>
      <c r="I1" s="1019" t="s">
        <v>781</v>
      </c>
      <c r="J1" s="1019"/>
      <c r="K1" s="1158" t="s">
        <v>1250</v>
      </c>
      <c r="L1" s="1159"/>
      <c r="M1" s="774" t="s">
        <v>51</v>
      </c>
      <c r="N1" s="774"/>
    </row>
    <row r="2" spans="1:14" s="520" customFormat="1" ht="21" customHeight="1">
      <c r="A2" s="491" t="s">
        <v>1223</v>
      </c>
      <c r="B2" s="494" t="s">
        <v>1224</v>
      </c>
      <c r="C2" s="493"/>
      <c r="D2" s="495"/>
      <c r="E2" s="495"/>
      <c r="F2" s="495"/>
      <c r="G2" s="494"/>
      <c r="H2" s="493"/>
      <c r="I2" s="1019" t="s">
        <v>1225</v>
      </c>
      <c r="J2" s="1019"/>
      <c r="K2" s="1019" t="s">
        <v>1251</v>
      </c>
      <c r="L2" s="1019"/>
    </row>
    <row r="3" spans="1:14" s="521" customFormat="1" ht="37.5" customHeight="1">
      <c r="A3" s="1160" t="s">
        <v>1252</v>
      </c>
      <c r="B3" s="1160"/>
      <c r="C3" s="1160"/>
      <c r="D3" s="1160"/>
      <c r="E3" s="1160"/>
      <c r="F3" s="1160"/>
      <c r="G3" s="1160"/>
      <c r="H3" s="1160"/>
      <c r="I3" s="1160"/>
      <c r="J3" s="1160"/>
      <c r="K3" s="1160"/>
      <c r="L3" s="1160"/>
    </row>
    <row r="4" spans="1:14" ht="21" customHeight="1" thickBot="1">
      <c r="A4" s="1172" t="s">
        <v>1253</v>
      </c>
      <c r="B4" s="1172"/>
      <c r="C4" s="1172"/>
      <c r="D4" s="1172"/>
      <c r="E4" s="1172"/>
      <c r="F4" s="1172"/>
      <c r="G4" s="1172"/>
      <c r="H4" s="1172"/>
      <c r="I4" s="1172"/>
      <c r="J4" s="1172"/>
      <c r="K4" s="1172"/>
      <c r="L4" s="1172"/>
    </row>
    <row r="5" spans="1:14" s="523" customFormat="1" ht="37.35" customHeight="1">
      <c r="A5" s="1150" t="s">
        <v>1230</v>
      </c>
      <c r="B5" s="1169" t="s">
        <v>1231</v>
      </c>
      <c r="C5" s="1154" t="s">
        <v>1232</v>
      </c>
      <c r="D5" s="1155"/>
      <c r="E5" s="1155"/>
      <c r="F5" s="1155"/>
      <c r="G5" s="1155"/>
      <c r="H5" s="1155"/>
      <c r="I5" s="1155"/>
      <c r="J5" s="1156" t="s">
        <v>1233</v>
      </c>
      <c r="K5" s="1157"/>
      <c r="L5" s="1157"/>
    </row>
    <row r="6" spans="1:14" s="523" customFormat="1" ht="37.35" customHeight="1">
      <c r="A6" s="1151"/>
      <c r="B6" s="1170"/>
      <c r="C6" s="1163" t="s">
        <v>803</v>
      </c>
      <c r="D6" s="1165" t="s">
        <v>1234</v>
      </c>
      <c r="E6" s="1165"/>
      <c r="F6" s="1165"/>
      <c r="G6" s="1165" t="s">
        <v>1235</v>
      </c>
      <c r="H6" s="1165"/>
      <c r="I6" s="1165"/>
      <c r="J6" s="1165" t="s">
        <v>1236</v>
      </c>
      <c r="K6" s="1165"/>
      <c r="L6" s="1166"/>
    </row>
    <row r="7" spans="1:14" s="523" customFormat="1" ht="37.35" customHeight="1" thickBot="1">
      <c r="A7" s="1161"/>
      <c r="B7" s="1171"/>
      <c r="C7" s="1164"/>
      <c r="D7" s="503" t="s">
        <v>1237</v>
      </c>
      <c r="E7" s="503" t="s">
        <v>1238</v>
      </c>
      <c r="F7" s="503" t="s">
        <v>1239</v>
      </c>
      <c r="G7" s="503" t="s">
        <v>1237</v>
      </c>
      <c r="H7" s="503" t="s">
        <v>1238</v>
      </c>
      <c r="I7" s="503" t="s">
        <v>1239</v>
      </c>
      <c r="J7" s="503" t="s">
        <v>1237</v>
      </c>
      <c r="K7" s="503" t="s">
        <v>1238</v>
      </c>
      <c r="L7" s="504" t="s">
        <v>1239</v>
      </c>
    </row>
    <row r="8" spans="1:14" s="523" customFormat="1" ht="44.25" customHeight="1">
      <c r="A8" s="498" t="s">
        <v>1240</v>
      </c>
      <c r="B8" s="505">
        <v>165</v>
      </c>
      <c r="C8" s="506">
        <v>165</v>
      </c>
      <c r="D8" s="506" t="s">
        <v>1241</v>
      </c>
      <c r="E8" s="506" t="s">
        <v>1241</v>
      </c>
      <c r="F8" s="506" t="s">
        <v>1241</v>
      </c>
      <c r="G8" s="506">
        <v>165</v>
      </c>
      <c r="H8" s="506">
        <v>165</v>
      </c>
      <c r="I8" s="506" t="s">
        <v>1241</v>
      </c>
      <c r="J8" s="506" t="s">
        <v>1241</v>
      </c>
      <c r="K8" s="506" t="s">
        <v>1241</v>
      </c>
      <c r="L8" s="506" t="s">
        <v>1241</v>
      </c>
    </row>
    <row r="9" spans="1:14" s="523" customFormat="1" ht="44.25" customHeight="1">
      <c r="A9" s="500" t="s">
        <v>1242</v>
      </c>
      <c r="B9" s="507">
        <v>10</v>
      </c>
      <c r="C9" s="508">
        <v>10</v>
      </c>
      <c r="D9" s="508" t="s">
        <v>1241</v>
      </c>
      <c r="E9" s="509" t="s">
        <v>1241</v>
      </c>
      <c r="F9" s="509" t="s">
        <v>1241</v>
      </c>
      <c r="G9" s="508">
        <v>10</v>
      </c>
      <c r="H9" s="509">
        <v>10</v>
      </c>
      <c r="I9" s="509" t="s">
        <v>1241</v>
      </c>
      <c r="J9" s="508" t="s">
        <v>1241</v>
      </c>
      <c r="K9" s="509" t="s">
        <v>1241</v>
      </c>
      <c r="L9" s="509" t="s">
        <v>1241</v>
      </c>
    </row>
    <row r="10" spans="1:14" s="523" customFormat="1" ht="44.25" customHeight="1">
      <c r="A10" s="500" t="s">
        <v>1243</v>
      </c>
      <c r="B10" s="507">
        <v>102</v>
      </c>
      <c r="C10" s="508">
        <v>102</v>
      </c>
      <c r="D10" s="508" t="s">
        <v>1241</v>
      </c>
      <c r="E10" s="509" t="s">
        <v>1241</v>
      </c>
      <c r="F10" s="509" t="s">
        <v>1241</v>
      </c>
      <c r="G10" s="508">
        <v>102</v>
      </c>
      <c r="H10" s="509">
        <v>102</v>
      </c>
      <c r="I10" s="509" t="s">
        <v>1241</v>
      </c>
      <c r="J10" s="508" t="s">
        <v>1241</v>
      </c>
      <c r="K10" s="509" t="s">
        <v>1241</v>
      </c>
      <c r="L10" s="509" t="s">
        <v>1241</v>
      </c>
    </row>
    <row r="11" spans="1:14" s="523" customFormat="1" ht="44.25" customHeight="1" thickBot="1">
      <c r="A11" s="501" t="s">
        <v>1244</v>
      </c>
      <c r="B11" s="510">
        <v>53</v>
      </c>
      <c r="C11" s="511">
        <v>53</v>
      </c>
      <c r="D11" s="511" t="s">
        <v>1241</v>
      </c>
      <c r="E11" s="512" t="s">
        <v>1241</v>
      </c>
      <c r="F11" s="512" t="s">
        <v>1241</v>
      </c>
      <c r="G11" s="511">
        <v>53</v>
      </c>
      <c r="H11" s="512">
        <v>53</v>
      </c>
      <c r="I11" s="512" t="s">
        <v>1241</v>
      </c>
      <c r="J11" s="511" t="s">
        <v>1241</v>
      </c>
      <c r="K11" s="512" t="s">
        <v>1241</v>
      </c>
      <c r="L11" s="512" t="s">
        <v>1241</v>
      </c>
    </row>
    <row r="12" spans="1:14" ht="16.2">
      <c r="A12" s="513"/>
      <c r="B12" s="381"/>
      <c r="C12" s="381"/>
      <c r="D12" s="514"/>
      <c r="E12" s="514"/>
      <c r="F12" s="514"/>
      <c r="G12" s="381"/>
      <c r="H12" s="381"/>
      <c r="I12" s="381"/>
      <c r="J12" s="381"/>
      <c r="L12" s="516" t="s">
        <v>1245</v>
      </c>
    </row>
    <row r="13" spans="1:14" ht="26.25" customHeight="1">
      <c r="A13" s="525" t="s">
        <v>1254</v>
      </c>
      <c r="B13" s="381"/>
      <c r="C13" s="381"/>
      <c r="D13" s="514"/>
      <c r="E13" s="514"/>
      <c r="F13" s="514"/>
      <c r="G13" s="381"/>
      <c r="H13" s="381"/>
      <c r="I13" s="381"/>
      <c r="J13" s="381"/>
      <c r="K13" s="381"/>
      <c r="L13" s="381"/>
    </row>
    <row r="14" spans="1:14" ht="17.399999999999999" customHeight="1">
      <c r="A14" s="1121" t="s">
        <v>1247</v>
      </c>
      <c r="B14" s="1121"/>
      <c r="C14" s="1121"/>
      <c r="D14" s="1121"/>
      <c r="E14" s="1121"/>
      <c r="F14" s="1121"/>
      <c r="G14" s="1121"/>
      <c r="H14" s="1121"/>
      <c r="I14" s="1121"/>
      <c r="J14" s="1121"/>
      <c r="K14" s="1121"/>
      <c r="L14" s="1121"/>
    </row>
    <row r="15" spans="1:14" ht="17.399999999999999" customHeight="1">
      <c r="A15" s="381" t="s">
        <v>1248</v>
      </c>
      <c r="B15" s="381"/>
      <c r="C15" s="381"/>
      <c r="D15" s="381"/>
      <c r="E15" s="381"/>
      <c r="F15" s="381"/>
      <c r="G15" s="381"/>
      <c r="H15" s="381"/>
      <c r="I15" s="381"/>
      <c r="J15" s="381"/>
      <c r="K15" s="381"/>
      <c r="L15" s="381"/>
    </row>
    <row r="16" spans="1:14" ht="21.75" customHeight="1">
      <c r="A16" s="526" t="s">
        <v>1249</v>
      </c>
      <c r="B16" s="381"/>
      <c r="C16" s="381"/>
      <c r="D16" s="381"/>
      <c r="E16" s="381"/>
      <c r="F16" s="381"/>
      <c r="G16" s="381"/>
      <c r="H16" s="381"/>
      <c r="I16" s="381"/>
      <c r="J16" s="381"/>
      <c r="K16" s="381"/>
      <c r="L16" s="381"/>
    </row>
    <row r="17" spans="1:11" ht="21" customHeight="1">
      <c r="A17" s="527"/>
      <c r="B17" s="527"/>
      <c r="C17" s="527"/>
      <c r="D17" s="528"/>
      <c r="E17" s="528"/>
      <c r="F17" s="528"/>
      <c r="G17" s="527"/>
      <c r="H17" s="527"/>
      <c r="I17" s="527"/>
      <c r="J17" s="527"/>
    </row>
    <row r="18" spans="1:11" ht="21" customHeight="1">
      <c r="A18" s="527"/>
      <c r="B18" s="527"/>
      <c r="C18" s="527"/>
      <c r="D18" s="528"/>
      <c r="E18" s="528"/>
      <c r="F18" s="528"/>
      <c r="G18" s="527"/>
      <c r="H18" s="527"/>
      <c r="I18" s="527"/>
      <c r="J18" s="527"/>
      <c r="K18" s="527"/>
    </row>
    <row r="19" spans="1:11" ht="21" customHeight="1">
      <c r="A19" s="527"/>
      <c r="B19" s="527"/>
      <c r="C19" s="527"/>
      <c r="D19" s="528"/>
      <c r="E19" s="528"/>
      <c r="F19" s="528"/>
      <c r="G19" s="527"/>
      <c r="H19" s="527"/>
      <c r="I19" s="527"/>
      <c r="J19" s="527"/>
      <c r="K19" s="527"/>
    </row>
    <row r="20" spans="1:11" ht="21" customHeight="1">
      <c r="A20" s="527"/>
      <c r="B20" s="527"/>
      <c r="C20" s="527"/>
      <c r="D20" s="528"/>
      <c r="E20" s="528"/>
      <c r="F20" s="528"/>
      <c r="G20" s="527"/>
      <c r="H20" s="527"/>
      <c r="I20" s="527"/>
      <c r="J20" s="527"/>
      <c r="K20" s="527"/>
    </row>
    <row r="21" spans="1:11" ht="21" customHeight="1">
      <c r="A21" s="527"/>
      <c r="B21" s="527"/>
      <c r="C21" s="527"/>
      <c r="D21" s="528"/>
      <c r="E21" s="528"/>
      <c r="F21" s="528"/>
      <c r="G21" s="527"/>
      <c r="H21" s="527"/>
      <c r="I21" s="527"/>
      <c r="J21" s="527"/>
      <c r="K21" s="527"/>
    </row>
    <row r="22" spans="1:11" ht="21" customHeight="1">
      <c r="A22" s="527"/>
      <c r="B22" s="527"/>
      <c r="C22" s="527"/>
      <c r="D22" s="528"/>
      <c r="E22" s="528"/>
      <c r="F22" s="528"/>
      <c r="G22" s="527"/>
      <c r="H22" s="527"/>
      <c r="I22" s="527"/>
      <c r="J22" s="527"/>
      <c r="K22" s="527"/>
    </row>
    <row r="23" spans="1:11" ht="21" customHeight="1">
      <c r="A23" s="527"/>
      <c r="B23" s="527"/>
      <c r="C23" s="527"/>
      <c r="D23" s="528"/>
      <c r="E23" s="528"/>
      <c r="F23" s="528"/>
      <c r="G23" s="527"/>
      <c r="H23" s="527"/>
      <c r="I23" s="527"/>
      <c r="J23" s="527"/>
      <c r="K23" s="527"/>
    </row>
    <row r="24" spans="1:11" ht="21" customHeight="1">
      <c r="A24" s="527"/>
      <c r="B24" s="527"/>
      <c r="C24" s="527"/>
      <c r="D24" s="528"/>
      <c r="E24" s="528"/>
      <c r="F24" s="528"/>
      <c r="G24" s="527"/>
      <c r="H24" s="527"/>
      <c r="I24" s="527"/>
      <c r="J24" s="527"/>
      <c r="K24" s="527"/>
    </row>
    <row r="25" spans="1:11" ht="21" customHeight="1">
      <c r="A25" s="527"/>
      <c r="B25" s="527"/>
      <c r="C25" s="527"/>
      <c r="D25" s="528"/>
      <c r="E25" s="528"/>
      <c r="F25" s="528"/>
      <c r="G25" s="527"/>
      <c r="H25" s="527"/>
      <c r="I25" s="527"/>
    </row>
    <row r="26" spans="1:11" ht="21" customHeight="1">
      <c r="A26" s="527"/>
      <c r="B26" s="527"/>
      <c r="C26" s="527"/>
      <c r="D26" s="528"/>
      <c r="E26" s="528"/>
      <c r="F26" s="528"/>
      <c r="G26" s="527"/>
      <c r="H26" s="527"/>
      <c r="I26" s="527"/>
    </row>
    <row r="27" spans="1:11" ht="21" customHeight="1">
      <c r="A27" s="527"/>
      <c r="B27" s="527"/>
      <c r="C27" s="527"/>
      <c r="D27" s="528"/>
      <c r="E27" s="528"/>
      <c r="F27" s="528"/>
      <c r="G27" s="527"/>
      <c r="H27" s="527"/>
      <c r="I27" s="527"/>
    </row>
    <row r="28" spans="1:11" ht="21" customHeight="1">
      <c r="A28" s="527"/>
      <c r="B28" s="527"/>
      <c r="C28" s="527"/>
      <c r="D28" s="528"/>
      <c r="E28" s="528"/>
      <c r="F28" s="528"/>
      <c r="G28" s="527"/>
      <c r="H28" s="527"/>
      <c r="I28" s="527"/>
    </row>
    <row r="29" spans="1:11" ht="21" customHeight="1">
      <c r="A29" s="527"/>
      <c r="B29" s="527"/>
      <c r="C29" s="527"/>
      <c r="D29" s="528"/>
      <c r="E29" s="528"/>
      <c r="F29" s="528"/>
      <c r="G29" s="527"/>
      <c r="H29" s="527"/>
      <c r="I29" s="527"/>
    </row>
    <row r="30" spans="1:11" ht="21" customHeight="1">
      <c r="A30" s="527"/>
      <c r="B30" s="527"/>
      <c r="C30" s="527"/>
      <c r="D30" s="528"/>
      <c r="E30" s="528"/>
      <c r="F30" s="528"/>
      <c r="G30" s="527"/>
      <c r="H30" s="527"/>
      <c r="I30" s="527"/>
    </row>
    <row r="31" spans="1:11" ht="21" customHeight="1">
      <c r="A31" s="527"/>
      <c r="B31" s="527"/>
      <c r="C31" s="527"/>
      <c r="D31" s="528"/>
      <c r="E31" s="528"/>
      <c r="F31" s="528"/>
      <c r="G31" s="527"/>
      <c r="H31" s="527"/>
      <c r="I31" s="527"/>
    </row>
    <row r="32" spans="1:11" ht="21" customHeight="1">
      <c r="A32" s="527"/>
      <c r="B32" s="527"/>
      <c r="C32" s="527"/>
      <c r="D32" s="528"/>
      <c r="E32" s="528"/>
      <c r="F32" s="528"/>
      <c r="G32" s="527"/>
      <c r="H32" s="527"/>
      <c r="I32" s="527"/>
    </row>
    <row r="33" spans="1:9" ht="21" customHeight="1">
      <c r="A33" s="527"/>
      <c r="B33" s="527"/>
      <c r="C33" s="527"/>
      <c r="D33" s="528"/>
      <c r="E33" s="528"/>
      <c r="F33" s="528"/>
      <c r="G33" s="527"/>
      <c r="H33" s="527"/>
      <c r="I33" s="527"/>
    </row>
    <row r="34" spans="1:9" ht="21" customHeight="1">
      <c r="A34" s="527"/>
      <c r="B34" s="527"/>
      <c r="C34" s="527"/>
      <c r="D34" s="528"/>
      <c r="E34" s="528"/>
      <c r="F34" s="528"/>
      <c r="G34" s="527"/>
      <c r="H34" s="527"/>
      <c r="I34" s="527"/>
    </row>
    <row r="35" spans="1:9" ht="22.8">
      <c r="A35" s="527"/>
      <c r="B35" s="527"/>
      <c r="C35" s="527"/>
      <c r="D35" s="528"/>
      <c r="E35" s="528"/>
      <c r="F35" s="528"/>
      <c r="G35" s="527"/>
      <c r="H35" s="527"/>
      <c r="I35" s="527"/>
    </row>
    <row r="36" spans="1:9" ht="22.8">
      <c r="A36" s="527"/>
      <c r="B36" s="527"/>
      <c r="C36" s="527"/>
      <c r="D36" s="528"/>
      <c r="E36" s="528"/>
      <c r="F36" s="528"/>
      <c r="G36" s="527"/>
      <c r="H36" s="527"/>
      <c r="I36" s="527"/>
    </row>
    <row r="37" spans="1:9" ht="22.8">
      <c r="A37" s="527"/>
      <c r="B37" s="527"/>
      <c r="C37" s="527"/>
      <c r="D37" s="528"/>
      <c r="E37" s="528"/>
      <c r="F37" s="528"/>
      <c r="G37" s="527"/>
      <c r="H37" s="527"/>
      <c r="I37" s="527"/>
    </row>
    <row r="38" spans="1:9" ht="22.8">
      <c r="A38" s="527"/>
      <c r="B38" s="527"/>
      <c r="C38" s="527"/>
      <c r="D38" s="528"/>
      <c r="E38" s="528"/>
      <c r="F38" s="528"/>
      <c r="G38" s="527"/>
      <c r="H38" s="527"/>
      <c r="I38" s="527"/>
    </row>
    <row r="39" spans="1:9" ht="22.8">
      <c r="A39" s="527"/>
      <c r="B39" s="527"/>
      <c r="C39" s="527"/>
      <c r="D39" s="528"/>
      <c r="E39" s="528"/>
      <c r="F39" s="528"/>
      <c r="G39" s="527"/>
      <c r="H39" s="527"/>
      <c r="I39" s="527"/>
    </row>
    <row r="40" spans="1:9" ht="22.8">
      <c r="A40" s="527"/>
      <c r="B40" s="527"/>
      <c r="C40" s="527"/>
      <c r="D40" s="528"/>
      <c r="E40" s="528"/>
      <c r="F40" s="528"/>
      <c r="G40" s="527"/>
      <c r="H40" s="527"/>
      <c r="I40" s="527"/>
    </row>
    <row r="41" spans="1:9" ht="22.8">
      <c r="A41" s="527"/>
      <c r="B41" s="527"/>
      <c r="C41" s="527"/>
      <c r="D41" s="528"/>
      <c r="E41" s="528"/>
      <c r="F41" s="528"/>
      <c r="G41" s="527"/>
      <c r="H41" s="527"/>
      <c r="I41" s="527"/>
    </row>
    <row r="42" spans="1:9" ht="22.8">
      <c r="A42" s="527"/>
      <c r="B42" s="527"/>
      <c r="C42" s="527"/>
      <c r="D42" s="528"/>
      <c r="E42" s="528"/>
      <c r="F42" s="528"/>
      <c r="G42" s="527"/>
      <c r="H42" s="527"/>
      <c r="I42" s="527"/>
    </row>
    <row r="43" spans="1:9" ht="22.8">
      <c r="A43" s="527"/>
      <c r="B43" s="527"/>
      <c r="C43" s="527"/>
      <c r="D43" s="528"/>
      <c r="E43" s="528"/>
      <c r="F43" s="528"/>
      <c r="G43" s="527"/>
      <c r="H43" s="527"/>
      <c r="I43" s="527"/>
    </row>
    <row r="44" spans="1:9" ht="22.8">
      <c r="A44" s="527"/>
      <c r="B44" s="527"/>
      <c r="C44" s="527"/>
      <c r="D44" s="528"/>
      <c r="E44" s="528"/>
      <c r="F44" s="528"/>
      <c r="G44" s="527"/>
      <c r="H44" s="527"/>
      <c r="I44" s="527"/>
    </row>
    <row r="45" spans="1:9" ht="22.8">
      <c r="A45" s="527"/>
      <c r="B45" s="527"/>
      <c r="C45" s="527"/>
      <c r="D45" s="528"/>
      <c r="E45" s="528"/>
      <c r="F45" s="528"/>
      <c r="G45" s="527"/>
      <c r="H45" s="527"/>
      <c r="I45" s="527"/>
    </row>
    <row r="46" spans="1:9" ht="22.8">
      <c r="A46" s="527"/>
      <c r="B46" s="527"/>
      <c r="C46" s="527"/>
      <c r="D46" s="528"/>
      <c r="E46" s="528"/>
      <c r="F46" s="528"/>
      <c r="G46" s="527"/>
      <c r="H46" s="527"/>
      <c r="I46" s="527"/>
    </row>
    <row r="47" spans="1:9" ht="22.8">
      <c r="A47" s="527"/>
      <c r="B47" s="527"/>
      <c r="C47" s="527"/>
      <c r="D47" s="528"/>
      <c r="E47" s="528"/>
      <c r="F47" s="528"/>
      <c r="G47" s="527"/>
      <c r="H47" s="527"/>
      <c r="I47" s="527"/>
    </row>
    <row r="48" spans="1:9" ht="22.8">
      <c r="A48" s="527"/>
      <c r="B48" s="527"/>
      <c r="C48" s="527"/>
      <c r="D48" s="528"/>
      <c r="E48" s="528"/>
      <c r="F48" s="528"/>
      <c r="G48" s="527"/>
      <c r="H48" s="527"/>
      <c r="I48" s="527"/>
    </row>
    <row r="49" spans="1:9" ht="22.8">
      <c r="A49" s="527"/>
      <c r="B49" s="527"/>
      <c r="C49" s="527"/>
      <c r="D49" s="528"/>
      <c r="E49" s="528"/>
      <c r="F49" s="528"/>
      <c r="G49" s="527"/>
      <c r="H49" s="527"/>
      <c r="I49" s="527"/>
    </row>
    <row r="50" spans="1:9" ht="22.8">
      <c r="A50" s="527"/>
      <c r="B50" s="527"/>
      <c r="C50" s="527"/>
      <c r="D50" s="528"/>
      <c r="E50" s="528"/>
      <c r="F50" s="528"/>
      <c r="G50" s="527"/>
      <c r="H50" s="527"/>
      <c r="I50" s="527"/>
    </row>
    <row r="51" spans="1:9" ht="22.8">
      <c r="A51" s="527"/>
      <c r="B51" s="527"/>
      <c r="C51" s="527"/>
      <c r="D51" s="528"/>
      <c r="E51" s="528"/>
      <c r="F51" s="528"/>
      <c r="G51" s="527"/>
      <c r="H51" s="527"/>
      <c r="I51" s="527"/>
    </row>
    <row r="52" spans="1:9" ht="22.8">
      <c r="A52" s="527"/>
      <c r="B52" s="527"/>
      <c r="C52" s="527"/>
      <c r="D52" s="528"/>
      <c r="E52" s="528"/>
      <c r="F52" s="528"/>
      <c r="G52" s="527"/>
      <c r="H52" s="527"/>
      <c r="I52" s="527"/>
    </row>
    <row r="53" spans="1:9" ht="22.8">
      <c r="A53" s="527"/>
      <c r="B53" s="527"/>
      <c r="C53" s="527"/>
      <c r="D53" s="528"/>
      <c r="E53" s="528"/>
      <c r="F53" s="528"/>
      <c r="G53" s="527"/>
      <c r="H53" s="527"/>
      <c r="I53" s="527"/>
    </row>
    <row r="54" spans="1:9" ht="22.8">
      <c r="A54" s="527"/>
      <c r="B54" s="527"/>
      <c r="C54" s="527"/>
      <c r="D54" s="528"/>
      <c r="E54" s="528"/>
      <c r="F54" s="528"/>
      <c r="G54" s="527"/>
      <c r="H54" s="527"/>
      <c r="I54" s="527"/>
    </row>
    <row r="55" spans="1:9" ht="22.8">
      <c r="A55" s="527"/>
      <c r="B55" s="527"/>
      <c r="C55" s="527"/>
      <c r="D55" s="528"/>
      <c r="E55" s="528"/>
      <c r="F55" s="528"/>
      <c r="G55" s="527"/>
      <c r="H55" s="527"/>
      <c r="I55" s="527"/>
    </row>
    <row r="56" spans="1:9" ht="22.8">
      <c r="A56" s="527"/>
      <c r="B56" s="527"/>
      <c r="C56" s="527"/>
      <c r="D56" s="528"/>
      <c r="E56" s="528"/>
      <c r="F56" s="528"/>
      <c r="G56" s="527"/>
      <c r="H56" s="527"/>
      <c r="I56" s="527"/>
    </row>
    <row r="57" spans="1:9" ht="22.8">
      <c r="A57" s="527"/>
      <c r="B57" s="527"/>
      <c r="C57" s="527"/>
      <c r="D57" s="528"/>
      <c r="E57" s="528"/>
      <c r="F57" s="528"/>
      <c r="G57" s="527"/>
      <c r="H57" s="527"/>
      <c r="I57" s="527"/>
    </row>
    <row r="58" spans="1:9" ht="22.8">
      <c r="A58" s="527"/>
      <c r="B58" s="527"/>
      <c r="C58" s="527"/>
      <c r="D58" s="528"/>
      <c r="E58" s="528"/>
      <c r="F58" s="528"/>
      <c r="G58" s="527"/>
      <c r="H58" s="527"/>
      <c r="I58" s="527"/>
    </row>
    <row r="59" spans="1:9" ht="22.8">
      <c r="A59" s="527"/>
      <c r="B59" s="527"/>
      <c r="C59" s="527"/>
      <c r="D59" s="528"/>
      <c r="E59" s="528"/>
      <c r="F59" s="528"/>
      <c r="G59" s="527"/>
      <c r="H59" s="527"/>
      <c r="I59" s="527"/>
    </row>
    <row r="60" spans="1:9" ht="22.8">
      <c r="A60" s="527"/>
      <c r="B60" s="527"/>
      <c r="C60" s="527"/>
      <c r="D60" s="528"/>
      <c r="E60" s="528"/>
      <c r="F60" s="528"/>
      <c r="G60" s="527"/>
      <c r="H60" s="527"/>
      <c r="I60" s="527"/>
    </row>
    <row r="61" spans="1:9" ht="22.8">
      <c r="A61" s="527"/>
      <c r="B61" s="527"/>
      <c r="C61" s="527"/>
      <c r="D61" s="528"/>
      <c r="E61" s="528"/>
      <c r="F61" s="528"/>
      <c r="G61" s="527"/>
      <c r="H61" s="527"/>
      <c r="I61" s="527"/>
    </row>
    <row r="62" spans="1:9" ht="22.8">
      <c r="A62" s="527"/>
      <c r="B62" s="527"/>
      <c r="C62" s="527"/>
      <c r="D62" s="528"/>
      <c r="E62" s="528"/>
      <c r="F62" s="528"/>
      <c r="G62" s="527"/>
      <c r="H62" s="527"/>
      <c r="I62" s="527"/>
    </row>
    <row r="63" spans="1:9" ht="22.8">
      <c r="A63" s="527"/>
      <c r="B63" s="527"/>
      <c r="C63" s="527"/>
      <c r="D63" s="528"/>
      <c r="E63" s="528"/>
      <c r="F63" s="528"/>
      <c r="G63" s="527"/>
      <c r="H63" s="527"/>
      <c r="I63" s="527"/>
    </row>
    <row r="64" spans="1:9" ht="22.8">
      <c r="A64" s="527"/>
      <c r="B64" s="527"/>
      <c r="C64" s="527"/>
      <c r="D64" s="528"/>
      <c r="E64" s="528"/>
      <c r="F64" s="528"/>
      <c r="G64" s="527"/>
      <c r="H64" s="527"/>
      <c r="I64" s="527"/>
    </row>
    <row r="65" spans="1:9" ht="22.8">
      <c r="A65" s="527"/>
      <c r="B65" s="527"/>
      <c r="C65" s="527"/>
      <c r="D65" s="528"/>
      <c r="E65" s="528"/>
      <c r="F65" s="528"/>
      <c r="G65" s="527"/>
      <c r="H65" s="527"/>
      <c r="I65" s="527"/>
    </row>
    <row r="66" spans="1:9" ht="22.8">
      <c r="A66" s="527"/>
      <c r="B66" s="527"/>
      <c r="C66" s="527"/>
      <c r="D66" s="528"/>
      <c r="E66" s="528"/>
      <c r="F66" s="528"/>
      <c r="G66" s="527"/>
      <c r="H66" s="527"/>
      <c r="I66" s="527"/>
    </row>
    <row r="67" spans="1:9" ht="22.8">
      <c r="A67" s="527"/>
      <c r="B67" s="527"/>
      <c r="C67" s="527"/>
      <c r="D67" s="528"/>
      <c r="E67" s="528"/>
      <c r="F67" s="528"/>
      <c r="G67" s="527"/>
      <c r="H67" s="527"/>
      <c r="I67" s="527"/>
    </row>
    <row r="68" spans="1:9" ht="22.8">
      <c r="A68" s="527"/>
      <c r="B68" s="527"/>
      <c r="C68" s="527"/>
      <c r="D68" s="528"/>
      <c r="E68" s="528"/>
      <c r="F68" s="528"/>
      <c r="G68" s="527"/>
      <c r="H68" s="527"/>
      <c r="I68" s="527"/>
    </row>
    <row r="69" spans="1:9" ht="22.8">
      <c r="A69" s="527"/>
      <c r="B69" s="527"/>
      <c r="C69" s="527"/>
      <c r="D69" s="528"/>
      <c r="E69" s="528"/>
      <c r="F69" s="528"/>
      <c r="G69" s="527"/>
      <c r="H69" s="527"/>
      <c r="I69" s="527"/>
    </row>
    <row r="70" spans="1:9" ht="22.8">
      <c r="A70" s="527"/>
      <c r="B70" s="527"/>
      <c r="C70" s="527"/>
      <c r="D70" s="528"/>
      <c r="E70" s="528"/>
      <c r="F70" s="528"/>
      <c r="G70" s="527"/>
      <c r="H70" s="527"/>
      <c r="I70" s="527"/>
    </row>
    <row r="71" spans="1:9" ht="22.8">
      <c r="A71" s="527"/>
      <c r="B71" s="527"/>
      <c r="C71" s="527"/>
      <c r="D71" s="528"/>
      <c r="E71" s="528"/>
      <c r="F71" s="528"/>
      <c r="G71" s="527"/>
      <c r="H71" s="527"/>
      <c r="I71" s="527"/>
    </row>
    <row r="72" spans="1:9" ht="22.8">
      <c r="A72" s="527"/>
      <c r="B72" s="527"/>
      <c r="C72" s="527"/>
      <c r="D72" s="528"/>
      <c r="E72" s="528"/>
      <c r="F72" s="528"/>
      <c r="G72" s="527"/>
      <c r="H72" s="527"/>
      <c r="I72" s="527"/>
    </row>
    <row r="73" spans="1:9" ht="22.8">
      <c r="A73" s="527"/>
      <c r="B73" s="527"/>
      <c r="C73" s="527"/>
      <c r="D73" s="528"/>
      <c r="E73" s="528"/>
      <c r="F73" s="528"/>
      <c r="G73" s="527"/>
      <c r="H73" s="527"/>
      <c r="I73" s="527"/>
    </row>
    <row r="74" spans="1:9" ht="22.8">
      <c r="A74" s="527"/>
      <c r="B74" s="527"/>
      <c r="C74" s="527"/>
      <c r="D74" s="528"/>
      <c r="E74" s="528"/>
      <c r="F74" s="528"/>
      <c r="G74" s="527"/>
      <c r="H74" s="527"/>
      <c r="I74" s="527"/>
    </row>
    <row r="75" spans="1:9" ht="22.8">
      <c r="A75" s="527"/>
      <c r="B75" s="527"/>
      <c r="C75" s="527"/>
      <c r="D75" s="528"/>
      <c r="E75" s="528"/>
      <c r="F75" s="528"/>
      <c r="G75" s="527"/>
      <c r="H75" s="527"/>
      <c r="I75" s="527"/>
    </row>
    <row r="76" spans="1:9" ht="22.8">
      <c r="A76" s="527"/>
      <c r="B76" s="527"/>
      <c r="C76" s="527"/>
      <c r="D76" s="528"/>
      <c r="E76" s="528"/>
      <c r="F76" s="528"/>
      <c r="G76" s="527"/>
      <c r="H76" s="527"/>
      <c r="I76" s="527"/>
    </row>
    <row r="77" spans="1:9" ht="22.8">
      <c r="A77" s="527"/>
      <c r="B77" s="527"/>
      <c r="C77" s="527"/>
      <c r="D77" s="528"/>
      <c r="E77" s="528"/>
      <c r="F77" s="528"/>
      <c r="G77" s="527"/>
      <c r="H77" s="527"/>
      <c r="I77" s="527"/>
    </row>
    <row r="78" spans="1:9" ht="22.8">
      <c r="A78" s="527"/>
      <c r="B78" s="527"/>
      <c r="C78" s="527"/>
      <c r="D78" s="528"/>
      <c r="E78" s="528"/>
      <c r="F78" s="528"/>
      <c r="G78" s="527"/>
      <c r="H78" s="527"/>
      <c r="I78" s="527"/>
    </row>
    <row r="79" spans="1:9" ht="22.8">
      <c r="A79" s="527"/>
      <c r="B79" s="527"/>
      <c r="C79" s="527"/>
      <c r="D79" s="528"/>
      <c r="E79" s="528"/>
      <c r="F79" s="528"/>
      <c r="G79" s="527"/>
      <c r="H79" s="527"/>
      <c r="I79" s="527"/>
    </row>
    <row r="80" spans="1:9" ht="22.8">
      <c r="A80" s="527"/>
      <c r="B80" s="527"/>
      <c r="C80" s="527"/>
      <c r="D80" s="528"/>
      <c r="E80" s="528"/>
      <c r="F80" s="528"/>
      <c r="G80" s="527"/>
      <c r="H80" s="527"/>
      <c r="I80" s="527"/>
    </row>
    <row r="81" spans="1:9" ht="22.8">
      <c r="A81" s="527"/>
      <c r="B81" s="527"/>
      <c r="C81" s="527"/>
      <c r="D81" s="528"/>
      <c r="E81" s="528"/>
      <c r="F81" s="528"/>
      <c r="G81" s="527"/>
      <c r="H81" s="527"/>
      <c r="I81" s="527"/>
    </row>
    <row r="82" spans="1:9" ht="22.8">
      <c r="A82" s="527"/>
      <c r="B82" s="527"/>
      <c r="C82" s="527"/>
      <c r="D82" s="528"/>
      <c r="E82" s="528"/>
      <c r="F82" s="528"/>
      <c r="G82" s="527"/>
      <c r="H82" s="527"/>
      <c r="I82" s="527"/>
    </row>
    <row r="83" spans="1:9" ht="22.8">
      <c r="A83" s="527"/>
      <c r="B83" s="527"/>
      <c r="C83" s="527"/>
      <c r="D83" s="528"/>
      <c r="E83" s="528"/>
      <c r="F83" s="528"/>
      <c r="G83" s="527"/>
      <c r="H83" s="527"/>
      <c r="I83" s="527"/>
    </row>
    <row r="84" spans="1:9" ht="22.8">
      <c r="A84" s="527"/>
      <c r="B84" s="527"/>
      <c r="C84" s="527"/>
      <c r="D84" s="528"/>
      <c r="E84" s="528"/>
      <c r="F84" s="528"/>
      <c r="G84" s="527"/>
      <c r="H84" s="527"/>
      <c r="I84" s="527"/>
    </row>
    <row r="85" spans="1:9" ht="22.8">
      <c r="A85" s="527"/>
      <c r="B85" s="527"/>
      <c r="C85" s="527"/>
      <c r="D85" s="528"/>
      <c r="E85" s="528"/>
      <c r="F85" s="528"/>
      <c r="G85" s="527"/>
      <c r="H85" s="527"/>
      <c r="I85" s="527"/>
    </row>
    <row r="86" spans="1:9" ht="22.8">
      <c r="A86" s="527"/>
      <c r="B86" s="527"/>
      <c r="C86" s="527"/>
      <c r="D86" s="528"/>
      <c r="E86" s="528"/>
      <c r="F86" s="528"/>
      <c r="G86" s="527"/>
      <c r="H86" s="527"/>
      <c r="I86" s="527"/>
    </row>
    <row r="87" spans="1:9" ht="22.8">
      <c r="A87" s="527"/>
      <c r="B87" s="527"/>
      <c r="C87" s="527"/>
      <c r="D87" s="528"/>
      <c r="E87" s="528"/>
      <c r="F87" s="528"/>
      <c r="G87" s="527"/>
      <c r="H87" s="527"/>
      <c r="I87" s="527"/>
    </row>
    <row r="88" spans="1:9" ht="22.8">
      <c r="A88" s="527"/>
      <c r="B88" s="527"/>
      <c r="C88" s="527"/>
      <c r="D88" s="528"/>
      <c r="E88" s="528"/>
      <c r="F88" s="528"/>
      <c r="G88" s="527"/>
      <c r="H88" s="527"/>
      <c r="I88" s="527"/>
    </row>
    <row r="89" spans="1:9" ht="22.8">
      <c r="A89" s="527"/>
      <c r="B89" s="527"/>
      <c r="C89" s="527"/>
      <c r="D89" s="528"/>
      <c r="E89" s="528"/>
      <c r="F89" s="528"/>
      <c r="G89" s="527"/>
      <c r="H89" s="527"/>
      <c r="I89" s="527"/>
    </row>
    <row r="90" spans="1:9" ht="22.8">
      <c r="A90" s="527"/>
      <c r="B90" s="527"/>
      <c r="C90" s="527"/>
      <c r="D90" s="528"/>
      <c r="E90" s="528"/>
      <c r="F90" s="528"/>
      <c r="G90" s="527"/>
      <c r="H90" s="527"/>
      <c r="I90" s="527"/>
    </row>
    <row r="91" spans="1:9" ht="22.8">
      <c r="A91" s="527"/>
      <c r="B91" s="527"/>
      <c r="C91" s="527"/>
      <c r="D91" s="528"/>
      <c r="E91" s="528"/>
      <c r="F91" s="528"/>
      <c r="G91" s="527"/>
      <c r="H91" s="527"/>
      <c r="I91" s="527"/>
    </row>
    <row r="92" spans="1:9" ht="22.8">
      <c r="A92" s="527"/>
      <c r="B92" s="527"/>
      <c r="C92" s="527"/>
      <c r="D92" s="528"/>
      <c r="E92" s="528"/>
      <c r="F92" s="528"/>
      <c r="G92" s="527"/>
      <c r="H92" s="527"/>
      <c r="I92" s="527"/>
    </row>
    <row r="93" spans="1:9" ht="22.8">
      <c r="A93" s="527"/>
      <c r="B93" s="527"/>
      <c r="C93" s="527"/>
      <c r="D93" s="528"/>
      <c r="E93" s="528"/>
      <c r="F93" s="528"/>
      <c r="G93" s="527"/>
      <c r="H93" s="527"/>
      <c r="I93" s="527"/>
    </row>
    <row r="94" spans="1:9" ht="22.8">
      <c r="A94" s="527"/>
      <c r="B94" s="527"/>
      <c r="C94" s="527"/>
      <c r="D94" s="528"/>
      <c r="E94" s="528"/>
      <c r="F94" s="528"/>
      <c r="G94" s="527"/>
      <c r="H94" s="527"/>
      <c r="I94" s="527"/>
    </row>
    <row r="95" spans="1:9" ht="22.8">
      <c r="A95" s="527"/>
      <c r="B95" s="527"/>
      <c r="C95" s="527"/>
      <c r="D95" s="528"/>
      <c r="E95" s="528"/>
      <c r="F95" s="528"/>
      <c r="G95" s="527"/>
      <c r="H95" s="527"/>
      <c r="I95" s="527"/>
    </row>
    <row r="96" spans="1:9" ht="22.8">
      <c r="A96" s="527"/>
      <c r="B96" s="527"/>
      <c r="C96" s="527"/>
      <c r="D96" s="528"/>
      <c r="E96" s="528"/>
      <c r="F96" s="528"/>
      <c r="G96" s="527"/>
      <c r="H96" s="527"/>
      <c r="I96" s="527"/>
    </row>
    <row r="97" spans="1:9" ht="22.8">
      <c r="A97" s="527"/>
      <c r="B97" s="527"/>
      <c r="C97" s="527"/>
      <c r="D97" s="528"/>
      <c r="E97" s="528"/>
      <c r="F97" s="528"/>
      <c r="G97" s="527"/>
      <c r="H97" s="527"/>
      <c r="I97" s="527"/>
    </row>
    <row r="98" spans="1:9" ht="22.8">
      <c r="A98" s="527"/>
      <c r="B98" s="527"/>
      <c r="C98" s="527"/>
      <c r="D98" s="528"/>
      <c r="E98" s="528"/>
      <c r="F98" s="528"/>
      <c r="G98" s="527"/>
      <c r="H98" s="527"/>
      <c r="I98" s="527"/>
    </row>
    <row r="99" spans="1:9" ht="22.8">
      <c r="A99" s="527"/>
      <c r="B99" s="527"/>
      <c r="C99" s="527"/>
      <c r="D99" s="528"/>
      <c r="E99" s="528"/>
      <c r="F99" s="528"/>
      <c r="G99" s="527"/>
      <c r="H99" s="527"/>
      <c r="I99" s="527"/>
    </row>
    <row r="100" spans="1:9" ht="22.8">
      <c r="A100" s="527"/>
      <c r="B100" s="527"/>
      <c r="C100" s="527"/>
      <c r="D100" s="528"/>
      <c r="E100" s="528"/>
      <c r="F100" s="528"/>
      <c r="G100" s="527"/>
      <c r="H100" s="527"/>
      <c r="I100" s="527"/>
    </row>
    <row r="101" spans="1:9" ht="22.8">
      <c r="A101" s="527"/>
      <c r="B101" s="527"/>
      <c r="C101" s="527"/>
      <c r="D101" s="528"/>
      <c r="E101" s="528"/>
      <c r="F101" s="528"/>
      <c r="G101" s="527"/>
      <c r="H101" s="527"/>
      <c r="I101" s="527"/>
    </row>
    <row r="102" spans="1:9" ht="22.8">
      <c r="A102" s="527"/>
      <c r="B102" s="527"/>
      <c r="C102" s="527"/>
      <c r="D102" s="528"/>
      <c r="E102" s="528"/>
      <c r="F102" s="528"/>
      <c r="G102" s="527"/>
      <c r="H102" s="527"/>
      <c r="I102" s="527"/>
    </row>
    <row r="103" spans="1:9" ht="22.8">
      <c r="A103" s="527"/>
      <c r="B103" s="527"/>
      <c r="C103" s="527"/>
      <c r="D103" s="528"/>
      <c r="E103" s="528"/>
      <c r="F103" s="528"/>
      <c r="G103" s="527"/>
      <c r="H103" s="527"/>
      <c r="I103" s="527"/>
    </row>
    <row r="104" spans="1:9" ht="22.8">
      <c r="A104" s="527"/>
      <c r="B104" s="527"/>
      <c r="C104" s="527"/>
      <c r="D104" s="528"/>
      <c r="E104" s="528"/>
      <c r="F104" s="528"/>
      <c r="G104" s="527"/>
      <c r="H104" s="527"/>
      <c r="I104" s="527"/>
    </row>
    <row r="105" spans="1:9" ht="22.8">
      <c r="A105" s="527"/>
      <c r="B105" s="527"/>
      <c r="C105" s="527"/>
      <c r="D105" s="528"/>
      <c r="E105" s="528"/>
      <c r="F105" s="528"/>
      <c r="G105" s="527"/>
      <c r="H105" s="527"/>
      <c r="I105" s="527"/>
    </row>
    <row r="106" spans="1:9" ht="22.8">
      <c r="A106" s="527"/>
      <c r="B106" s="527"/>
      <c r="C106" s="527"/>
      <c r="D106" s="528"/>
      <c r="E106" s="528"/>
      <c r="F106" s="528"/>
      <c r="G106" s="527"/>
      <c r="H106" s="527"/>
      <c r="I106" s="527"/>
    </row>
    <row r="107" spans="1:9" ht="22.8">
      <c r="A107" s="527"/>
      <c r="B107" s="527"/>
      <c r="C107" s="527"/>
      <c r="D107" s="528"/>
      <c r="E107" s="528"/>
      <c r="F107" s="528"/>
      <c r="G107" s="527"/>
      <c r="H107" s="527"/>
      <c r="I107" s="527"/>
    </row>
    <row r="108" spans="1:9" ht="22.8">
      <c r="A108" s="527"/>
      <c r="B108" s="527"/>
      <c r="C108" s="527"/>
      <c r="D108" s="528"/>
      <c r="E108" s="528"/>
      <c r="F108" s="528"/>
      <c r="G108" s="527"/>
      <c r="H108" s="527"/>
      <c r="I108" s="527"/>
    </row>
    <row r="109" spans="1:9" ht="22.8">
      <c r="A109" s="527"/>
      <c r="B109" s="527"/>
      <c r="C109" s="527"/>
      <c r="D109" s="528"/>
      <c r="E109" s="528"/>
      <c r="F109" s="528"/>
      <c r="G109" s="527"/>
      <c r="H109" s="527"/>
      <c r="I109" s="527"/>
    </row>
    <row r="110" spans="1:9" ht="22.8">
      <c r="A110" s="527"/>
      <c r="B110" s="527"/>
      <c r="C110" s="527"/>
      <c r="D110" s="528"/>
      <c r="E110" s="528"/>
      <c r="F110" s="528"/>
      <c r="G110" s="527"/>
      <c r="H110" s="527"/>
      <c r="I110" s="527"/>
    </row>
    <row r="111" spans="1:9" ht="22.8">
      <c r="A111" s="527"/>
      <c r="B111" s="527"/>
      <c r="C111" s="527"/>
      <c r="D111" s="528"/>
      <c r="E111" s="528"/>
      <c r="F111" s="528"/>
      <c r="G111" s="527"/>
      <c r="H111" s="527"/>
      <c r="I111" s="527"/>
    </row>
    <row r="112" spans="1:9" ht="22.8">
      <c r="A112" s="527"/>
      <c r="B112" s="527"/>
      <c r="C112" s="527"/>
      <c r="D112" s="528"/>
      <c r="E112" s="528"/>
      <c r="F112" s="528"/>
      <c r="G112" s="527"/>
      <c r="H112" s="527"/>
      <c r="I112" s="527"/>
    </row>
    <row r="113" spans="1:9" ht="22.8">
      <c r="A113" s="527"/>
      <c r="B113" s="527"/>
      <c r="C113" s="527"/>
      <c r="D113" s="528"/>
      <c r="E113" s="528"/>
      <c r="F113" s="528"/>
      <c r="G113" s="527"/>
      <c r="H113" s="527"/>
      <c r="I113" s="527"/>
    </row>
    <row r="114" spans="1:9" ht="22.8">
      <c r="A114" s="527"/>
      <c r="B114" s="527"/>
      <c r="C114" s="527"/>
      <c r="D114" s="528"/>
      <c r="E114" s="528"/>
      <c r="F114" s="528"/>
      <c r="G114" s="527"/>
      <c r="H114" s="527"/>
      <c r="I114" s="527"/>
    </row>
    <row r="115" spans="1:9" ht="22.8">
      <c r="A115" s="527"/>
      <c r="B115" s="527"/>
      <c r="C115" s="527"/>
      <c r="D115" s="528"/>
      <c r="E115" s="528"/>
      <c r="F115" s="528"/>
      <c r="G115" s="527"/>
      <c r="H115" s="527"/>
      <c r="I115" s="527"/>
    </row>
    <row r="116" spans="1:9" ht="22.8">
      <c r="A116" s="527"/>
      <c r="B116" s="527"/>
      <c r="C116" s="527"/>
      <c r="D116" s="528"/>
      <c r="E116" s="528"/>
      <c r="F116" s="528"/>
      <c r="G116" s="527"/>
      <c r="H116" s="527"/>
      <c r="I116" s="527"/>
    </row>
    <row r="117" spans="1:9" ht="22.8">
      <c r="A117" s="527"/>
      <c r="B117" s="527"/>
      <c r="C117" s="527"/>
      <c r="D117" s="528"/>
      <c r="E117" s="528"/>
      <c r="F117" s="528"/>
      <c r="G117" s="527"/>
      <c r="H117" s="527"/>
      <c r="I117" s="527"/>
    </row>
    <row r="118" spans="1:9" ht="22.8">
      <c r="A118" s="527"/>
      <c r="B118" s="527"/>
      <c r="C118" s="527"/>
      <c r="D118" s="528"/>
      <c r="E118" s="528"/>
      <c r="F118" s="528"/>
      <c r="G118" s="527"/>
      <c r="H118" s="527"/>
      <c r="I118" s="527"/>
    </row>
    <row r="119" spans="1:9" ht="22.8">
      <c r="A119" s="527"/>
      <c r="B119" s="527"/>
      <c r="C119" s="527"/>
      <c r="D119" s="528"/>
      <c r="E119" s="528"/>
      <c r="F119" s="528"/>
      <c r="G119" s="527"/>
      <c r="H119" s="527"/>
      <c r="I119" s="527"/>
    </row>
    <row r="120" spans="1:9" ht="22.8">
      <c r="A120" s="527"/>
      <c r="B120" s="527"/>
      <c r="C120" s="527"/>
      <c r="D120" s="528"/>
      <c r="E120" s="528"/>
      <c r="F120" s="528"/>
      <c r="G120" s="527"/>
      <c r="H120" s="527"/>
      <c r="I120" s="527"/>
    </row>
    <row r="121" spans="1:9" ht="22.8">
      <c r="A121" s="527"/>
      <c r="B121" s="527"/>
      <c r="C121" s="527"/>
      <c r="D121" s="528"/>
      <c r="E121" s="528"/>
      <c r="F121" s="528"/>
      <c r="G121" s="527"/>
      <c r="H121" s="527"/>
      <c r="I121" s="527"/>
    </row>
    <row r="122" spans="1:9" ht="22.8">
      <c r="A122" s="527"/>
      <c r="B122" s="527"/>
      <c r="C122" s="527"/>
      <c r="D122" s="528"/>
      <c r="E122" s="528"/>
      <c r="F122" s="528"/>
      <c r="G122" s="527"/>
      <c r="H122" s="527"/>
      <c r="I122" s="527"/>
    </row>
    <row r="123" spans="1:9" ht="22.8">
      <c r="A123" s="527"/>
      <c r="B123" s="527"/>
      <c r="C123" s="527"/>
      <c r="D123" s="528"/>
      <c r="E123" s="528"/>
      <c r="F123" s="528"/>
      <c r="G123" s="527"/>
      <c r="H123" s="527"/>
      <c r="I123" s="527"/>
    </row>
    <row r="124" spans="1:9" ht="22.8">
      <c r="A124" s="527"/>
      <c r="B124" s="527"/>
      <c r="C124" s="527"/>
      <c r="D124" s="528"/>
      <c r="E124" s="528"/>
      <c r="F124" s="528"/>
      <c r="G124" s="527"/>
      <c r="H124" s="527"/>
      <c r="I124" s="527"/>
    </row>
    <row r="125" spans="1:9" ht="22.8">
      <c r="A125" s="527"/>
      <c r="B125" s="527"/>
      <c r="C125" s="527"/>
      <c r="D125" s="528"/>
      <c r="E125" s="528"/>
      <c r="F125" s="528"/>
      <c r="G125" s="527"/>
      <c r="H125" s="527"/>
      <c r="I125" s="527"/>
    </row>
    <row r="126" spans="1:9" ht="22.8">
      <c r="A126" s="527"/>
      <c r="B126" s="527"/>
      <c r="C126" s="527"/>
      <c r="D126" s="528"/>
      <c r="E126" s="528"/>
      <c r="F126" s="528"/>
      <c r="G126" s="527"/>
      <c r="H126" s="527"/>
      <c r="I126" s="527"/>
    </row>
    <row r="127" spans="1:9" ht="22.8">
      <c r="A127" s="527"/>
      <c r="B127" s="527"/>
      <c r="C127" s="527"/>
      <c r="D127" s="528"/>
      <c r="E127" s="528"/>
      <c r="F127" s="528"/>
      <c r="G127" s="527"/>
      <c r="H127" s="527"/>
      <c r="I127" s="527"/>
    </row>
    <row r="128" spans="1:9" ht="22.8">
      <c r="A128" s="527"/>
      <c r="B128" s="527"/>
      <c r="C128" s="527"/>
      <c r="D128" s="528"/>
      <c r="E128" s="528"/>
      <c r="F128" s="528"/>
      <c r="G128" s="527"/>
      <c r="H128" s="527"/>
      <c r="I128" s="527"/>
    </row>
    <row r="129" spans="1:9" ht="22.8">
      <c r="A129" s="527"/>
      <c r="B129" s="527"/>
      <c r="C129" s="527"/>
      <c r="D129" s="528"/>
      <c r="E129" s="528"/>
      <c r="F129" s="528"/>
      <c r="G129" s="527"/>
      <c r="H129" s="527"/>
      <c r="I129" s="527"/>
    </row>
    <row r="130" spans="1:9" ht="22.8">
      <c r="A130" s="527"/>
      <c r="B130" s="527"/>
      <c r="C130" s="527"/>
      <c r="D130" s="528"/>
      <c r="E130" s="528"/>
      <c r="F130" s="528"/>
      <c r="G130" s="527"/>
      <c r="H130" s="527"/>
      <c r="I130" s="527"/>
    </row>
    <row r="131" spans="1:9" ht="22.8">
      <c r="A131" s="527"/>
      <c r="B131" s="527"/>
      <c r="C131" s="527"/>
      <c r="D131" s="528"/>
      <c r="E131" s="528"/>
      <c r="F131" s="528"/>
      <c r="G131" s="527"/>
      <c r="H131" s="527"/>
      <c r="I131" s="527"/>
    </row>
    <row r="132" spans="1:9" ht="22.8">
      <c r="A132" s="527"/>
      <c r="B132" s="527"/>
      <c r="C132" s="527"/>
      <c r="D132" s="528"/>
      <c r="E132" s="528"/>
      <c r="F132" s="528"/>
      <c r="G132" s="527"/>
      <c r="H132" s="527"/>
      <c r="I132" s="527"/>
    </row>
    <row r="133" spans="1:9" ht="22.8">
      <c r="A133" s="527"/>
      <c r="B133" s="527"/>
      <c r="C133" s="527"/>
      <c r="D133" s="528"/>
      <c r="E133" s="528"/>
      <c r="F133" s="528"/>
      <c r="G133" s="527"/>
      <c r="H133" s="527"/>
      <c r="I133" s="527"/>
    </row>
    <row r="134" spans="1:9" ht="22.8">
      <c r="A134" s="527"/>
      <c r="B134" s="527"/>
      <c r="C134" s="527"/>
      <c r="D134" s="528"/>
      <c r="E134" s="528"/>
      <c r="F134" s="528"/>
      <c r="G134" s="527"/>
      <c r="H134" s="527"/>
      <c r="I134" s="527"/>
    </row>
    <row r="135" spans="1:9" ht="22.8">
      <c r="A135" s="527"/>
      <c r="B135" s="527"/>
      <c r="C135" s="527"/>
      <c r="D135" s="528"/>
      <c r="E135" s="528"/>
      <c r="F135" s="528"/>
      <c r="G135" s="527"/>
      <c r="H135" s="527"/>
      <c r="I135" s="527"/>
    </row>
    <row r="136" spans="1:9" ht="22.8">
      <c r="A136" s="527"/>
      <c r="B136" s="527"/>
      <c r="C136" s="527"/>
      <c r="D136" s="528"/>
      <c r="E136" s="528"/>
      <c r="F136" s="528"/>
      <c r="G136" s="527"/>
      <c r="H136" s="527"/>
      <c r="I136" s="527"/>
    </row>
    <row r="137" spans="1:9" ht="22.8">
      <c r="A137" s="527"/>
      <c r="B137" s="527"/>
      <c r="C137" s="527"/>
      <c r="D137" s="528"/>
      <c r="E137" s="528"/>
      <c r="F137" s="528"/>
      <c r="G137" s="527"/>
      <c r="H137" s="527"/>
      <c r="I137" s="527"/>
    </row>
    <row r="138" spans="1:9" ht="22.8">
      <c r="A138" s="527"/>
      <c r="B138" s="527"/>
      <c r="C138" s="527"/>
      <c r="D138" s="528"/>
      <c r="E138" s="528"/>
      <c r="F138" s="528"/>
      <c r="G138" s="527"/>
      <c r="H138" s="527"/>
      <c r="I138" s="527"/>
    </row>
    <row r="139" spans="1:9" ht="22.8">
      <c r="A139" s="527"/>
      <c r="B139" s="527"/>
      <c r="C139" s="527"/>
      <c r="D139" s="528"/>
      <c r="E139" s="528"/>
      <c r="F139" s="528"/>
      <c r="G139" s="527"/>
      <c r="H139" s="527"/>
      <c r="I139" s="527"/>
    </row>
    <row r="140" spans="1:9" ht="22.8">
      <c r="A140" s="527"/>
      <c r="B140" s="527"/>
      <c r="C140" s="527"/>
      <c r="D140" s="528"/>
      <c r="E140" s="528"/>
      <c r="F140" s="528"/>
      <c r="G140" s="527"/>
      <c r="H140" s="527"/>
      <c r="I140" s="527"/>
    </row>
    <row r="141" spans="1:9" ht="22.8">
      <c r="A141" s="527"/>
      <c r="B141" s="527"/>
      <c r="C141" s="527"/>
      <c r="D141" s="528"/>
      <c r="E141" s="528"/>
      <c r="F141" s="528"/>
      <c r="G141" s="527"/>
      <c r="H141" s="527"/>
      <c r="I141" s="527"/>
    </row>
    <row r="142" spans="1:9" ht="22.8">
      <c r="A142" s="527"/>
      <c r="B142" s="527"/>
      <c r="C142" s="527"/>
      <c r="D142" s="528"/>
      <c r="E142" s="528"/>
      <c r="F142" s="528"/>
      <c r="G142" s="527"/>
      <c r="H142" s="527"/>
      <c r="I142" s="527"/>
    </row>
    <row r="143" spans="1:9" ht="22.8">
      <c r="A143" s="527"/>
      <c r="B143" s="527"/>
      <c r="C143" s="527"/>
      <c r="D143" s="528"/>
      <c r="E143" s="528"/>
      <c r="F143" s="528"/>
      <c r="G143" s="527"/>
      <c r="H143" s="527"/>
      <c r="I143" s="527"/>
    </row>
    <row r="144" spans="1:9" ht="22.8">
      <c r="A144" s="527"/>
      <c r="B144" s="527"/>
      <c r="C144" s="527"/>
      <c r="D144" s="528"/>
      <c r="E144" s="528"/>
      <c r="F144" s="528"/>
      <c r="G144" s="527"/>
      <c r="H144" s="527"/>
      <c r="I144" s="527"/>
    </row>
    <row r="145" spans="1:9" ht="22.8">
      <c r="A145" s="527"/>
      <c r="B145" s="527"/>
      <c r="C145" s="527"/>
      <c r="D145" s="528"/>
      <c r="E145" s="528"/>
      <c r="F145" s="528"/>
      <c r="G145" s="527"/>
      <c r="H145" s="527"/>
      <c r="I145" s="527"/>
    </row>
    <row r="146" spans="1:9" ht="22.8">
      <c r="A146" s="527"/>
      <c r="B146" s="527"/>
      <c r="C146" s="527"/>
      <c r="D146" s="528"/>
      <c r="E146" s="528"/>
      <c r="F146" s="528"/>
      <c r="G146" s="527"/>
      <c r="H146" s="527"/>
      <c r="I146" s="527"/>
    </row>
    <row r="147" spans="1:9" ht="22.8">
      <c r="A147" s="527"/>
      <c r="B147" s="527"/>
      <c r="C147" s="527"/>
      <c r="D147" s="528"/>
      <c r="E147" s="528"/>
      <c r="F147" s="528"/>
      <c r="G147" s="527"/>
      <c r="H147" s="527"/>
      <c r="I147" s="527"/>
    </row>
    <row r="148" spans="1:9" ht="22.8">
      <c r="A148" s="527"/>
      <c r="B148" s="527"/>
      <c r="C148" s="527"/>
      <c r="D148" s="528"/>
      <c r="E148" s="528"/>
      <c r="F148" s="528"/>
      <c r="G148" s="527"/>
      <c r="H148" s="527"/>
      <c r="I148" s="527"/>
    </row>
    <row r="149" spans="1:9" ht="22.8">
      <c r="A149" s="527"/>
      <c r="B149" s="527"/>
      <c r="C149" s="527"/>
      <c r="D149" s="528"/>
      <c r="E149" s="528"/>
      <c r="F149" s="528"/>
      <c r="G149" s="527"/>
      <c r="H149" s="527"/>
      <c r="I149" s="527"/>
    </row>
    <row r="150" spans="1:9" ht="22.8">
      <c r="A150" s="527"/>
      <c r="B150" s="527"/>
      <c r="C150" s="527"/>
      <c r="D150" s="528"/>
      <c r="E150" s="528"/>
      <c r="F150" s="528"/>
      <c r="G150" s="527"/>
      <c r="H150" s="527"/>
      <c r="I150" s="527"/>
    </row>
    <row r="151" spans="1:9" ht="22.8">
      <c r="A151" s="527"/>
      <c r="B151" s="527"/>
      <c r="C151" s="527"/>
      <c r="D151" s="528"/>
      <c r="E151" s="528"/>
      <c r="F151" s="528"/>
      <c r="G151" s="527"/>
      <c r="H151" s="527"/>
      <c r="I151" s="527"/>
    </row>
    <row r="152" spans="1:9" ht="22.8">
      <c r="A152" s="527"/>
      <c r="B152" s="527"/>
      <c r="C152" s="527"/>
      <c r="D152" s="528"/>
      <c r="E152" s="528"/>
      <c r="F152" s="528"/>
      <c r="G152" s="527"/>
      <c r="H152" s="527"/>
      <c r="I152" s="527"/>
    </row>
    <row r="153" spans="1:9" ht="22.8">
      <c r="A153" s="527"/>
      <c r="B153" s="527"/>
      <c r="C153" s="527"/>
      <c r="D153" s="528"/>
      <c r="E153" s="528"/>
      <c r="F153" s="528"/>
      <c r="G153" s="527"/>
      <c r="H153" s="527"/>
      <c r="I153" s="527"/>
    </row>
    <row r="154" spans="1:9" ht="22.8">
      <c r="A154" s="527"/>
      <c r="B154" s="527"/>
      <c r="C154" s="527"/>
      <c r="D154" s="528"/>
      <c r="E154" s="528"/>
      <c r="F154" s="528"/>
      <c r="G154" s="527"/>
      <c r="H154" s="527"/>
      <c r="I154" s="527"/>
    </row>
    <row r="155" spans="1:9" ht="22.8">
      <c r="A155" s="527"/>
      <c r="B155" s="527"/>
      <c r="C155" s="527"/>
      <c r="D155" s="528"/>
      <c r="E155" s="528"/>
      <c r="F155" s="528"/>
      <c r="G155" s="527"/>
      <c r="H155" s="527"/>
      <c r="I155" s="527"/>
    </row>
    <row r="156" spans="1:9" ht="22.8">
      <c r="A156" s="527"/>
      <c r="B156" s="527"/>
      <c r="C156" s="527"/>
      <c r="D156" s="528"/>
      <c r="E156" s="528"/>
      <c r="F156" s="528"/>
      <c r="G156" s="527"/>
      <c r="H156" s="527"/>
      <c r="I156" s="527"/>
    </row>
    <row r="157" spans="1:9" ht="22.8">
      <c r="A157" s="527"/>
      <c r="B157" s="527"/>
      <c r="C157" s="527"/>
      <c r="D157" s="528"/>
      <c r="E157" s="528"/>
      <c r="F157" s="528"/>
      <c r="G157" s="527"/>
      <c r="H157" s="527"/>
      <c r="I157" s="527"/>
    </row>
    <row r="158" spans="1:9" ht="22.8">
      <c r="A158" s="527"/>
      <c r="B158" s="527"/>
      <c r="C158" s="527"/>
      <c r="D158" s="528"/>
      <c r="E158" s="528"/>
      <c r="F158" s="528"/>
      <c r="G158" s="527"/>
      <c r="H158" s="527"/>
      <c r="I158" s="527"/>
    </row>
    <row r="159" spans="1:9" ht="22.8">
      <c r="A159" s="527"/>
      <c r="B159" s="527"/>
      <c r="C159" s="527"/>
      <c r="D159" s="528"/>
      <c r="E159" s="528"/>
      <c r="F159" s="528"/>
      <c r="G159" s="527"/>
      <c r="H159" s="527"/>
      <c r="I159" s="527"/>
    </row>
    <row r="160" spans="1:9" ht="22.8">
      <c r="A160" s="527"/>
      <c r="B160" s="527"/>
      <c r="C160" s="527"/>
      <c r="D160" s="528"/>
      <c r="E160" s="528"/>
      <c r="F160" s="528"/>
      <c r="G160" s="527"/>
      <c r="H160" s="527"/>
      <c r="I160" s="527"/>
    </row>
    <row r="161" spans="1:9" ht="22.8">
      <c r="A161" s="527"/>
      <c r="B161" s="527"/>
      <c r="C161" s="527"/>
      <c r="D161" s="528"/>
      <c r="E161" s="528"/>
      <c r="F161" s="528"/>
      <c r="G161" s="527"/>
      <c r="H161" s="527"/>
      <c r="I161" s="527"/>
    </row>
    <row r="162" spans="1:9" ht="22.8">
      <c r="A162" s="527"/>
      <c r="B162" s="527"/>
      <c r="C162" s="527"/>
      <c r="D162" s="528"/>
      <c r="E162" s="528"/>
      <c r="F162" s="528"/>
      <c r="G162" s="527"/>
      <c r="H162" s="527"/>
      <c r="I162" s="527"/>
    </row>
    <row r="163" spans="1:9" ht="22.8">
      <c r="A163" s="527"/>
      <c r="B163" s="527"/>
      <c r="C163" s="527"/>
      <c r="D163" s="528"/>
      <c r="E163" s="528"/>
      <c r="F163" s="528"/>
      <c r="G163" s="527"/>
      <c r="H163" s="527"/>
      <c r="I163" s="527"/>
    </row>
    <row r="164" spans="1:9" ht="22.8">
      <c r="A164" s="527"/>
      <c r="B164" s="527"/>
      <c r="C164" s="527"/>
      <c r="D164" s="528"/>
      <c r="E164" s="528"/>
      <c r="F164" s="528"/>
      <c r="G164" s="527"/>
      <c r="H164" s="527"/>
      <c r="I164" s="527"/>
    </row>
    <row r="165" spans="1:9" ht="22.8">
      <c r="A165" s="527"/>
      <c r="B165" s="527"/>
      <c r="C165" s="527"/>
      <c r="D165" s="528"/>
      <c r="E165" s="528"/>
      <c r="F165" s="528"/>
      <c r="G165" s="527"/>
      <c r="H165" s="527"/>
      <c r="I165" s="527"/>
    </row>
    <row r="166" spans="1:9" ht="22.8">
      <c r="A166" s="527"/>
      <c r="B166" s="527"/>
      <c r="C166" s="527"/>
      <c r="D166" s="528"/>
      <c r="E166" s="528"/>
      <c r="F166" s="528"/>
      <c r="G166" s="527"/>
      <c r="H166" s="527"/>
      <c r="I166" s="527"/>
    </row>
    <row r="167" spans="1:9" ht="22.8">
      <c r="A167" s="527"/>
      <c r="B167" s="527"/>
      <c r="C167" s="527"/>
      <c r="D167" s="528"/>
      <c r="E167" s="528"/>
      <c r="F167" s="528"/>
      <c r="G167" s="527"/>
      <c r="H167" s="527"/>
      <c r="I167" s="527"/>
    </row>
    <row r="168" spans="1:9" ht="22.8">
      <c r="A168" s="527"/>
      <c r="B168" s="527"/>
      <c r="C168" s="527"/>
      <c r="D168" s="528"/>
      <c r="E168" s="528"/>
      <c r="F168" s="528"/>
      <c r="G168" s="527"/>
      <c r="H168" s="527"/>
      <c r="I168" s="527"/>
    </row>
    <row r="169" spans="1:9" ht="22.8">
      <c r="A169" s="527"/>
      <c r="B169" s="527"/>
      <c r="C169" s="527"/>
      <c r="D169" s="528"/>
      <c r="E169" s="528"/>
      <c r="F169" s="528"/>
      <c r="G169" s="527"/>
      <c r="H169" s="527"/>
      <c r="I169" s="527"/>
    </row>
    <row r="170" spans="1:9" ht="22.8">
      <c r="A170" s="527"/>
      <c r="B170" s="527"/>
      <c r="C170" s="527"/>
      <c r="D170" s="528"/>
      <c r="E170" s="528"/>
      <c r="F170" s="528"/>
      <c r="G170" s="527"/>
      <c r="H170" s="527"/>
      <c r="I170" s="527"/>
    </row>
    <row r="171" spans="1:9" ht="22.8">
      <c r="A171" s="527"/>
      <c r="B171" s="527"/>
      <c r="C171" s="527"/>
      <c r="D171" s="528"/>
      <c r="E171" s="528"/>
      <c r="F171" s="528"/>
      <c r="G171" s="527"/>
      <c r="H171" s="527"/>
      <c r="I171" s="527"/>
    </row>
    <row r="172" spans="1:9" ht="22.8">
      <c r="A172" s="527"/>
      <c r="B172" s="527"/>
      <c r="C172" s="527"/>
      <c r="D172" s="528"/>
      <c r="E172" s="528"/>
      <c r="F172" s="528"/>
      <c r="G172" s="527"/>
      <c r="H172" s="527"/>
      <c r="I172" s="527"/>
    </row>
    <row r="173" spans="1:9" ht="22.8">
      <c r="A173" s="527"/>
      <c r="B173" s="527"/>
      <c r="C173" s="527"/>
      <c r="D173" s="528"/>
      <c r="E173" s="528"/>
      <c r="F173" s="528"/>
      <c r="G173" s="527"/>
      <c r="H173" s="527"/>
      <c r="I173" s="527"/>
    </row>
    <row r="174" spans="1:9" ht="22.8">
      <c r="A174" s="527"/>
      <c r="B174" s="527"/>
      <c r="C174" s="527"/>
      <c r="D174" s="528"/>
      <c r="E174" s="528"/>
      <c r="F174" s="528"/>
      <c r="G174" s="527"/>
      <c r="H174" s="527"/>
      <c r="I174" s="527"/>
    </row>
    <row r="175" spans="1:9" ht="22.8">
      <c r="A175" s="527"/>
      <c r="B175" s="527"/>
      <c r="C175" s="527"/>
      <c r="D175" s="528"/>
      <c r="E175" s="528"/>
      <c r="F175" s="528"/>
      <c r="G175" s="527"/>
      <c r="H175" s="527"/>
      <c r="I175" s="527"/>
    </row>
    <row r="176" spans="1:9" ht="22.8">
      <c r="A176" s="527"/>
      <c r="B176" s="527"/>
      <c r="C176" s="527"/>
      <c r="D176" s="528"/>
      <c r="E176" s="528"/>
      <c r="F176" s="528"/>
      <c r="G176" s="527"/>
      <c r="H176" s="527"/>
      <c r="I176" s="527"/>
    </row>
    <row r="177" spans="1:9" ht="22.8">
      <c r="A177" s="527"/>
      <c r="B177" s="527"/>
      <c r="C177" s="527"/>
      <c r="D177" s="528"/>
      <c r="E177" s="528"/>
      <c r="F177" s="528"/>
      <c r="G177" s="527"/>
      <c r="H177" s="527"/>
      <c r="I177" s="527"/>
    </row>
    <row r="178" spans="1:9" ht="22.8">
      <c r="A178" s="527"/>
      <c r="B178" s="527"/>
      <c r="C178" s="527"/>
      <c r="D178" s="528"/>
      <c r="E178" s="528"/>
      <c r="F178" s="528"/>
      <c r="G178" s="527"/>
      <c r="H178" s="527"/>
      <c r="I178" s="527"/>
    </row>
    <row r="179" spans="1:9" ht="22.8">
      <c r="A179" s="527"/>
      <c r="B179" s="527"/>
      <c r="C179" s="527"/>
      <c r="D179" s="528"/>
      <c r="E179" s="528"/>
      <c r="F179" s="528"/>
      <c r="G179" s="527"/>
      <c r="H179" s="527"/>
      <c r="I179" s="527"/>
    </row>
    <row r="180" spans="1:9" ht="22.8">
      <c r="A180" s="527"/>
      <c r="B180" s="527"/>
      <c r="C180" s="527"/>
      <c r="D180" s="528"/>
      <c r="E180" s="528"/>
      <c r="F180" s="528"/>
      <c r="G180" s="527"/>
      <c r="H180" s="527"/>
      <c r="I180" s="527"/>
    </row>
    <row r="181" spans="1:9" ht="22.8">
      <c r="A181" s="527"/>
      <c r="B181" s="527"/>
      <c r="C181" s="527"/>
      <c r="D181" s="528"/>
      <c r="E181" s="528"/>
      <c r="F181" s="528"/>
      <c r="G181" s="527"/>
      <c r="H181" s="527"/>
      <c r="I181" s="527"/>
    </row>
    <row r="182" spans="1:9" ht="22.8">
      <c r="A182" s="527"/>
      <c r="B182" s="527"/>
      <c r="C182" s="527"/>
      <c r="D182" s="528"/>
      <c r="E182" s="528"/>
      <c r="F182" s="528"/>
      <c r="G182" s="527"/>
      <c r="H182" s="527"/>
      <c r="I182" s="527"/>
    </row>
    <row r="183" spans="1:9" ht="22.8">
      <c r="A183" s="527"/>
      <c r="B183" s="527"/>
      <c r="C183" s="527"/>
      <c r="D183" s="528"/>
      <c r="E183" s="528"/>
      <c r="F183" s="528"/>
      <c r="G183" s="527"/>
      <c r="H183" s="527"/>
      <c r="I183" s="527"/>
    </row>
    <row r="184" spans="1:9" ht="22.8">
      <c r="A184" s="527"/>
      <c r="B184" s="527"/>
      <c r="C184" s="527"/>
      <c r="D184" s="528"/>
      <c r="E184" s="528"/>
      <c r="F184" s="528"/>
      <c r="G184" s="527"/>
      <c r="H184" s="527"/>
      <c r="I184" s="527"/>
    </row>
    <row r="185" spans="1:9" ht="22.8">
      <c r="A185" s="527"/>
      <c r="B185" s="527"/>
      <c r="C185" s="527"/>
      <c r="D185" s="528"/>
      <c r="E185" s="528"/>
      <c r="F185" s="528"/>
      <c r="G185" s="527"/>
      <c r="H185" s="527"/>
      <c r="I185" s="527"/>
    </row>
    <row r="186" spans="1:9" ht="22.8">
      <c r="A186" s="527"/>
      <c r="B186" s="527"/>
      <c r="C186" s="527"/>
      <c r="D186" s="528"/>
      <c r="E186" s="528"/>
      <c r="F186" s="528"/>
      <c r="G186" s="527"/>
      <c r="H186" s="527"/>
      <c r="I186" s="527"/>
    </row>
    <row r="187" spans="1:9" ht="22.8">
      <c r="A187" s="527"/>
      <c r="B187" s="527"/>
      <c r="C187" s="527"/>
      <c r="D187" s="528"/>
      <c r="E187" s="528"/>
      <c r="F187" s="528"/>
      <c r="G187" s="527"/>
      <c r="H187" s="527"/>
      <c r="I187" s="527"/>
    </row>
    <row r="188" spans="1:9" ht="22.8">
      <c r="A188" s="527"/>
      <c r="B188" s="527"/>
      <c r="C188" s="527"/>
      <c r="D188" s="528"/>
      <c r="E188" s="528"/>
      <c r="F188" s="528"/>
      <c r="G188" s="527"/>
      <c r="H188" s="527"/>
      <c r="I188" s="527"/>
    </row>
    <row r="189" spans="1:9" ht="22.8">
      <c r="A189" s="527"/>
      <c r="B189" s="527"/>
      <c r="C189" s="527"/>
      <c r="D189" s="528"/>
      <c r="E189" s="528"/>
      <c r="F189" s="528"/>
      <c r="G189" s="527"/>
      <c r="H189" s="527"/>
      <c r="I189" s="527"/>
    </row>
    <row r="190" spans="1:9" ht="22.8">
      <c r="A190" s="527"/>
      <c r="B190" s="527"/>
      <c r="C190" s="527"/>
      <c r="D190" s="528"/>
      <c r="E190" s="528"/>
      <c r="F190" s="528"/>
      <c r="G190" s="527"/>
      <c r="H190" s="527"/>
      <c r="I190" s="527"/>
    </row>
    <row r="191" spans="1:9" ht="22.8">
      <c r="A191" s="527"/>
      <c r="B191" s="527"/>
      <c r="C191" s="527"/>
      <c r="D191" s="528"/>
      <c r="E191" s="528"/>
      <c r="F191" s="528"/>
      <c r="G191" s="527"/>
      <c r="H191" s="527"/>
      <c r="I191" s="527"/>
    </row>
    <row r="192" spans="1:9" ht="22.8">
      <c r="A192" s="527"/>
      <c r="B192" s="527"/>
      <c r="C192" s="527"/>
      <c r="D192" s="528"/>
      <c r="E192" s="528"/>
      <c r="F192" s="528"/>
      <c r="G192" s="527"/>
      <c r="H192" s="527"/>
      <c r="I192" s="527"/>
    </row>
    <row r="193" spans="1:9" ht="22.8">
      <c r="A193" s="527"/>
      <c r="B193" s="527"/>
      <c r="C193" s="527"/>
      <c r="D193" s="528"/>
      <c r="E193" s="528"/>
      <c r="F193" s="528"/>
      <c r="G193" s="527"/>
      <c r="H193" s="527"/>
      <c r="I193" s="527"/>
    </row>
    <row r="194" spans="1:9" ht="22.8">
      <c r="A194" s="527"/>
      <c r="B194" s="527"/>
      <c r="C194" s="527"/>
      <c r="D194" s="528"/>
      <c r="E194" s="528"/>
      <c r="F194" s="528"/>
      <c r="G194" s="527"/>
      <c r="H194" s="527"/>
      <c r="I194" s="527"/>
    </row>
    <row r="195" spans="1:9" ht="22.8">
      <c r="A195" s="527"/>
      <c r="B195" s="527"/>
      <c r="C195" s="527"/>
      <c r="D195" s="528"/>
      <c r="E195" s="528"/>
      <c r="F195" s="528"/>
      <c r="G195" s="527"/>
      <c r="H195" s="527"/>
      <c r="I195" s="527"/>
    </row>
    <row r="196" spans="1:9" ht="22.8">
      <c r="A196" s="527"/>
      <c r="B196" s="527"/>
      <c r="C196" s="527"/>
      <c r="D196" s="528"/>
      <c r="E196" s="528"/>
      <c r="F196" s="528"/>
      <c r="G196" s="527"/>
      <c r="H196" s="527"/>
      <c r="I196" s="527"/>
    </row>
    <row r="197" spans="1:9" ht="22.8">
      <c r="A197" s="527"/>
      <c r="B197" s="527"/>
      <c r="C197" s="527"/>
      <c r="D197" s="528"/>
      <c r="E197" s="528"/>
      <c r="F197" s="528"/>
      <c r="G197" s="527"/>
      <c r="H197" s="527"/>
      <c r="I197" s="527"/>
    </row>
    <row r="198" spans="1:9" ht="22.8">
      <c r="A198" s="527"/>
      <c r="B198" s="527"/>
      <c r="C198" s="527"/>
      <c r="D198" s="528"/>
      <c r="E198" s="528"/>
      <c r="F198" s="528"/>
      <c r="G198" s="527"/>
      <c r="H198" s="527"/>
      <c r="I198" s="527"/>
    </row>
    <row r="199" spans="1:9" ht="22.8">
      <c r="A199" s="527"/>
      <c r="B199" s="527"/>
      <c r="C199" s="527"/>
      <c r="D199" s="528"/>
      <c r="E199" s="528"/>
      <c r="F199" s="528"/>
      <c r="G199" s="527"/>
      <c r="H199" s="527"/>
      <c r="I199" s="527"/>
    </row>
    <row r="200" spans="1:9" ht="22.8">
      <c r="A200" s="527"/>
      <c r="B200" s="527"/>
      <c r="C200" s="527"/>
      <c r="D200" s="528"/>
      <c r="E200" s="528"/>
      <c r="F200" s="528"/>
      <c r="G200" s="527"/>
      <c r="H200" s="527"/>
      <c r="I200" s="527"/>
    </row>
    <row r="201" spans="1:9" ht="22.8">
      <c r="A201" s="527"/>
      <c r="B201" s="527"/>
      <c r="C201" s="527"/>
      <c r="D201" s="528"/>
      <c r="E201" s="528"/>
      <c r="F201" s="528"/>
      <c r="G201" s="527"/>
      <c r="H201" s="527"/>
      <c r="I201" s="527"/>
    </row>
    <row r="202" spans="1:9" ht="22.8">
      <c r="A202" s="527"/>
      <c r="B202" s="527"/>
      <c r="C202" s="527"/>
      <c r="D202" s="528"/>
      <c r="E202" s="528"/>
      <c r="F202" s="528"/>
      <c r="G202" s="527"/>
      <c r="H202" s="527"/>
      <c r="I202" s="527"/>
    </row>
    <row r="203" spans="1:9" ht="22.8">
      <c r="A203" s="527"/>
      <c r="B203" s="527"/>
      <c r="C203" s="527"/>
      <c r="D203" s="528"/>
      <c r="E203" s="528"/>
      <c r="F203" s="528"/>
      <c r="G203" s="527"/>
      <c r="H203" s="527"/>
      <c r="I203" s="527"/>
    </row>
    <row r="204" spans="1:9" ht="22.8">
      <c r="A204" s="527"/>
      <c r="B204" s="527"/>
      <c r="C204" s="527"/>
      <c r="D204" s="528"/>
      <c r="E204" s="528"/>
      <c r="F204" s="528"/>
      <c r="G204" s="527"/>
      <c r="H204" s="527"/>
      <c r="I204" s="527"/>
    </row>
    <row r="205" spans="1:9" ht="22.8">
      <c r="A205" s="527"/>
      <c r="B205" s="527"/>
      <c r="C205" s="527"/>
      <c r="D205" s="528"/>
      <c r="E205" s="528"/>
      <c r="F205" s="528"/>
      <c r="G205" s="527"/>
      <c r="H205" s="527"/>
      <c r="I205" s="527"/>
    </row>
    <row r="206" spans="1:9" ht="22.8">
      <c r="A206" s="527"/>
      <c r="B206" s="527"/>
      <c r="C206" s="527"/>
      <c r="D206" s="528"/>
      <c r="E206" s="528"/>
      <c r="F206" s="528"/>
      <c r="G206" s="527"/>
      <c r="H206" s="527"/>
      <c r="I206" s="527"/>
    </row>
    <row r="207" spans="1:9" ht="22.8">
      <c r="A207" s="527"/>
      <c r="B207" s="527"/>
      <c r="C207" s="527"/>
      <c r="D207" s="528"/>
      <c r="E207" s="528"/>
      <c r="F207" s="528"/>
      <c r="G207" s="527"/>
      <c r="H207" s="527"/>
      <c r="I207" s="527"/>
    </row>
    <row r="208" spans="1:9" ht="22.8">
      <c r="A208" s="527"/>
      <c r="B208" s="527"/>
      <c r="C208" s="527"/>
      <c r="D208" s="528"/>
      <c r="E208" s="528"/>
      <c r="F208" s="528"/>
      <c r="G208" s="527"/>
      <c r="H208" s="527"/>
      <c r="I208" s="527"/>
    </row>
    <row r="209" spans="1:9" ht="22.8">
      <c r="A209" s="527"/>
      <c r="B209" s="527"/>
      <c r="C209" s="527"/>
      <c r="D209" s="528"/>
      <c r="E209" s="528"/>
      <c r="F209" s="528"/>
      <c r="G209" s="527"/>
      <c r="H209" s="527"/>
      <c r="I209" s="527"/>
    </row>
    <row r="210" spans="1:9" ht="22.8">
      <c r="A210" s="527"/>
      <c r="B210" s="527"/>
      <c r="C210" s="527"/>
      <c r="D210" s="528"/>
      <c r="E210" s="528"/>
      <c r="F210" s="528"/>
      <c r="G210" s="527"/>
      <c r="H210" s="527"/>
      <c r="I210" s="527"/>
    </row>
    <row r="211" spans="1:9" ht="22.8">
      <c r="A211" s="527"/>
      <c r="B211" s="527"/>
      <c r="C211" s="527"/>
      <c r="D211" s="528"/>
      <c r="E211" s="528"/>
      <c r="F211" s="528"/>
      <c r="G211" s="527"/>
      <c r="H211" s="527"/>
      <c r="I211" s="527"/>
    </row>
    <row r="212" spans="1:9" ht="22.8">
      <c r="A212" s="527"/>
      <c r="B212" s="527"/>
      <c r="C212" s="527"/>
      <c r="D212" s="528"/>
      <c r="E212" s="528"/>
      <c r="F212" s="528"/>
      <c r="G212" s="527"/>
      <c r="H212" s="527"/>
      <c r="I212" s="527"/>
    </row>
    <row r="213" spans="1:9" ht="22.8">
      <c r="A213" s="527"/>
      <c r="B213" s="527"/>
      <c r="C213" s="527"/>
      <c r="D213" s="528"/>
      <c r="E213" s="528"/>
      <c r="F213" s="528"/>
      <c r="G213" s="527"/>
      <c r="H213" s="527"/>
      <c r="I213" s="527"/>
    </row>
    <row r="214" spans="1:9" ht="22.8">
      <c r="A214" s="527"/>
      <c r="B214" s="527"/>
      <c r="C214" s="527"/>
      <c r="D214" s="528"/>
      <c r="E214" s="528"/>
      <c r="F214" s="528"/>
      <c r="G214" s="527"/>
      <c r="H214" s="527"/>
      <c r="I214" s="527"/>
    </row>
    <row r="215" spans="1:9" ht="22.8">
      <c r="A215" s="527"/>
      <c r="B215" s="527"/>
      <c r="C215" s="527"/>
      <c r="D215" s="528"/>
      <c r="E215" s="528"/>
      <c r="F215" s="528"/>
      <c r="G215" s="527"/>
      <c r="H215" s="527"/>
      <c r="I215" s="527"/>
    </row>
    <row r="216" spans="1:9" ht="22.8">
      <c r="A216" s="527"/>
      <c r="B216" s="527"/>
      <c r="C216" s="527"/>
      <c r="D216" s="528"/>
      <c r="E216" s="528"/>
      <c r="F216" s="528"/>
      <c r="G216" s="527"/>
      <c r="H216" s="527"/>
      <c r="I216" s="527"/>
    </row>
    <row r="217" spans="1:9" ht="22.8">
      <c r="A217" s="527"/>
      <c r="B217" s="527"/>
      <c r="C217" s="527"/>
      <c r="D217" s="528"/>
      <c r="E217" s="528"/>
      <c r="F217" s="528"/>
      <c r="G217" s="527"/>
      <c r="H217" s="527"/>
      <c r="I217" s="527"/>
    </row>
    <row r="218" spans="1:9" ht="22.8">
      <c r="A218" s="527"/>
      <c r="B218" s="527"/>
      <c r="C218" s="527"/>
      <c r="D218" s="528"/>
      <c r="E218" s="528"/>
      <c r="F218" s="528"/>
      <c r="G218" s="527"/>
      <c r="H218" s="527"/>
      <c r="I218" s="527"/>
    </row>
    <row r="219" spans="1:9" ht="22.8">
      <c r="A219" s="527"/>
      <c r="B219" s="527"/>
      <c r="C219" s="527"/>
      <c r="D219" s="528"/>
      <c r="E219" s="528"/>
      <c r="F219" s="528"/>
      <c r="G219" s="527"/>
      <c r="H219" s="527"/>
      <c r="I219" s="527"/>
    </row>
    <row r="220" spans="1:9" ht="22.8">
      <c r="A220" s="527"/>
      <c r="B220" s="527"/>
      <c r="C220" s="527"/>
      <c r="D220" s="528"/>
      <c r="E220" s="528"/>
      <c r="F220" s="528"/>
      <c r="G220" s="527"/>
      <c r="H220" s="527"/>
      <c r="I220" s="527"/>
    </row>
    <row r="221" spans="1:9" ht="22.8">
      <c r="A221" s="527"/>
      <c r="B221" s="527"/>
      <c r="C221" s="527"/>
      <c r="D221" s="528"/>
      <c r="E221" s="528"/>
      <c r="F221" s="528"/>
      <c r="G221" s="527"/>
      <c r="H221" s="527"/>
      <c r="I221" s="527"/>
    </row>
    <row r="222" spans="1:9" ht="22.8">
      <c r="A222" s="527"/>
      <c r="B222" s="527"/>
      <c r="C222" s="527"/>
      <c r="D222" s="528"/>
      <c r="E222" s="528"/>
      <c r="F222" s="528"/>
      <c r="G222" s="527"/>
      <c r="H222" s="527"/>
      <c r="I222" s="527"/>
    </row>
  </sheetData>
  <mergeCells count="16">
    <mergeCell ref="A14:L14"/>
    <mergeCell ref="M1:N1"/>
    <mergeCell ref="A5:A7"/>
    <mergeCell ref="B5:B7"/>
    <mergeCell ref="C5:I5"/>
    <mergeCell ref="J5:L5"/>
    <mergeCell ref="C6:C7"/>
    <mergeCell ref="D6:F6"/>
    <mergeCell ref="G6:I6"/>
    <mergeCell ref="J6:L6"/>
    <mergeCell ref="I1:J1"/>
    <mergeCell ref="K1:L1"/>
    <mergeCell ref="I2:J2"/>
    <mergeCell ref="K2:L2"/>
    <mergeCell ref="A3:L3"/>
    <mergeCell ref="A4:L4"/>
  </mergeCells>
  <phoneticPr fontId="16" type="noConversion"/>
  <hyperlinks>
    <hyperlink ref="M1" location="預告統計資料發布時間表!A1" display="回發布時間表" xr:uid="{51F43477-3CAC-4D8D-B92D-ABE5191D7C2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8"/>
  <sheetViews>
    <sheetView workbookViewId="0">
      <selection activeCell="B1" sqref="B1:C1"/>
    </sheetView>
  </sheetViews>
  <sheetFormatPr defaultRowHeight="16.2"/>
  <cols>
    <col min="1" max="1" width="93.44140625" customWidth="1"/>
  </cols>
  <sheetData>
    <row r="1" spans="1:3" ht="20.399999999999999" thickBot="1">
      <c r="A1" s="112" t="s">
        <v>304</v>
      </c>
      <c r="B1" s="769" t="s">
        <v>83</v>
      </c>
      <c r="C1" s="770"/>
    </row>
    <row r="2" spans="1:3" ht="19.8">
      <c r="A2" s="57" t="s">
        <v>160</v>
      </c>
    </row>
    <row r="3" spans="1:3" ht="19.8">
      <c r="A3" s="57" t="s">
        <v>305</v>
      </c>
    </row>
    <row r="4" spans="1:3" ht="19.8">
      <c r="A4" s="58" t="s">
        <v>53</v>
      </c>
    </row>
    <row r="5" spans="1:3" ht="19.8">
      <c r="A5" s="89" t="s">
        <v>520</v>
      </c>
    </row>
    <row r="6" spans="1:3" ht="19.8">
      <c r="A6" s="88" t="s">
        <v>69</v>
      </c>
    </row>
    <row r="7" spans="1:3" ht="19.8">
      <c r="A7" s="88" t="s">
        <v>70</v>
      </c>
    </row>
    <row r="8" spans="1:3" ht="19.8">
      <c r="A8" s="88" t="s">
        <v>66</v>
      </c>
    </row>
    <row r="9" spans="1:3" ht="19.8">
      <c r="A9" s="88" t="s">
        <v>81</v>
      </c>
    </row>
    <row r="10" spans="1:3" ht="19.8">
      <c r="A10" s="90" t="s">
        <v>55</v>
      </c>
    </row>
    <row r="11" spans="1:3" ht="19.8">
      <c r="A11" s="89" t="s">
        <v>521</v>
      </c>
    </row>
    <row r="12" spans="1:3" ht="99">
      <c r="A12" s="62" t="s">
        <v>86</v>
      </c>
    </row>
    <row r="13" spans="1:3" ht="19.8">
      <c r="A13" s="58" t="s">
        <v>56</v>
      </c>
      <c r="C13" s="2"/>
    </row>
    <row r="14" spans="1:3" ht="39.6">
      <c r="A14" s="60" t="s">
        <v>306</v>
      </c>
    </row>
    <row r="15" spans="1:3" ht="39.6">
      <c r="A15" s="61" t="s">
        <v>307</v>
      </c>
    </row>
    <row r="16" spans="1:3" ht="19.8">
      <c r="A16" s="59" t="s">
        <v>57</v>
      </c>
    </row>
    <row r="17" spans="1:1" ht="59.4">
      <c r="A17" s="61" t="s">
        <v>308</v>
      </c>
    </row>
    <row r="18" spans="1:1" ht="19.8">
      <c r="A18" s="61" t="s">
        <v>309</v>
      </c>
    </row>
    <row r="19" spans="1:1" ht="19.8">
      <c r="A19" s="61" t="s">
        <v>310</v>
      </c>
    </row>
    <row r="20" spans="1:1" ht="19.8">
      <c r="A20" s="61" t="s">
        <v>311</v>
      </c>
    </row>
    <row r="21" spans="1:1" ht="39.6">
      <c r="A21" s="61" t="s">
        <v>312</v>
      </c>
    </row>
    <row r="22" spans="1:1" ht="59.4">
      <c r="A22" s="61" t="s">
        <v>313</v>
      </c>
    </row>
    <row r="23" spans="1:1" ht="198">
      <c r="A23" s="61" t="s">
        <v>314</v>
      </c>
    </row>
    <row r="24" spans="1:1" ht="409.6">
      <c r="A24" s="61" t="s">
        <v>315</v>
      </c>
    </row>
    <row r="25" spans="1:1" ht="19.8">
      <c r="A25" s="61" t="s">
        <v>316</v>
      </c>
    </row>
    <row r="26" spans="1:1" ht="79.2">
      <c r="A26" s="61" t="s">
        <v>317</v>
      </c>
    </row>
    <row r="27" spans="1:1" ht="19.8">
      <c r="A27" s="61" t="s">
        <v>270</v>
      </c>
    </row>
    <row r="28" spans="1:1" ht="19.8">
      <c r="A28" s="64" t="s">
        <v>303</v>
      </c>
    </row>
    <row r="29" spans="1:1" ht="19.8">
      <c r="A29" s="61" t="s">
        <v>59</v>
      </c>
    </row>
    <row r="30" spans="1:1" ht="19.8">
      <c r="A30" s="58" t="s">
        <v>60</v>
      </c>
    </row>
    <row r="31" spans="1:1" ht="39.6">
      <c r="A31" s="64" t="s">
        <v>505</v>
      </c>
    </row>
    <row r="32" spans="1:1" ht="39" customHeight="1">
      <c r="A32" s="61" t="s">
        <v>318</v>
      </c>
    </row>
    <row r="33" spans="1:1" ht="19.8">
      <c r="A33" s="58" t="s">
        <v>61</v>
      </c>
    </row>
    <row r="34" spans="1:1" ht="19.8">
      <c r="A34" s="61" t="s">
        <v>163</v>
      </c>
    </row>
    <row r="35" spans="1:1" ht="19.8">
      <c r="A35" s="61" t="s">
        <v>138</v>
      </c>
    </row>
    <row r="36" spans="1:1" ht="39.6">
      <c r="A36" s="65" t="s">
        <v>99</v>
      </c>
    </row>
    <row r="37" spans="1:1" ht="20.399999999999999" thickBot="1">
      <c r="A37" s="66" t="s">
        <v>63</v>
      </c>
    </row>
    <row r="38" spans="1:1">
      <c r="A38" s="55" t="s">
        <v>51</v>
      </c>
    </row>
  </sheetData>
  <mergeCells count="1">
    <mergeCell ref="B1:C1"/>
  </mergeCells>
  <phoneticPr fontId="16" type="noConversion"/>
  <hyperlinks>
    <hyperlink ref="B1" location="預告統計資料發布時間表!A1" display="回發布時間表" xr:uid="{00000000-0004-0000-0C00-000000000000}"/>
    <hyperlink ref="A38" location="預告統計資料發布時間表!A1" display="回發布時間表" xr:uid="{00000000-0004-0000-0C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5"/>
  <sheetViews>
    <sheetView workbookViewId="0"/>
  </sheetViews>
  <sheetFormatPr defaultRowHeight="16.2"/>
  <cols>
    <col min="1" max="1" width="93.44140625" customWidth="1"/>
  </cols>
  <sheetData>
    <row r="1" spans="1:3" ht="19.8">
      <c r="A1" s="67" t="s">
        <v>410</v>
      </c>
      <c r="B1" s="769" t="s">
        <v>83</v>
      </c>
      <c r="C1" s="770"/>
    </row>
    <row r="2" spans="1:3" ht="19.8">
      <c r="A2" s="57" t="s">
        <v>411</v>
      </c>
    </row>
    <row r="3" spans="1:3" ht="19.8">
      <c r="A3" s="57" t="s">
        <v>412</v>
      </c>
    </row>
    <row r="4" spans="1:3" ht="19.8">
      <c r="A4" s="77" t="s">
        <v>53</v>
      </c>
    </row>
    <row r="5" spans="1:3" ht="19.8">
      <c r="A5" s="89" t="s">
        <v>520</v>
      </c>
    </row>
    <row r="6" spans="1:3" ht="19.8">
      <c r="A6" s="88" t="s">
        <v>78</v>
      </c>
    </row>
    <row r="7" spans="1:3" ht="19.8">
      <c r="A7" s="88" t="s">
        <v>79</v>
      </c>
    </row>
    <row r="8" spans="1:3" ht="19.8">
      <c r="A8" s="88" t="s">
        <v>66</v>
      </c>
    </row>
    <row r="9" spans="1:3" ht="19.8">
      <c r="A9" s="88" t="s">
        <v>80</v>
      </c>
    </row>
    <row r="10" spans="1:3" ht="19.8">
      <c r="A10" s="90" t="s">
        <v>55</v>
      </c>
    </row>
    <row r="11" spans="1:3" ht="19.8">
      <c r="A11" s="89" t="s">
        <v>521</v>
      </c>
    </row>
    <row r="12" spans="1:3" ht="99">
      <c r="A12" s="62" t="s">
        <v>86</v>
      </c>
    </row>
    <row r="13" spans="1:3" ht="19.8">
      <c r="A13" s="58" t="s">
        <v>56</v>
      </c>
      <c r="C13" s="2"/>
    </row>
    <row r="14" spans="1:3" ht="19.8">
      <c r="A14" s="86" t="s">
        <v>413</v>
      </c>
    </row>
    <row r="15" spans="1:3" ht="39.6">
      <c r="A15" s="61" t="s">
        <v>414</v>
      </c>
    </row>
    <row r="16" spans="1:3" ht="19.8">
      <c r="A16" s="59" t="s">
        <v>57</v>
      </c>
    </row>
    <row r="17" spans="1:1" ht="39.6">
      <c r="A17" s="61" t="s">
        <v>415</v>
      </c>
    </row>
    <row r="18" spans="1:1" ht="38.25" customHeight="1">
      <c r="A18" s="61" t="s">
        <v>416</v>
      </c>
    </row>
    <row r="19" spans="1:1" ht="19.8">
      <c r="A19" s="61" t="s">
        <v>417</v>
      </c>
    </row>
    <row r="20" spans="1:1" ht="19.8">
      <c r="A20" s="61" t="s">
        <v>418</v>
      </c>
    </row>
    <row r="21" spans="1:1" ht="39.6">
      <c r="A21" s="61" t="s">
        <v>419</v>
      </c>
    </row>
    <row r="22" spans="1:1" ht="19.8">
      <c r="A22" s="59" t="s">
        <v>420</v>
      </c>
    </row>
    <row r="23" spans="1:1" ht="59.4">
      <c r="A23" s="61" t="s">
        <v>421</v>
      </c>
    </row>
    <row r="24" spans="1:1" ht="19.8">
      <c r="A24" s="59" t="s">
        <v>270</v>
      </c>
    </row>
    <row r="25" spans="1:1" ht="19.8">
      <c r="A25" s="63" t="s">
        <v>162</v>
      </c>
    </row>
    <row r="26" spans="1:1" ht="19.8">
      <c r="A26" s="59" t="s">
        <v>59</v>
      </c>
    </row>
    <row r="27" spans="1:1" ht="19.8">
      <c r="A27" s="58" t="s">
        <v>60</v>
      </c>
    </row>
    <row r="28" spans="1:1" ht="39.6">
      <c r="A28" s="64" t="s">
        <v>422</v>
      </c>
    </row>
    <row r="29" spans="1:1" ht="39" customHeight="1">
      <c r="A29" s="61" t="s">
        <v>423</v>
      </c>
    </row>
    <row r="30" spans="1:1" ht="19.8">
      <c r="A30" s="58" t="s">
        <v>61</v>
      </c>
    </row>
    <row r="31" spans="1:1" ht="19.8">
      <c r="A31" s="61" t="s">
        <v>163</v>
      </c>
    </row>
    <row r="32" spans="1:1" ht="59.4">
      <c r="A32" s="61" t="s">
        <v>424</v>
      </c>
    </row>
    <row r="33" spans="1:1" ht="39.6">
      <c r="A33" s="65" t="s">
        <v>99</v>
      </c>
    </row>
    <row r="34" spans="1:1" ht="20.399999999999999" thickBot="1">
      <c r="A34" s="66" t="s">
        <v>63</v>
      </c>
    </row>
    <row r="35" spans="1:1">
      <c r="A35" s="55" t="s">
        <v>51</v>
      </c>
    </row>
  </sheetData>
  <mergeCells count="1">
    <mergeCell ref="B1:C1"/>
  </mergeCells>
  <phoneticPr fontId="16" type="noConversion"/>
  <hyperlinks>
    <hyperlink ref="B1" location="預告統計資料發布時間表!A1" display="回發布時間表" xr:uid="{00000000-0004-0000-1000-000000000000}"/>
    <hyperlink ref="A35" location="預告統計資料發布時間表!A1" display="回發布時間表" xr:uid="{00000000-0004-0000-10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32"/>
  <sheetViews>
    <sheetView workbookViewId="0">
      <selection activeCell="B1" sqref="B1:C1"/>
    </sheetView>
  </sheetViews>
  <sheetFormatPr defaultRowHeight="16.2"/>
  <cols>
    <col min="1" max="1" width="93.44140625" customWidth="1"/>
  </cols>
  <sheetData>
    <row r="1" spans="1:3" ht="19.8">
      <c r="A1" s="67" t="s">
        <v>425</v>
      </c>
      <c r="B1" s="769" t="s">
        <v>83</v>
      </c>
      <c r="C1" s="770"/>
    </row>
    <row r="2" spans="1:3" ht="19.8">
      <c r="A2" s="57" t="s">
        <v>411</v>
      </c>
    </row>
    <row r="3" spans="1:3" ht="19.8">
      <c r="A3" s="57" t="s">
        <v>426</v>
      </c>
    </row>
    <row r="4" spans="1:3" ht="19.8">
      <c r="A4" s="77" t="s">
        <v>53</v>
      </c>
    </row>
    <row r="5" spans="1:3" ht="19.8">
      <c r="A5" s="89" t="s">
        <v>520</v>
      </c>
    </row>
    <row r="6" spans="1:3" ht="19.8">
      <c r="A6" s="88" t="s">
        <v>78</v>
      </c>
    </row>
    <row r="7" spans="1:3" ht="19.8">
      <c r="A7" s="88" t="s">
        <v>79</v>
      </c>
    </row>
    <row r="8" spans="1:3" ht="19.8">
      <c r="A8" s="88" t="s">
        <v>66</v>
      </c>
    </row>
    <row r="9" spans="1:3" ht="19.8">
      <c r="A9" s="88" t="s">
        <v>80</v>
      </c>
    </row>
    <row r="10" spans="1:3" ht="19.8">
      <c r="A10" s="90" t="s">
        <v>55</v>
      </c>
    </row>
    <row r="11" spans="1:3" ht="19.8">
      <c r="A11" s="89" t="s">
        <v>521</v>
      </c>
    </row>
    <row r="12" spans="1:3" ht="99">
      <c r="A12" s="62" t="s">
        <v>86</v>
      </c>
    </row>
    <row r="13" spans="1:3" ht="19.8">
      <c r="A13" s="58" t="s">
        <v>56</v>
      </c>
      <c r="C13" s="2"/>
    </row>
    <row r="14" spans="1:3" ht="19.8">
      <c r="A14" s="86" t="s">
        <v>427</v>
      </c>
    </row>
    <row r="15" spans="1:3" ht="19.8">
      <c r="A15" s="61" t="s">
        <v>428</v>
      </c>
    </row>
    <row r="16" spans="1:3" ht="19.8">
      <c r="A16" s="59" t="s">
        <v>57</v>
      </c>
    </row>
    <row r="17" spans="1:1" ht="19.8">
      <c r="A17" s="61" t="s">
        <v>429</v>
      </c>
    </row>
    <row r="18" spans="1:1" ht="39.6">
      <c r="A18" s="61" t="s">
        <v>430</v>
      </c>
    </row>
    <row r="19" spans="1:1" ht="19.8">
      <c r="A19" s="59" t="s">
        <v>255</v>
      </c>
    </row>
    <row r="20" spans="1:1" ht="39.6">
      <c r="A20" s="61" t="s">
        <v>431</v>
      </c>
    </row>
    <row r="21" spans="1:1" ht="19.8">
      <c r="A21" s="59" t="s">
        <v>270</v>
      </c>
    </row>
    <row r="22" spans="1:1" ht="19.8">
      <c r="A22" s="63" t="s">
        <v>162</v>
      </c>
    </row>
    <row r="23" spans="1:1" ht="19.8">
      <c r="A23" s="59" t="s">
        <v>59</v>
      </c>
    </row>
    <row r="24" spans="1:1" ht="19.8">
      <c r="A24" s="58" t="s">
        <v>60</v>
      </c>
    </row>
    <row r="25" spans="1:1" ht="39.6">
      <c r="A25" s="64" t="s">
        <v>422</v>
      </c>
    </row>
    <row r="26" spans="1:1" ht="39.6">
      <c r="A26" s="61" t="s">
        <v>423</v>
      </c>
    </row>
    <row r="27" spans="1:1" ht="19.8">
      <c r="A27" s="58" t="s">
        <v>61</v>
      </c>
    </row>
    <row r="28" spans="1:1" ht="19.8">
      <c r="A28" s="61" t="s">
        <v>163</v>
      </c>
    </row>
    <row r="29" spans="1:1" ht="19.8">
      <c r="A29" s="61" t="s">
        <v>224</v>
      </c>
    </row>
    <row r="30" spans="1:1" ht="39.6">
      <c r="A30" s="65" t="s">
        <v>99</v>
      </c>
    </row>
    <row r="31" spans="1:1" ht="20.399999999999999" thickBot="1">
      <c r="A31" s="66" t="s">
        <v>63</v>
      </c>
    </row>
    <row r="32" spans="1:1">
      <c r="A32" s="55" t="s">
        <v>51</v>
      </c>
    </row>
  </sheetData>
  <mergeCells count="1">
    <mergeCell ref="B1:C1"/>
  </mergeCells>
  <phoneticPr fontId="16" type="noConversion"/>
  <hyperlinks>
    <hyperlink ref="B1" location="預告統計資料發布時間表!A1" display="回發布時間表" xr:uid="{00000000-0004-0000-1100-000000000000}"/>
    <hyperlink ref="A32" location="預告統計資料發布時間表!A1" display="回發布時間表" xr:uid="{00000000-0004-0000-11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158</TotalTime>
  <Application>Microsoft Excel</Application>
  <DocSecurity>0</DocSecurity>
  <ScaleCrop>false</ScaleCrop>
  <HeadingPairs>
    <vt:vector size="2" baseType="variant">
      <vt:variant>
        <vt:lpstr>工作表</vt:lpstr>
      </vt:variant>
      <vt:variant>
        <vt:i4>64</vt:i4>
      </vt:variant>
    </vt:vector>
  </HeadingPairs>
  <TitlesOfParts>
    <vt:vector size="64" baseType="lpstr">
      <vt:lpstr>預告統計資料發布時間表</vt:lpstr>
      <vt:lpstr>統計資料背景(公庫收支月報)</vt:lpstr>
      <vt:lpstr>統計資料背景(資源回收成果統計)</vt:lpstr>
      <vt:lpstr>統計資料背景(垃圾及廚餘清理狀況)</vt:lpstr>
      <vt:lpstr>統計資料背景(環境保護預算)</vt:lpstr>
      <vt:lpstr>統計資料背景(環境保護決算)</vt:lpstr>
      <vt:lpstr>統計資料背景(推行社區發展工作概況)</vt:lpstr>
      <vt:lpstr>統計資料背景(辦理調解業務概況)</vt:lpstr>
      <vt:lpstr>統計資料背景(調解委員組織概況)</vt:lpstr>
      <vt:lpstr>統計資料背景(辦理調解方式概況)</vt:lpstr>
      <vt:lpstr>統計資料背景(公墓設施概況)</vt:lpstr>
      <vt:lpstr>統計資料背景(骨灰(骸)存放設施概況)</vt:lpstr>
      <vt:lpstr>統計資料背景(殯葬管理業務概況)</vt:lpstr>
      <vt:lpstr>統計資料背景(殯儀館設施概況)</vt:lpstr>
      <vt:lpstr>統計資料背景(火化場設施概況)</vt:lpstr>
      <vt:lpstr>統計資料背景(宗教財團法人概況)</vt:lpstr>
      <vt:lpstr>統計資料背景(教會堂概況)</vt:lpstr>
      <vt:lpstr>統計資料背景(寺廟登記概況)</vt:lpstr>
      <vt:lpstr>統計資料背景(宗教團體興辦公益慈善及社會教化事業概況)</vt:lpstr>
      <vt:lpstr>統計資料背景(農耕土地面積)</vt:lpstr>
      <vt:lpstr>統計資料背景(有效農機使用證之農機數量)</vt:lpstr>
      <vt:lpstr>統計資料背景(治山防災整體治理工程)</vt:lpstr>
      <vt:lpstr>統計資料背景(農路改善及維護工程)</vt:lpstr>
      <vt:lpstr>統計資料背景(都市計畫區域內公共工程實施數量)</vt:lpstr>
      <vt:lpstr>統計資料背景(都市計畫公設用地已取得面積)</vt:lpstr>
      <vt:lpstr>統計資料背景(都市計畫公設用地已闢建面積)</vt:lpstr>
      <vt:lpstr>統計資料背景(都市計畫區內現有已開闢道路與自行車長度及橋梁數</vt:lpstr>
      <vt:lpstr>統計資料背景(垃圾處理場(廠)及垃圾回收清除車輛統計)-半年報</vt:lpstr>
      <vt:lpstr>統計資料背景(環保人員概況)-半年報</vt:lpstr>
      <vt:lpstr>統計資料背景(獨居老人人數及服務概況)-季</vt:lpstr>
      <vt:lpstr>統計資料背景(停車位概況-路邊停車位)</vt:lpstr>
      <vt:lpstr>統計資料背景(停車位概況-區內陸外身心障礙專用停車位)</vt:lpstr>
      <vt:lpstr>統計資料背景(停車位概況-路邊身心障礙者專用停車位)</vt:lpstr>
      <vt:lpstr>統計資料背景(區外路外身障停車位)</vt:lpstr>
      <vt:lpstr>統計資料背景(路邊電動車專用停車位)</vt:lpstr>
      <vt:lpstr>統計資料背景(區內路外電動車專用停車位)</vt:lpstr>
      <vt:lpstr>統計資料背景(區外路外電動車專用停車位)</vt:lpstr>
      <vt:lpstr>統計資料背景(都市計畫區內路外停車位)</vt:lpstr>
      <vt:lpstr>統計資料背景(都市計畫區外路外停車位)</vt:lpstr>
      <vt:lpstr>公庫收支月報-113.11</vt:lpstr>
      <vt:lpstr>公庫收支月報-113.12</vt:lpstr>
      <vt:lpstr>公庫收支月報-114.1</vt:lpstr>
      <vt:lpstr>一般垃圾廚餘-113.11</vt:lpstr>
      <vt:lpstr>資源回收月報-113.11</vt:lpstr>
      <vt:lpstr>一般垃圾廚餘-113.12</vt:lpstr>
      <vt:lpstr>資源回收月報-113.12</vt:lpstr>
      <vt:lpstr>一般垃圾廚餘-114.01</vt:lpstr>
      <vt:lpstr>資源回收月報-114.01</vt:lpstr>
      <vt:lpstr>辦理調解業務概況-113</vt:lpstr>
      <vt:lpstr>調解委員會組織概況-113</vt:lpstr>
      <vt:lpstr>辦理調解方式概況-113</vt:lpstr>
      <vt:lpstr>垃圾處理場及垃圾回收車輛統計-113下半年度</vt:lpstr>
      <vt:lpstr>環保人員概況-113下半年度</vt:lpstr>
      <vt:lpstr>環境保護預算概況-114</vt:lpstr>
      <vt:lpstr>獨居老人概況-113年第四季</vt:lpstr>
      <vt:lpstr>路邊停車位-113年第四季</vt:lpstr>
      <vt:lpstr>路邊身心障礙專用停車位-113年第四季</vt:lpstr>
      <vt:lpstr>區內路外身心障礙專用停車位-113年第四季</vt:lpstr>
      <vt:lpstr>區外路外身心障礙專用停車位-113年第四季</vt:lpstr>
      <vt:lpstr>路邊電動車專用停車位-113年第四季</vt:lpstr>
      <vt:lpstr>區內路外電動車專用停車位-113年第四季</vt:lpstr>
      <vt:lpstr>區外路外電動車專用停車位-113年第四季</vt:lpstr>
      <vt:lpstr>都市計畫區內路外停車位-113年第四季</vt:lpstr>
      <vt:lpstr>都市計畫區外路外停車位-113年第四季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revision>25</cp:revision>
  <cp:lastPrinted>2024-02-15T03:32:06Z</cp:lastPrinted>
  <dcterms:created xsi:type="dcterms:W3CDTF">2013-06-27T15:16:06Z</dcterms:created>
  <dcterms:modified xsi:type="dcterms:W3CDTF">2025-02-24T07:03:35Z</dcterms:modified>
</cp:coreProperties>
</file>