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2025\Desktop\38.ㄩ\1.預告發布時間-統計發布時間表預告(關山鎮)-每年10月發布並發函縣府備查\1.預告統計發布時間表單-個年度\114年\"/>
    </mc:Choice>
  </mc:AlternateContent>
  <xr:revisionPtr revIDLastSave="0" documentId="13_ncr:1_{AE413FAA-FA4E-4EB7-A873-940A01B79953}" xr6:coauthVersionLast="47" xr6:coauthVersionMax="47" xr10:uidLastSave="{00000000-0000-0000-0000-000000000000}"/>
  <bookViews>
    <workbookView xWindow="-108" yWindow="-108" windowWidth="30936" windowHeight="16776" xr2:uid="{00000000-000D-0000-FFFF-FFFF00000000}"/>
  </bookViews>
  <sheets>
    <sheet name="預告統計資料發布時間表" sheetId="1" r:id="rId1"/>
    <sheet name="統計資料背景(公庫收支月報)" sheetId="25" r:id="rId2"/>
    <sheet name="統計資料背景(資源回收成果統計)" sheetId="26" r:id="rId3"/>
    <sheet name="統計資料背景(垃圾及廚餘清理狀況)" sheetId="27" r:id="rId4"/>
    <sheet name="統計資料背景(環境保護預算)" sheetId="38" r:id="rId5"/>
    <sheet name="統計資料背景(環境保護決算)" sheetId="39" r:id="rId6"/>
    <sheet name="統計資料背景(推行社區發展工作概況)" sheetId="36" r:id="rId7"/>
    <sheet name="統計資料背景(辦理調解業務概況)" sheetId="40" r:id="rId8"/>
    <sheet name="統計資料背景(調解委員組織概況)" sheetId="41" r:id="rId9"/>
    <sheet name="統計資料背景(辦理調解方式概況)" sheetId="42" r:id="rId10"/>
    <sheet name="統計資料背景(公墓設施概況)" sheetId="43" r:id="rId11"/>
    <sheet name="統計資料背景(骨灰(骸)存放設施概況)" sheetId="44" r:id="rId12"/>
    <sheet name="統計資料背景(殯葬管理業務概況)" sheetId="45" r:id="rId13"/>
    <sheet name="統計資料背景(殯儀館設施概況)" sheetId="46" r:id="rId14"/>
    <sheet name="統計資料背景(火化場設施概況)" sheetId="47" r:id="rId15"/>
    <sheet name="統計資料背景(宗教財團法人概況)" sheetId="48" r:id="rId16"/>
    <sheet name="統計資料背景(教會堂概況)" sheetId="53" r:id="rId17"/>
    <sheet name="統計資料背景(寺廟登記概況)" sheetId="126" r:id="rId18"/>
    <sheet name="統計資料背景(宗教團體興辦公益慈善及社會教化事業概況)" sheetId="54" r:id="rId19"/>
    <sheet name="統計資料背景(農耕土地面積)" sheetId="34" r:id="rId20"/>
    <sheet name="統計資料背景(有效農機使用證之農機數量)" sheetId="35" r:id="rId21"/>
    <sheet name="統計資料背景(治山防災整體治理工程)" sheetId="37" r:id="rId22"/>
    <sheet name="統計資料背景(農路改善及維護工程)" sheetId="69" r:id="rId23"/>
    <sheet name="統計資料背景(都市計畫區域內公共工程實施數量)" sheetId="73" r:id="rId24"/>
    <sheet name="統計資料背景(都市計畫公設用地已取得面積)" sheetId="65" r:id="rId25"/>
    <sheet name="統計資料背景(都市計畫公設用地已闢建面積)" sheetId="66" r:id="rId26"/>
    <sheet name="統計資料背景(都市計畫區內現有已開闢道路與自行車長度及橋梁數" sheetId="71" r:id="rId27"/>
    <sheet name="統計資料背景(垃圾處理場(廠)及垃圾回收清除車輛統計)-半年報" sheetId="32" r:id="rId28"/>
    <sheet name="統計資料背景(環保人員概況)-半年報" sheetId="33" r:id="rId29"/>
    <sheet name="統計資料背景(獨居老人人數及服務概況)-季" sheetId="28" r:id="rId30"/>
    <sheet name="統計資料背景(停車位概況-路邊停車位)" sheetId="29" r:id="rId31"/>
    <sheet name="統計資料背景(停車位概況-區內陸外身心障礙專用停車位)" sheetId="30" r:id="rId32"/>
    <sheet name="統計資料背景(停車位概況-路邊身心障礙者專用停車位)" sheetId="31" r:id="rId33"/>
    <sheet name="統計資料背景(區外路外身障停車位)" sheetId="55" r:id="rId34"/>
    <sheet name="統計資料背景(路邊電動車專用停車位)" sheetId="56" r:id="rId35"/>
    <sheet name="統計資料背景(區內路外電動車專用停車位)" sheetId="58" r:id="rId36"/>
    <sheet name="統計資料背景(區外路外電動車專用停車位)" sheetId="57" r:id="rId37"/>
    <sheet name="統計資料背景(都市計畫區內路外停車位)" sheetId="59" r:id="rId38"/>
    <sheet name="統計資料背景(都市計畫區外路外停車位)" sheetId="61" r:id="rId39"/>
    <sheet name="公庫收支月報-113.11" sheetId="78" r:id="rId40"/>
    <sheet name="公庫收支月報-113.12" sheetId="91" r:id="rId41"/>
    <sheet name="公庫收支月報-114.1" sheetId="96" r:id="rId42"/>
    <sheet name="公庫收支月報-114.2" sheetId="100" r:id="rId43"/>
    <sheet name="公庫收支月報-114.3" sheetId="101" r:id="rId44"/>
    <sheet name="公庫收支月報-114.4" sheetId="127" r:id="rId45"/>
    <sheet name="公庫收支月報-114.5" sheetId="134" r:id="rId46"/>
    <sheet name="公庫收支月報-114.6" sheetId="140" r:id="rId47"/>
    <sheet name="公庫收支月報-114.7" sheetId="151" r:id="rId48"/>
    <sheet name="公庫收支月報-114.8" sheetId="168" r:id="rId49"/>
    <sheet name="公庫收支月報-114.9" sheetId="169" r:id="rId50"/>
    <sheet name="公庫收支月報-114.10" sheetId="156" r:id="rId51"/>
    <sheet name="一般垃圾廚餘-113.11" sheetId="76" r:id="rId52"/>
    <sheet name="資源回收月報-113.11" sheetId="77" r:id="rId53"/>
    <sheet name="一般垃圾廚餘-113.12" sheetId="74" r:id="rId54"/>
    <sheet name="資源回收月報-113.12" sheetId="75" r:id="rId55"/>
    <sheet name="一般垃圾廚餘-114.01" sheetId="92" r:id="rId56"/>
    <sheet name="資源回收月報-114.01" sheetId="93" r:id="rId57"/>
    <sheet name="一般垃圾廚餘-114.2" sheetId="102" r:id="rId58"/>
    <sheet name="資源回收月報-114.2" sheetId="103" r:id="rId59"/>
    <sheet name="一般垃圾廚餘-114.3" sheetId="104" r:id="rId60"/>
    <sheet name="資源回收月報-114.3" sheetId="105" r:id="rId61"/>
    <sheet name="一般垃圾廚餘-114.4" sheetId="129" r:id="rId62"/>
    <sheet name="環境保護決算-113" sheetId="133" r:id="rId63"/>
    <sheet name="公墓設施概況-113" sheetId="135" r:id="rId64"/>
    <sheet name="骨灰骸存放設施概況-113" sheetId="136" r:id="rId65"/>
    <sheet name="殯葬管理業務概況-113" sheetId="137" r:id="rId66"/>
    <sheet name="殯儀館設施概況-113" sheetId="138" r:id="rId67"/>
    <sheet name="火化場設施概況-113" sheetId="139" r:id="rId68"/>
    <sheet name="資源回收-114.4" sheetId="130" r:id="rId69"/>
    <sheet name="一般垃圾廚餘-114.5" sheetId="131" r:id="rId70"/>
    <sheet name="資源回收114.5" sheetId="132" r:id="rId71"/>
    <sheet name="資源回收-114.6" sheetId="142" r:id="rId72"/>
    <sheet name="資源回收-114.7" sheetId="159" r:id="rId73"/>
    <sheet name="資源回收-114.8" sheetId="160" r:id="rId74"/>
    <sheet name="資源回收-114.9" sheetId="161" r:id="rId75"/>
    <sheet name="資源回收-114.10" sheetId="162" r:id="rId76"/>
    <sheet name="一般垃圾廚餘-114.6" sheetId="141" r:id="rId77"/>
    <sheet name="一般垃圾廚餘-114.7" sheetId="163" r:id="rId78"/>
    <sheet name="一般垃圾廚餘-114.8" sheetId="164" r:id="rId79"/>
    <sheet name="一般垃圾廚餘-114.9" sheetId="165" r:id="rId80"/>
    <sheet name="一般垃圾廚餘-114.10" sheetId="166" r:id="rId81"/>
    <sheet name="寺廟登記概況-113" sheetId="109" r:id="rId82"/>
    <sheet name="宗教團體興辦公益慈善及社會教化事業概況-113" sheetId="110" r:id="rId83"/>
    <sheet name="農耕土地面積-113" sheetId="117" r:id="rId84"/>
    <sheet name="有效農機使用證之農機數量-113" sheetId="118" r:id="rId85"/>
    <sheet name="路邊停車位概況-第一季" sheetId="119" r:id="rId86"/>
    <sheet name="路邊停車位概況-第二季" sheetId="149" r:id="rId87"/>
    <sheet name="路邊停車位概況-第三季" sheetId="172" r:id="rId88"/>
    <sheet name="路邊停車位概況-身心障礙專用-第一季" sheetId="120" r:id="rId89"/>
    <sheet name="路邊停車位概況-身心障礙專用-第二季" sheetId="150" r:id="rId90"/>
    <sheet name="路邊停車位概況-身心障礙專用-第三季" sheetId="174" r:id="rId91"/>
    <sheet name="路外停車為概況-第一季" sheetId="121" r:id="rId92"/>
    <sheet name="路外停車位概況-第二季" sheetId="143" r:id="rId93"/>
    <sheet name="路外停車為概況-第三季" sheetId="171" r:id="rId94"/>
    <sheet name="路外身障專用停車位概況-第一季" sheetId="122" r:id="rId95"/>
    <sheet name="路外身障專用停車位概況-第二季" sheetId="152" r:id="rId96"/>
    <sheet name="路外身障專用停車位概況-第三季" sheetId="173" r:id="rId97"/>
    <sheet name="路外電動汽車充電專用停車位概況-第一季" sheetId="123" r:id="rId98"/>
    <sheet name="路外電動汽車充電專用停車位概況-第二季" sheetId="153" r:id="rId99"/>
    <sheet name="路外電動汽車充電專用停車位概況-第三季" sheetId="175" r:id="rId100"/>
    <sheet name="路邊電動汽車充電專用停車位概況-第一季" sheetId="124" r:id="rId101"/>
    <sheet name="路邊電動汽車充電專用停車位-第二季" sheetId="154" r:id="rId102"/>
    <sheet name="路邊電動汽車充電專用停車位-第三季" sheetId="177" r:id="rId103"/>
    <sheet name="孕婦及育有六歲以下兒童者停車位概況-第一季" sheetId="125" r:id="rId104"/>
    <sheet name="孕婦及育有六歲以下兒童者停車位概況-第二季" sheetId="155" r:id="rId105"/>
    <sheet name="孕婦及育有六歲以下兒童停車位概況-第三季" sheetId="178" r:id="rId106"/>
    <sheet name="辦理調解業務概況-113" sheetId="97" r:id="rId107"/>
    <sheet name="調解委員會組織概況-113" sheetId="98" r:id="rId108"/>
    <sheet name="辦理調解方式概況-113" sheetId="99" r:id="rId109"/>
    <sheet name="垃圾處理場及垃圾回收車輛統計-113下半年度" sheetId="79" r:id="rId110"/>
    <sheet name="垃圾處理場及垃圾回收車輛統計-114年上半年度" sheetId="157" r:id="rId111"/>
    <sheet name="環保人員概況-113下半年度" sheetId="80" r:id="rId112"/>
    <sheet name="環保人員概況-114上半年度" sheetId="158" r:id="rId113"/>
    <sheet name="環境保護預算概況-114" sheetId="95" r:id="rId114"/>
    <sheet name="推行社區發展工作概況-113" sheetId="106" r:id="rId115"/>
    <sheet name="宗教財團法人概況-113" sheetId="107" r:id="rId116"/>
    <sheet name="教會(堂)概況-113" sheetId="108" r:id="rId117"/>
    <sheet name="治山防災治理工程-113" sheetId="111" r:id="rId118"/>
    <sheet name="農路改善維護工程-113" sheetId="112" r:id="rId119"/>
    <sheet name="都市計畫區域內公眾工程實施數量-113" sheetId="113" r:id="rId120"/>
    <sheet name="公共設施用地已取得面積-113" sheetId="114" r:id="rId121"/>
    <sheet name="公共設施用地已闢建面積-113" sheetId="115" r:id="rId122"/>
    <sheet name="區域內已開闢道路暨橋樑-113" sheetId="116" r:id="rId123"/>
    <sheet name="獨居老人概況-113年第四季" sheetId="81" r:id="rId124"/>
    <sheet name="獨居老人概況-114年第一季" sheetId="128" r:id="rId125"/>
    <sheet name="獨居老人概況-114年第二季" sheetId="170" r:id="rId126"/>
    <sheet name="獨居老人概況-114年第三季" sheetId="167" r:id="rId127"/>
    <sheet name="路邊停車位-113年第四季" sheetId="84" r:id="rId128"/>
    <sheet name="路邊身心障礙專用停車位-113年第四季" sheetId="87" r:id="rId129"/>
    <sheet name="區內路外身心障礙專用停車位-113年第四季" sheetId="85" r:id="rId130"/>
    <sheet name="區外路外身心障礙專用停車位-113年第四季" sheetId="86" r:id="rId131"/>
    <sheet name="路邊電動車專用停車位-113年第四季" sheetId="90" r:id="rId132"/>
    <sheet name="區內路外電動車專用停車位-113年第四季" sheetId="88" r:id="rId133"/>
    <sheet name="區外路外電動車專用停車位-113年第四季" sheetId="89" r:id="rId134"/>
    <sheet name="都市計畫區內路外停車位-113年第四季" sheetId="82" r:id="rId135"/>
    <sheet name="都市計畫區外路外停車位-113年第四季" sheetId="83" r:id="rId136"/>
  </sheets>
  <externalReferences>
    <externalReference r:id="rId137"/>
    <externalReference r:id="rId138"/>
    <externalReference r:id="rId139"/>
    <externalReference r:id="rId140"/>
    <externalReference r:id="rId14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67" l="1"/>
  <c r="C12" i="167"/>
  <c r="C11" i="167"/>
  <c r="C10" i="167"/>
  <c r="C9" i="167"/>
  <c r="AD8" i="167"/>
  <c r="AA8" i="167"/>
  <c r="Z8" i="167"/>
  <c r="Y8" i="167"/>
  <c r="X8" i="167"/>
  <c r="N8" i="167"/>
  <c r="M8" i="167"/>
  <c r="L8" i="167"/>
  <c r="K8" i="167"/>
  <c r="J8" i="167"/>
  <c r="I8" i="167"/>
  <c r="H8" i="167"/>
  <c r="G8" i="167"/>
  <c r="F8" i="167"/>
  <c r="C8" i="167" s="1"/>
  <c r="E8" i="167"/>
  <c r="D8" i="167"/>
  <c r="J34" i="162" l="1"/>
  <c r="H34" i="162"/>
  <c r="F34" i="162"/>
  <c r="J33" i="162"/>
  <c r="H33" i="162"/>
  <c r="F33" i="162"/>
  <c r="D33" i="162" s="1"/>
  <c r="J32" i="162"/>
  <c r="H32" i="162"/>
  <c r="F32" i="162"/>
  <c r="D32" i="162" s="1"/>
  <c r="J31" i="162"/>
  <c r="H31" i="162"/>
  <c r="F31" i="162"/>
  <c r="J30" i="162"/>
  <c r="H30" i="162"/>
  <c r="F30" i="162"/>
  <c r="J29" i="162"/>
  <c r="H29" i="162"/>
  <c r="F29" i="162"/>
  <c r="J28" i="162"/>
  <c r="H28" i="162"/>
  <c r="F28" i="162"/>
  <c r="J27" i="162"/>
  <c r="H27" i="162"/>
  <c r="F27" i="162"/>
  <c r="D27" i="162" s="1"/>
  <c r="J26" i="162"/>
  <c r="H26" i="162"/>
  <c r="F26" i="162"/>
  <c r="J25" i="162"/>
  <c r="H25" i="162"/>
  <c r="F25" i="162"/>
  <c r="J24" i="162"/>
  <c r="H24" i="162"/>
  <c r="F24" i="162"/>
  <c r="J23" i="162"/>
  <c r="H23" i="162"/>
  <c r="F23" i="162"/>
  <c r="D23" i="162" s="1"/>
  <c r="J22" i="162"/>
  <c r="H22" i="162"/>
  <c r="F22" i="162"/>
  <c r="J21" i="162"/>
  <c r="H21" i="162"/>
  <c r="F21" i="162"/>
  <c r="J20" i="162"/>
  <c r="H20" i="162"/>
  <c r="F20" i="162"/>
  <c r="D20" i="162" s="1"/>
  <c r="J19" i="162"/>
  <c r="H19" i="162"/>
  <c r="F19" i="162"/>
  <c r="J18" i="162"/>
  <c r="H18" i="162"/>
  <c r="F18" i="162"/>
  <c r="J17" i="162"/>
  <c r="H17" i="162"/>
  <c r="F17" i="162"/>
  <c r="D17" i="162" s="1"/>
  <c r="J16" i="162"/>
  <c r="H16" i="162"/>
  <c r="F16" i="162"/>
  <c r="D16" i="162"/>
  <c r="J15" i="162"/>
  <c r="H15" i="162"/>
  <c r="F15" i="162"/>
  <c r="J14" i="162"/>
  <c r="H14" i="162"/>
  <c r="F14" i="162"/>
  <c r="J13" i="162"/>
  <c r="H13" i="162"/>
  <c r="F13" i="162"/>
  <c r="J12" i="162"/>
  <c r="H12" i="162"/>
  <c r="F12" i="162"/>
  <c r="D22" i="162" l="1"/>
  <c r="D14" i="162"/>
  <c r="D21" i="162"/>
  <c r="D31" i="162"/>
  <c r="D12" i="162"/>
  <c r="D18" i="162"/>
  <c r="D28" i="162"/>
  <c r="D30" i="162"/>
  <c r="D26" i="162"/>
  <c r="D25" i="162"/>
  <c r="D13" i="162"/>
  <c r="D34" i="162"/>
  <c r="D29" i="162"/>
  <c r="D24" i="162"/>
  <c r="D19" i="162"/>
  <c r="H11" i="162"/>
  <c r="F11" i="162"/>
  <c r="D15" i="162"/>
  <c r="J11" i="162"/>
  <c r="D11" i="162" l="1"/>
  <c r="J34" i="161"/>
  <c r="H34" i="161"/>
  <c r="D34" i="161" s="1"/>
  <c r="F34" i="161"/>
  <c r="J33" i="161"/>
  <c r="H33" i="161"/>
  <c r="F33" i="161"/>
  <c r="D33" i="161"/>
  <c r="J32" i="161"/>
  <c r="H32" i="161"/>
  <c r="F32" i="161"/>
  <c r="D32" i="161"/>
  <c r="J31" i="161"/>
  <c r="H31" i="161"/>
  <c r="F31" i="161"/>
  <c r="D31" i="161"/>
  <c r="J30" i="161"/>
  <c r="H30" i="161"/>
  <c r="F30" i="161"/>
  <c r="D30" i="161" s="1"/>
  <c r="J29" i="161"/>
  <c r="H29" i="161"/>
  <c r="F29" i="161"/>
  <c r="J28" i="161"/>
  <c r="H28" i="161"/>
  <c r="F28" i="161"/>
  <c r="J27" i="161"/>
  <c r="H27" i="161"/>
  <c r="F27" i="161"/>
  <c r="D27" i="161"/>
  <c r="J26" i="161"/>
  <c r="H26" i="161"/>
  <c r="F26" i="161"/>
  <c r="D26" i="161"/>
  <c r="J25" i="161"/>
  <c r="H25" i="161"/>
  <c r="F25" i="161"/>
  <c r="D25" i="161" s="1"/>
  <c r="J24" i="161"/>
  <c r="H24" i="161"/>
  <c r="F24" i="161"/>
  <c r="J23" i="161"/>
  <c r="H23" i="161"/>
  <c r="F23" i="161"/>
  <c r="D23" i="161"/>
  <c r="J22" i="161"/>
  <c r="H22" i="161"/>
  <c r="F22" i="161"/>
  <c r="D22" i="161"/>
  <c r="J21" i="161"/>
  <c r="H21" i="161"/>
  <c r="F21" i="161"/>
  <c r="D21" i="161"/>
  <c r="J20" i="161"/>
  <c r="H20" i="161"/>
  <c r="F20" i="161"/>
  <c r="D20" i="161" s="1"/>
  <c r="J19" i="161"/>
  <c r="H19" i="161"/>
  <c r="F19" i="161"/>
  <c r="J18" i="161"/>
  <c r="H18" i="161"/>
  <c r="D18" i="161" s="1"/>
  <c r="F18" i="161"/>
  <c r="J17" i="161"/>
  <c r="H17" i="161"/>
  <c r="F17" i="161"/>
  <c r="D17" i="161" s="1"/>
  <c r="J16" i="161"/>
  <c r="H16" i="161"/>
  <c r="F16" i="161"/>
  <c r="D16" i="161"/>
  <c r="J15" i="161"/>
  <c r="H15" i="161"/>
  <c r="F15" i="161"/>
  <c r="J14" i="161"/>
  <c r="H14" i="161"/>
  <c r="F14" i="161"/>
  <c r="D14" i="161" s="1"/>
  <c r="J13" i="161"/>
  <c r="H13" i="161"/>
  <c r="F13" i="161"/>
  <c r="J12" i="161"/>
  <c r="H12" i="161"/>
  <c r="F12" i="161"/>
  <c r="D28" i="161" l="1"/>
  <c r="D12" i="161"/>
  <c r="D29" i="161"/>
  <c r="D24" i="161"/>
  <c r="D19" i="161"/>
  <c r="D13" i="161"/>
  <c r="F11" i="161"/>
  <c r="H11" i="161"/>
  <c r="J11" i="161"/>
  <c r="D15" i="161"/>
  <c r="J34" i="160"/>
  <c r="H34" i="160"/>
  <c r="F34" i="160"/>
  <c r="J33" i="160"/>
  <c r="H33" i="160"/>
  <c r="F33" i="160"/>
  <c r="D33" i="160" s="1"/>
  <c r="J32" i="160"/>
  <c r="H32" i="160"/>
  <c r="F32" i="160"/>
  <c r="D32" i="160"/>
  <c r="J31" i="160"/>
  <c r="H31" i="160"/>
  <c r="F31" i="160"/>
  <c r="D31" i="160" s="1"/>
  <c r="J30" i="160"/>
  <c r="H30" i="160"/>
  <c r="F30" i="160"/>
  <c r="J29" i="160"/>
  <c r="H29" i="160"/>
  <c r="F29" i="160"/>
  <c r="J28" i="160"/>
  <c r="H28" i="160"/>
  <c r="F28" i="160"/>
  <c r="D28" i="160" s="1"/>
  <c r="J27" i="160"/>
  <c r="H27" i="160"/>
  <c r="F27" i="160"/>
  <c r="D27" i="160"/>
  <c r="J26" i="160"/>
  <c r="H26" i="160"/>
  <c r="F26" i="160"/>
  <c r="D26" i="160"/>
  <c r="J25" i="160"/>
  <c r="H25" i="160"/>
  <c r="F25" i="160"/>
  <c r="J24" i="160"/>
  <c r="H24" i="160"/>
  <c r="F24" i="160"/>
  <c r="J23" i="160"/>
  <c r="H23" i="160"/>
  <c r="F23" i="160"/>
  <c r="J22" i="160"/>
  <c r="H22" i="160"/>
  <c r="F22" i="160"/>
  <c r="D22" i="160"/>
  <c r="J21" i="160"/>
  <c r="H21" i="160"/>
  <c r="F21" i="160"/>
  <c r="D21" i="160"/>
  <c r="J20" i="160"/>
  <c r="H20" i="160"/>
  <c r="F20" i="160"/>
  <c r="D20" i="160" s="1"/>
  <c r="J19" i="160"/>
  <c r="H19" i="160"/>
  <c r="F19" i="160"/>
  <c r="J18" i="160"/>
  <c r="H18" i="160"/>
  <c r="F18" i="160"/>
  <c r="J17" i="160"/>
  <c r="H17" i="160"/>
  <c r="F17" i="160"/>
  <c r="J16" i="160"/>
  <c r="H16" i="160"/>
  <c r="F16" i="160"/>
  <c r="D16" i="160"/>
  <c r="J15" i="160"/>
  <c r="H15" i="160"/>
  <c r="F15" i="160"/>
  <c r="D15" i="160"/>
  <c r="J14" i="160"/>
  <c r="H14" i="160"/>
  <c r="D14" i="160" s="1"/>
  <c r="F14" i="160"/>
  <c r="J13" i="160"/>
  <c r="H13" i="160"/>
  <c r="F13" i="160"/>
  <c r="J12" i="160"/>
  <c r="H12" i="160"/>
  <c r="F12" i="160"/>
  <c r="D12" i="160" s="1"/>
  <c r="D25" i="160" l="1"/>
  <c r="D30" i="160"/>
  <c r="D34" i="160"/>
  <c r="D23" i="160"/>
  <c r="D13" i="160"/>
  <c r="D24" i="160"/>
  <c r="D19" i="160"/>
  <c r="D11" i="161"/>
  <c r="D18" i="160"/>
  <c r="D17" i="160"/>
  <c r="D29" i="160"/>
  <c r="H11" i="160"/>
  <c r="J11" i="160"/>
  <c r="F11" i="160"/>
  <c r="D11" i="160" s="1"/>
  <c r="J34" i="159" l="1"/>
  <c r="H34" i="159"/>
  <c r="F34" i="159"/>
  <c r="J33" i="159"/>
  <c r="H33" i="159"/>
  <c r="F33" i="159"/>
  <c r="J32" i="159"/>
  <c r="H32" i="159"/>
  <c r="F32" i="159"/>
  <c r="J31" i="159"/>
  <c r="H31" i="159"/>
  <c r="F31" i="159"/>
  <c r="J30" i="159"/>
  <c r="H30" i="159"/>
  <c r="F30" i="159"/>
  <c r="D30" i="159"/>
  <c r="J29" i="159"/>
  <c r="H29" i="159"/>
  <c r="F29" i="159"/>
  <c r="D29" i="159" s="1"/>
  <c r="J28" i="159"/>
  <c r="H28" i="159"/>
  <c r="F28" i="159"/>
  <c r="J27" i="159"/>
  <c r="H27" i="159"/>
  <c r="F27" i="159"/>
  <c r="D27" i="159"/>
  <c r="J26" i="159"/>
  <c r="H26" i="159"/>
  <c r="F26" i="159"/>
  <c r="D26" i="159"/>
  <c r="J25" i="159"/>
  <c r="H25" i="159"/>
  <c r="F25" i="159"/>
  <c r="D25" i="159"/>
  <c r="J24" i="159"/>
  <c r="H24" i="159"/>
  <c r="F24" i="159"/>
  <c r="D24" i="159" s="1"/>
  <c r="J23" i="159"/>
  <c r="H23" i="159"/>
  <c r="F23" i="159"/>
  <c r="J22" i="159"/>
  <c r="H22" i="159"/>
  <c r="F22" i="159"/>
  <c r="J21" i="159"/>
  <c r="H21" i="159"/>
  <c r="F21" i="159"/>
  <c r="J20" i="159"/>
  <c r="H20" i="159"/>
  <c r="F20" i="159"/>
  <c r="D20" i="159"/>
  <c r="J19" i="159"/>
  <c r="H19" i="159"/>
  <c r="F19" i="159"/>
  <c r="J18" i="159"/>
  <c r="H18" i="159"/>
  <c r="F18" i="159"/>
  <c r="D18" i="159"/>
  <c r="J17" i="159"/>
  <c r="H17" i="159"/>
  <c r="F17" i="159"/>
  <c r="J16" i="159"/>
  <c r="H16" i="159"/>
  <c r="F16" i="159"/>
  <c r="D16" i="159" s="1"/>
  <c r="J15" i="159"/>
  <c r="H15" i="159"/>
  <c r="F15" i="159"/>
  <c r="D15" i="159"/>
  <c r="J14" i="159"/>
  <c r="H14" i="159"/>
  <c r="F14" i="159"/>
  <c r="J13" i="159"/>
  <c r="H13" i="159"/>
  <c r="F13" i="159"/>
  <c r="D13" i="159"/>
  <c r="J12" i="159"/>
  <c r="H12" i="159"/>
  <c r="F12" i="159"/>
  <c r="D12" i="159" s="1"/>
  <c r="D22" i="159" l="1"/>
  <c r="D17" i="159"/>
  <c r="D34" i="159"/>
  <c r="D28" i="159"/>
  <c r="D32" i="159"/>
  <c r="D21" i="159"/>
  <c r="D23" i="159"/>
  <c r="D33" i="159"/>
  <c r="D19" i="159"/>
  <c r="D14" i="159"/>
  <c r="D31" i="159"/>
  <c r="H11" i="159"/>
  <c r="F11" i="159"/>
  <c r="J11" i="159"/>
  <c r="D34" i="142"/>
  <c r="D33" i="142"/>
  <c r="D32" i="142"/>
  <c r="D31" i="142"/>
  <c r="D30" i="142"/>
  <c r="D29" i="142"/>
  <c r="D28" i="142"/>
  <c r="D27" i="142"/>
  <c r="D26" i="142"/>
  <c r="D25" i="142"/>
  <c r="D24" i="142"/>
  <c r="D23" i="142"/>
  <c r="D22" i="142"/>
  <c r="D21" i="142"/>
  <c r="D20" i="142"/>
  <c r="D19" i="142"/>
  <c r="D18" i="142"/>
  <c r="D17" i="142"/>
  <c r="D16" i="142"/>
  <c r="D15" i="142"/>
  <c r="D14" i="142"/>
  <c r="D13" i="142"/>
  <c r="D12" i="142"/>
  <c r="J11" i="142"/>
  <c r="H11" i="142"/>
  <c r="F11" i="142"/>
  <c r="D11" i="142" s="1"/>
  <c r="R9" i="136"/>
  <c r="R8" i="136" s="1"/>
  <c r="O9" i="136"/>
  <c r="O8" i="136" s="1"/>
  <c r="F9" i="136"/>
  <c r="F8" i="136" s="1"/>
  <c r="C9" i="136"/>
  <c r="C8" i="136" s="1"/>
  <c r="S8" i="136"/>
  <c r="Q8" i="136"/>
  <c r="H8" i="136"/>
  <c r="G8" i="136"/>
  <c r="E8" i="136"/>
  <c r="D8" i="136"/>
  <c r="C10" i="135"/>
  <c r="X9" i="135"/>
  <c r="W9" i="135"/>
  <c r="V9" i="135"/>
  <c r="U9" i="135"/>
  <c r="T9" i="135"/>
  <c r="S9" i="135"/>
  <c r="P9" i="135"/>
  <c r="N9" i="135"/>
  <c r="M9" i="135"/>
  <c r="L9" i="135"/>
  <c r="K9" i="135"/>
  <c r="J9" i="135"/>
  <c r="I9" i="135"/>
  <c r="H9" i="135"/>
  <c r="G9" i="135"/>
  <c r="F9" i="135"/>
  <c r="E9" i="135"/>
  <c r="D9" i="135"/>
  <c r="C9" i="135"/>
  <c r="D34" i="132"/>
  <c r="D33" i="132"/>
  <c r="D32" i="132"/>
  <c r="D31" i="132"/>
  <c r="D30" i="132"/>
  <c r="D29" i="132"/>
  <c r="D28" i="132"/>
  <c r="D27" i="132"/>
  <c r="D26" i="132"/>
  <c r="D25" i="132"/>
  <c r="D24" i="132"/>
  <c r="D23" i="132"/>
  <c r="D22" i="132"/>
  <c r="D21" i="132"/>
  <c r="D20" i="132"/>
  <c r="D19" i="132"/>
  <c r="D18" i="132"/>
  <c r="D17" i="132"/>
  <c r="D16" i="132"/>
  <c r="D15" i="132"/>
  <c r="D14" i="132"/>
  <c r="D13" i="132"/>
  <c r="D12" i="132"/>
  <c r="J11" i="132"/>
  <c r="H11" i="132"/>
  <c r="F11" i="132"/>
  <c r="D11" i="132"/>
  <c r="D34" i="130"/>
  <c r="D33" i="130"/>
  <c r="D32" i="130"/>
  <c r="D31" i="130"/>
  <c r="D30" i="130"/>
  <c r="D29" i="130"/>
  <c r="D28" i="130"/>
  <c r="D27" i="130"/>
  <c r="D26" i="130"/>
  <c r="D25" i="130"/>
  <c r="D24" i="130"/>
  <c r="D23" i="130"/>
  <c r="D22" i="130"/>
  <c r="D21" i="130"/>
  <c r="D20" i="130"/>
  <c r="D19" i="130"/>
  <c r="D18" i="130"/>
  <c r="D17" i="130"/>
  <c r="D16" i="130"/>
  <c r="D15" i="130"/>
  <c r="D14" i="130"/>
  <c r="D13" i="130"/>
  <c r="D12" i="130"/>
  <c r="J11" i="130"/>
  <c r="H11" i="130"/>
  <c r="F11" i="130"/>
  <c r="D11" i="130" s="1"/>
  <c r="D11" i="159" l="1"/>
  <c r="C12" i="117"/>
  <c r="B12" i="117" s="1"/>
  <c r="A12" i="117" s="1"/>
  <c r="H12" i="112"/>
  <c r="G12" i="112"/>
  <c r="F12" i="112"/>
  <c r="D12" i="112"/>
  <c r="C12" i="112"/>
  <c r="E11" i="112"/>
  <c r="E10" i="112"/>
  <c r="E12" i="112" s="1"/>
  <c r="E9" i="112"/>
  <c r="C9" i="111"/>
  <c r="U27" i="110"/>
  <c r="T27" i="110"/>
  <c r="S27" i="110"/>
  <c r="R27" i="110"/>
  <c r="Q27" i="110"/>
  <c r="P27" i="110"/>
  <c r="O27" i="110"/>
  <c r="N27" i="110"/>
  <c r="M27" i="110"/>
  <c r="L27" i="110"/>
  <c r="K27" i="110"/>
  <c r="J27" i="110"/>
  <c r="I27" i="110"/>
  <c r="H27" i="110"/>
  <c r="G27" i="110"/>
  <c r="F27" i="110"/>
  <c r="E27" i="110"/>
  <c r="U7" i="110"/>
  <c r="T7" i="110"/>
  <c r="S7" i="110"/>
  <c r="R7" i="110"/>
  <c r="Q7" i="110"/>
  <c r="P7" i="110"/>
  <c r="O7" i="110"/>
  <c r="N7" i="110"/>
  <c r="M7" i="110"/>
  <c r="L7" i="110"/>
  <c r="K7" i="110"/>
  <c r="J7" i="110"/>
  <c r="I7" i="110"/>
  <c r="H7" i="110"/>
  <c r="G7" i="110"/>
  <c r="F7" i="110"/>
  <c r="E7" i="110"/>
  <c r="O9" i="109"/>
  <c r="N9" i="109"/>
  <c r="M9" i="109"/>
  <c r="L9" i="109"/>
  <c r="K9" i="109"/>
  <c r="J9" i="109"/>
  <c r="I9" i="109"/>
  <c r="H9" i="109"/>
  <c r="G9" i="109"/>
  <c r="F9" i="109"/>
  <c r="E9" i="109"/>
  <c r="D9" i="109"/>
  <c r="AM8" i="108"/>
  <c r="AJ8" i="108"/>
  <c r="AG8" i="108"/>
  <c r="AD8" i="108"/>
  <c r="AA8" i="108"/>
  <c r="X8" i="108"/>
  <c r="U8" i="108"/>
  <c r="Q8" i="108"/>
  <c r="N8" i="108"/>
  <c r="K8" i="108"/>
  <c r="H8" i="108"/>
  <c r="E8" i="108"/>
  <c r="B8" i="108" s="1"/>
  <c r="D8" i="108"/>
  <c r="C8" i="108"/>
  <c r="B6" i="107"/>
  <c r="U20" i="106"/>
  <c r="U19" i="106"/>
  <c r="U18" i="106"/>
  <c r="U17" i="106"/>
  <c r="U16" i="106"/>
  <c r="G16" i="106"/>
  <c r="G11" i="106" s="1"/>
  <c r="F16" i="106"/>
  <c r="U15" i="106"/>
  <c r="N15" i="106"/>
  <c r="H15" i="106"/>
  <c r="U14" i="106"/>
  <c r="U13" i="106"/>
  <c r="U12" i="106"/>
  <c r="U11" i="106" s="1"/>
  <c r="AQ11" i="106"/>
  <c r="AP11" i="106"/>
  <c r="AO11" i="106"/>
  <c r="AN11" i="106"/>
  <c r="AM11" i="106"/>
  <c r="AL11" i="106"/>
  <c r="AK11" i="106"/>
  <c r="AJ11" i="106"/>
  <c r="AI11" i="106"/>
  <c r="AH11" i="106"/>
  <c r="AG11" i="106"/>
  <c r="AF11" i="106"/>
  <c r="AE11" i="106"/>
  <c r="AD11" i="106"/>
  <c r="AC11" i="106"/>
  <c r="AB11" i="106"/>
  <c r="AA11" i="106"/>
  <c r="Z11" i="106"/>
  <c r="Y11" i="106"/>
  <c r="W11" i="106"/>
  <c r="V11" i="106"/>
  <c r="T11" i="106"/>
  <c r="S11" i="106"/>
  <c r="R11" i="106"/>
  <c r="Q11" i="106"/>
  <c r="P11" i="106"/>
  <c r="O11" i="106"/>
  <c r="N11" i="106"/>
  <c r="M11" i="106"/>
  <c r="L11" i="106"/>
  <c r="K11" i="106"/>
  <c r="J11" i="106"/>
  <c r="I11" i="106"/>
  <c r="H11" i="106"/>
  <c r="F11" i="106"/>
  <c r="E11" i="106"/>
  <c r="D11" i="106"/>
  <c r="C11" i="106"/>
  <c r="B11" i="106"/>
  <c r="D34" i="105" l="1"/>
  <c r="D33" i="105"/>
  <c r="D32" i="105"/>
  <c r="D30" i="105"/>
  <c r="D29" i="105"/>
  <c r="D28" i="105"/>
  <c r="D27" i="105"/>
  <c r="D26" i="105"/>
  <c r="D25" i="105"/>
  <c r="D24" i="105"/>
  <c r="D23" i="105"/>
  <c r="D22" i="105"/>
  <c r="D21" i="105"/>
  <c r="D20" i="105"/>
  <c r="D19" i="105"/>
  <c r="D18" i="105"/>
  <c r="D17" i="105"/>
  <c r="D16" i="105"/>
  <c r="D15" i="105"/>
  <c r="D14" i="105"/>
  <c r="D13" i="105"/>
  <c r="D12" i="105"/>
  <c r="J11" i="105"/>
  <c r="H11" i="105"/>
  <c r="F11" i="105"/>
  <c r="D11" i="105"/>
  <c r="D34" i="103"/>
  <c r="D33" i="103"/>
  <c r="D32" i="103"/>
  <c r="D30" i="103"/>
  <c r="D29" i="103"/>
  <c r="D28" i="103"/>
  <c r="D26" i="103"/>
  <c r="D24" i="103"/>
  <c r="D23" i="103"/>
  <c r="D21" i="103"/>
  <c r="D19" i="103"/>
  <c r="D17" i="103"/>
  <c r="D16" i="103"/>
  <c r="D15" i="103"/>
  <c r="D14" i="103"/>
  <c r="D13" i="103"/>
  <c r="D12" i="103"/>
  <c r="J11" i="103"/>
  <c r="H11" i="103"/>
  <c r="F11" i="103"/>
  <c r="D11" i="103" s="1"/>
  <c r="D34" i="93"/>
  <c r="D33" i="93"/>
  <c r="D32" i="93"/>
  <c r="D30" i="93"/>
  <c r="D29" i="93"/>
  <c r="D28" i="93"/>
  <c r="D27" i="93"/>
  <c r="D26" i="93"/>
  <c r="D25" i="93"/>
  <c r="D24" i="93"/>
  <c r="D23" i="93"/>
  <c r="D22" i="93"/>
  <c r="D21" i="93"/>
  <c r="D20" i="93"/>
  <c r="D19" i="93"/>
  <c r="D18" i="93"/>
  <c r="D17" i="93"/>
  <c r="D16" i="93"/>
  <c r="D15" i="93"/>
  <c r="D14" i="93"/>
  <c r="D13" i="93"/>
  <c r="D12" i="93"/>
  <c r="J11" i="93"/>
  <c r="H11" i="93"/>
  <c r="F11" i="93"/>
  <c r="H76" i="80"/>
  <c r="B76" i="80" s="1"/>
  <c r="C76" i="80"/>
  <c r="H75" i="80"/>
  <c r="C75" i="80"/>
  <c r="B75" i="80" s="1"/>
  <c r="H74" i="80"/>
  <c r="B74" i="80" s="1"/>
  <c r="C74" i="80"/>
  <c r="H73" i="80"/>
  <c r="C73" i="80"/>
  <c r="B73" i="80" s="1"/>
  <c r="H72" i="80"/>
  <c r="B72" i="80" s="1"/>
  <c r="C72" i="80"/>
  <c r="H71" i="80"/>
  <c r="C71" i="80"/>
  <c r="B71" i="80" s="1"/>
  <c r="J70" i="80"/>
  <c r="H70" i="80" s="1"/>
  <c r="I70" i="80"/>
  <c r="G70" i="80"/>
  <c r="F70" i="80"/>
  <c r="E70" i="80"/>
  <c r="D70" i="80"/>
  <c r="C70" i="80" s="1"/>
  <c r="H69" i="80"/>
  <c r="C69" i="80"/>
  <c r="B69" i="80" s="1"/>
  <c r="H68" i="80"/>
  <c r="B68" i="80" s="1"/>
  <c r="C68" i="80"/>
  <c r="J67" i="80"/>
  <c r="I67" i="80"/>
  <c r="H67" i="80" s="1"/>
  <c r="G67" i="80"/>
  <c r="F67" i="80"/>
  <c r="E67" i="80"/>
  <c r="C67" i="80" s="1"/>
  <c r="B67" i="80" s="1"/>
  <c r="D67" i="80"/>
  <c r="H66" i="80"/>
  <c r="B66" i="80" s="1"/>
  <c r="C66" i="80"/>
  <c r="H65" i="80"/>
  <c r="C65" i="80"/>
  <c r="B65" i="80" s="1"/>
  <c r="H64" i="80"/>
  <c r="B64" i="80" s="1"/>
  <c r="C64" i="80"/>
  <c r="H63" i="80"/>
  <c r="C63" i="80"/>
  <c r="B63" i="80" s="1"/>
  <c r="H62" i="80"/>
  <c r="B62" i="80" s="1"/>
  <c r="C62" i="80"/>
  <c r="H61" i="80"/>
  <c r="C61" i="80"/>
  <c r="B61" i="80" s="1"/>
  <c r="J60" i="80"/>
  <c r="H60" i="80" s="1"/>
  <c r="I60" i="80"/>
  <c r="G60" i="80"/>
  <c r="F60" i="80"/>
  <c r="F52" i="80" s="1"/>
  <c r="F51" i="80" s="1"/>
  <c r="E60" i="80"/>
  <c r="D60" i="80"/>
  <c r="C60" i="80" s="1"/>
  <c r="H59" i="80"/>
  <c r="C59" i="80"/>
  <c r="B59" i="80" s="1"/>
  <c r="H58" i="80"/>
  <c r="B58" i="80" s="1"/>
  <c r="C58" i="80"/>
  <c r="H57" i="80"/>
  <c r="C57" i="80"/>
  <c r="B57" i="80" s="1"/>
  <c r="H56" i="80"/>
  <c r="B56" i="80" s="1"/>
  <c r="C56" i="80"/>
  <c r="H55" i="80"/>
  <c r="C55" i="80"/>
  <c r="B55" i="80" s="1"/>
  <c r="H54" i="80"/>
  <c r="B54" i="80" s="1"/>
  <c r="C54" i="80"/>
  <c r="J53" i="80"/>
  <c r="I53" i="80"/>
  <c r="H53" i="80" s="1"/>
  <c r="H51" i="80" s="1"/>
  <c r="F53" i="80"/>
  <c r="E53" i="80"/>
  <c r="D53" i="80"/>
  <c r="C53" i="80" s="1"/>
  <c r="B53" i="80" s="1"/>
  <c r="I52" i="80"/>
  <c r="G52" i="80"/>
  <c r="G51" i="80" s="1"/>
  <c r="E52" i="80"/>
  <c r="E51" i="80" s="1"/>
  <c r="B43" i="80"/>
  <c r="B42" i="80"/>
  <c r="B41" i="80"/>
  <c r="B40" i="80"/>
  <c r="B39" i="80"/>
  <c r="B38" i="80"/>
  <c r="O37" i="80"/>
  <c r="M37" i="80"/>
  <c r="L37" i="80"/>
  <c r="K37" i="80"/>
  <c r="J37" i="80"/>
  <c r="I37" i="80"/>
  <c r="H37" i="80"/>
  <c r="G37" i="80"/>
  <c r="F37" i="80"/>
  <c r="E37" i="80"/>
  <c r="C37" i="80"/>
  <c r="B37" i="80"/>
  <c r="B36" i="80"/>
  <c r="B35" i="80"/>
  <c r="O34" i="80"/>
  <c r="M34" i="80"/>
  <c r="L34" i="80"/>
  <c r="K34" i="80"/>
  <c r="J34" i="80"/>
  <c r="I34" i="80"/>
  <c r="H34" i="80"/>
  <c r="G34" i="80"/>
  <c r="F34" i="80"/>
  <c r="E34" i="80"/>
  <c r="B34" i="80" s="1"/>
  <c r="C34" i="80"/>
  <c r="B33" i="80"/>
  <c r="B32" i="80"/>
  <c r="B31" i="80"/>
  <c r="B30" i="80"/>
  <c r="B29" i="80"/>
  <c r="B28" i="80"/>
  <c r="B27" i="80"/>
  <c r="B26" i="80"/>
  <c r="B25" i="80" s="1"/>
  <c r="B24" i="80" s="1"/>
  <c r="B23" i="80" s="1"/>
  <c r="O25" i="80"/>
  <c r="N25" i="80"/>
  <c r="N24" i="80" s="1"/>
  <c r="N23" i="80" s="1"/>
  <c r="M25" i="80"/>
  <c r="L25" i="80"/>
  <c r="K25" i="80"/>
  <c r="K24" i="80" s="1"/>
  <c r="K23" i="80" s="1"/>
  <c r="J25" i="80"/>
  <c r="J24" i="80" s="1"/>
  <c r="J23" i="80" s="1"/>
  <c r="I25" i="80"/>
  <c r="H25" i="80"/>
  <c r="H24" i="80" s="1"/>
  <c r="H23" i="80" s="1"/>
  <c r="G25" i="80"/>
  <c r="F25" i="80"/>
  <c r="E25" i="80"/>
  <c r="E24" i="80" s="1"/>
  <c r="E23" i="80" s="1"/>
  <c r="D25" i="80"/>
  <c r="D24" i="80" s="1"/>
  <c r="D23" i="80" s="1"/>
  <c r="C25" i="80"/>
  <c r="O24" i="80"/>
  <c r="M24" i="80"/>
  <c r="M23" i="80" s="1"/>
  <c r="L24" i="80"/>
  <c r="L23" i="80" s="1"/>
  <c r="I24" i="80"/>
  <c r="G24" i="80"/>
  <c r="G23" i="80" s="1"/>
  <c r="F24" i="80"/>
  <c r="F23" i="80" s="1"/>
  <c r="C24" i="80"/>
  <c r="O23" i="80"/>
  <c r="I23" i="80"/>
  <c r="C23" i="80"/>
  <c r="H16" i="80"/>
  <c r="E16" i="80"/>
  <c r="D16" i="80"/>
  <c r="C16" i="80"/>
  <c r="B16" i="80" s="1"/>
  <c r="H15" i="80"/>
  <c r="E15" i="80"/>
  <c r="D15" i="80"/>
  <c r="C15" i="80"/>
  <c r="B15" i="80"/>
  <c r="H14" i="80"/>
  <c r="E14" i="80"/>
  <c r="D14" i="80"/>
  <c r="C14" i="80"/>
  <c r="B14" i="80"/>
  <c r="H13" i="80"/>
  <c r="E13" i="80"/>
  <c r="D13" i="80"/>
  <c r="C13" i="80"/>
  <c r="B13" i="80"/>
  <c r="H12" i="80"/>
  <c r="E12" i="80"/>
  <c r="D12" i="80"/>
  <c r="C12" i="80"/>
  <c r="B12" i="80" s="1"/>
  <c r="H11" i="80"/>
  <c r="E11" i="80"/>
  <c r="D11" i="80"/>
  <c r="B11" i="80" s="1"/>
  <c r="C11" i="80"/>
  <c r="H10" i="80"/>
  <c r="E10" i="80"/>
  <c r="D10" i="80"/>
  <c r="D7" i="80" s="1"/>
  <c r="C10" i="80"/>
  <c r="B10" i="80" s="1"/>
  <c r="H9" i="80"/>
  <c r="E9" i="80"/>
  <c r="D9" i="80"/>
  <c r="D8" i="80" s="1"/>
  <c r="C9" i="80"/>
  <c r="B9" i="80" s="1"/>
  <c r="J8" i="80"/>
  <c r="I8" i="80"/>
  <c r="H8" i="80" s="1"/>
  <c r="G8" i="80"/>
  <c r="F8" i="80"/>
  <c r="E8" i="80"/>
  <c r="J7" i="80"/>
  <c r="I7" i="80"/>
  <c r="H7" i="80"/>
  <c r="G7" i="80"/>
  <c r="F7" i="80"/>
  <c r="BF22" i="77"/>
  <c r="BE22" i="77"/>
  <c r="AW22" i="77" s="1"/>
  <c r="BD22" i="77"/>
  <c r="BC22" i="77"/>
  <c r="BB22" i="77"/>
  <c r="BA22" i="77"/>
  <c r="AZ22" i="77"/>
  <c r="AY22" i="77"/>
  <c r="AV22" i="77" s="1"/>
  <c r="AX22" i="77"/>
  <c r="AF22" i="77"/>
  <c r="J22" i="77"/>
  <c r="C22" i="77"/>
  <c r="BF21" i="77"/>
  <c r="BE21" i="77"/>
  <c r="BD21" i="77"/>
  <c r="BC21" i="77"/>
  <c r="BB21" i="77"/>
  <c r="BB19" i="77" s="1"/>
  <c r="BA21" i="77"/>
  <c r="AV21" i="77" s="1"/>
  <c r="AZ21" i="77"/>
  <c r="AY21" i="77"/>
  <c r="AX21" i="77"/>
  <c r="AW21" i="77"/>
  <c r="AF21" i="77"/>
  <c r="J21" i="77" s="1"/>
  <c r="C21" i="77" s="1"/>
  <c r="BF20" i="77"/>
  <c r="BE20" i="77"/>
  <c r="BD20" i="77"/>
  <c r="BD19" i="77" s="1"/>
  <c r="BC20" i="77"/>
  <c r="BC19" i="77" s="1"/>
  <c r="AW19" i="77" s="1"/>
  <c r="BB20" i="77"/>
  <c r="BA20" i="77"/>
  <c r="AZ20" i="77"/>
  <c r="AY20" i="77"/>
  <c r="AX20" i="77"/>
  <c r="AV20" i="77" s="1"/>
  <c r="AW20" i="77"/>
  <c r="AF20" i="77"/>
  <c r="J20" i="77"/>
  <c r="C20" i="77"/>
  <c r="BF19" i="77"/>
  <c r="BE19" i="77"/>
  <c r="AZ19" i="77"/>
  <c r="AY19" i="77"/>
  <c r="AT19" i="77"/>
  <c r="AS19" i="77"/>
  <c r="AR19" i="77"/>
  <c r="AQ19" i="77"/>
  <c r="AP19" i="77"/>
  <c r="AO19" i="77"/>
  <c r="AN19" i="77"/>
  <c r="AM19" i="77"/>
  <c r="AL19" i="77"/>
  <c r="AJ19" i="77"/>
  <c r="AI19" i="77"/>
  <c r="AH19" i="77"/>
  <c r="AG19" i="77"/>
  <c r="AD19" i="77"/>
  <c r="AC19" i="77"/>
  <c r="AB19" i="77"/>
  <c r="AA19" i="77"/>
  <c r="Z19" i="77"/>
  <c r="Y19" i="77"/>
  <c r="X19" i="77"/>
  <c r="W19" i="77"/>
  <c r="V19" i="77"/>
  <c r="U19" i="77"/>
  <c r="T19" i="77"/>
  <c r="S19" i="77"/>
  <c r="R19" i="77"/>
  <c r="Q19" i="77"/>
  <c r="P19" i="77"/>
  <c r="O19" i="77"/>
  <c r="N19" i="77"/>
  <c r="M19" i="77"/>
  <c r="L19" i="77"/>
  <c r="K19" i="77"/>
  <c r="I19" i="77"/>
  <c r="H19" i="77"/>
  <c r="G19" i="77"/>
  <c r="F19" i="77"/>
  <c r="E19" i="77"/>
  <c r="D19" i="77"/>
  <c r="BF18" i="77"/>
  <c r="BE18" i="77"/>
  <c r="BD18" i="77"/>
  <c r="AW18" i="77" s="1"/>
  <c r="BC18" i="77"/>
  <c r="BB18" i="77"/>
  <c r="BA18" i="77"/>
  <c r="AZ18" i="77"/>
  <c r="AY18" i="77"/>
  <c r="AX18" i="77"/>
  <c r="AV18" i="77" s="1"/>
  <c r="AF18" i="77"/>
  <c r="J18" i="77"/>
  <c r="C18" i="77"/>
  <c r="BF17" i="77"/>
  <c r="AW17" i="77" s="1"/>
  <c r="BE17" i="77"/>
  <c r="BD17" i="77"/>
  <c r="BC17" i="77"/>
  <c r="BB17" i="77"/>
  <c r="BA17" i="77"/>
  <c r="AZ17" i="77"/>
  <c r="AV17" i="77" s="1"/>
  <c r="AY17" i="77"/>
  <c r="AX17" i="77"/>
  <c r="AF17" i="77"/>
  <c r="J17" i="77"/>
  <c r="C17" i="77" s="1"/>
  <c r="BF16" i="77"/>
  <c r="BE16" i="77"/>
  <c r="BD16" i="77"/>
  <c r="BC16" i="77"/>
  <c r="BC14" i="77" s="1"/>
  <c r="BB16" i="77"/>
  <c r="AV16" i="77" s="1"/>
  <c r="BA16" i="77"/>
  <c r="AZ16" i="77"/>
  <c r="AY16" i="77"/>
  <c r="AX16" i="77"/>
  <c r="AW16" i="77"/>
  <c r="AF16" i="77"/>
  <c r="J16" i="77" s="1"/>
  <c r="C16" i="77" s="1"/>
  <c r="BF15" i="77"/>
  <c r="BE15" i="77"/>
  <c r="BE14" i="77" s="1"/>
  <c r="BD15" i="77"/>
  <c r="AW15" i="77" s="1"/>
  <c r="BC15" i="77"/>
  <c r="BB15" i="77"/>
  <c r="BA15" i="77"/>
  <c r="AZ15" i="77"/>
  <c r="AY15" i="77"/>
  <c r="AY14" i="77" s="1"/>
  <c r="AX15" i="77"/>
  <c r="AV15" i="77" s="1"/>
  <c r="AF15" i="77"/>
  <c r="J15" i="77"/>
  <c r="C15" i="77"/>
  <c r="BF14" i="77"/>
  <c r="BA14" i="77"/>
  <c r="AZ14" i="77"/>
  <c r="AT14" i="77"/>
  <c r="AS14" i="77"/>
  <c r="AR14" i="77"/>
  <c r="AQ14" i="77"/>
  <c r="AP14" i="77"/>
  <c r="AO14" i="77"/>
  <c r="AN14" i="77"/>
  <c r="AM14" i="77"/>
  <c r="AL14" i="77"/>
  <c r="AJ14" i="77"/>
  <c r="AI14" i="77"/>
  <c r="AH14" i="77"/>
  <c r="AG14" i="77"/>
  <c r="AF14" i="77"/>
  <c r="J14" i="77" s="1"/>
  <c r="AD14" i="77"/>
  <c r="AC14" i="77"/>
  <c r="AB14" i="77"/>
  <c r="AA14" i="77"/>
  <c r="Z14" i="77"/>
  <c r="Y14" i="77"/>
  <c r="X14" i="77"/>
  <c r="W14" i="77"/>
  <c r="V14" i="77"/>
  <c r="U14" i="77"/>
  <c r="T14" i="77"/>
  <c r="S14" i="77"/>
  <c r="R14" i="77"/>
  <c r="Q14" i="77"/>
  <c r="P14" i="77"/>
  <c r="O14" i="77"/>
  <c r="N14" i="77"/>
  <c r="M14" i="77"/>
  <c r="L14" i="77"/>
  <c r="K14" i="77"/>
  <c r="I14" i="77"/>
  <c r="H14" i="77"/>
  <c r="G14" i="77"/>
  <c r="C14" i="77" s="1"/>
  <c r="F14" i="77"/>
  <c r="E14" i="77"/>
  <c r="D14" i="77"/>
  <c r="BF13" i="77"/>
  <c r="BE13" i="77"/>
  <c r="AW13" i="77" s="1"/>
  <c r="BD13" i="77"/>
  <c r="BC13" i="77"/>
  <c r="BB13" i="77"/>
  <c r="BA13" i="77"/>
  <c r="AZ13" i="77"/>
  <c r="AY13" i="77"/>
  <c r="AV13" i="77" s="1"/>
  <c r="AX13" i="77"/>
  <c r="AF13" i="77"/>
  <c r="J13" i="77"/>
  <c r="C13" i="77"/>
  <c r="BF12" i="77"/>
  <c r="BE12" i="77"/>
  <c r="BD12" i="77"/>
  <c r="BC12" i="77"/>
  <c r="BB12" i="77"/>
  <c r="BA12" i="77"/>
  <c r="AV12" i="77" s="1"/>
  <c r="AZ12" i="77"/>
  <c r="AY12" i="77"/>
  <c r="AX12" i="77"/>
  <c r="AW12" i="77"/>
  <c r="AF12" i="77"/>
  <c r="J12" i="77" s="1"/>
  <c r="C12" i="77" s="1"/>
  <c r="BF11" i="77"/>
  <c r="BE11" i="77"/>
  <c r="BD11" i="77"/>
  <c r="BC11" i="77"/>
  <c r="AW11" i="77" s="1"/>
  <c r="BB11" i="77"/>
  <c r="BA11" i="77"/>
  <c r="AZ11" i="77"/>
  <c r="AY11" i="77"/>
  <c r="AX11" i="77"/>
  <c r="AV11" i="77" s="1"/>
  <c r="AF11" i="77"/>
  <c r="J11" i="77" s="1"/>
  <c r="C11" i="77" s="1"/>
  <c r="BF10" i="77"/>
  <c r="BF8" i="77" s="1"/>
  <c r="BE10" i="77"/>
  <c r="AW10" i="77" s="1"/>
  <c r="BD10" i="77"/>
  <c r="BC10" i="77"/>
  <c r="BB10" i="77"/>
  <c r="BA10" i="77"/>
  <c r="AZ10" i="77"/>
  <c r="AZ8" i="77" s="1"/>
  <c r="AY10" i="77"/>
  <c r="AV10" i="77" s="1"/>
  <c r="AX10" i="77"/>
  <c r="AF10" i="77"/>
  <c r="J10" i="77"/>
  <c r="C10" i="77"/>
  <c r="BF9" i="77"/>
  <c r="BE9" i="77"/>
  <c r="BD9" i="77"/>
  <c r="BC9" i="77"/>
  <c r="AW9" i="77" s="1"/>
  <c r="BB9" i="77"/>
  <c r="BB8" i="77" s="1"/>
  <c r="BA9" i="77"/>
  <c r="AV9" i="77" s="1"/>
  <c r="AZ9" i="77"/>
  <c r="AY9" i="77"/>
  <c r="AX9" i="77"/>
  <c r="AF9" i="77"/>
  <c r="J9" i="77" s="1"/>
  <c r="C9" i="77" s="1"/>
  <c r="BD8" i="77"/>
  <c r="BC8" i="77"/>
  <c r="AX8" i="77"/>
  <c r="AT8" i="77"/>
  <c r="AS8" i="77"/>
  <c r="AR8" i="77"/>
  <c r="AQ8" i="77"/>
  <c r="AQ4" i="77" s="1"/>
  <c r="AP8" i="77"/>
  <c r="AP4" i="77" s="1"/>
  <c r="AO8" i="77"/>
  <c r="AN8" i="77"/>
  <c r="AM8" i="77"/>
  <c r="AL8" i="77"/>
  <c r="AJ8" i="77"/>
  <c r="AJ4" i="77" s="1"/>
  <c r="AI8" i="77"/>
  <c r="AI4" i="77" s="1"/>
  <c r="AH8" i="77"/>
  <c r="AG8" i="77"/>
  <c r="AD8" i="77"/>
  <c r="AC8" i="77"/>
  <c r="AC4" i="77" s="1"/>
  <c r="AB8" i="77"/>
  <c r="AB4" i="77" s="1"/>
  <c r="AA8" i="77"/>
  <c r="Z8" i="77"/>
  <c r="Y8" i="77"/>
  <c r="X8" i="77"/>
  <c r="W8" i="77"/>
  <c r="W4" i="77" s="1"/>
  <c r="V8" i="77"/>
  <c r="V4" i="77" s="1"/>
  <c r="U8" i="77"/>
  <c r="T8" i="77"/>
  <c r="S8" i="77"/>
  <c r="R8" i="77"/>
  <c r="Q8" i="77"/>
  <c r="Q4" i="77" s="1"/>
  <c r="P8" i="77"/>
  <c r="P4" i="77" s="1"/>
  <c r="O8" i="77"/>
  <c r="N8" i="77"/>
  <c r="M8" i="77"/>
  <c r="L8" i="77"/>
  <c r="K8" i="77"/>
  <c r="K4" i="77" s="1"/>
  <c r="I8" i="77"/>
  <c r="H8" i="77"/>
  <c r="G8" i="77"/>
  <c r="F8" i="77"/>
  <c r="E8" i="77"/>
  <c r="E4" i="77" s="1"/>
  <c r="D8" i="77"/>
  <c r="BF7" i="77"/>
  <c r="BE7" i="77"/>
  <c r="BD7" i="77"/>
  <c r="BC7" i="77"/>
  <c r="BC5" i="77" s="1"/>
  <c r="BB7" i="77"/>
  <c r="BB5" i="77" s="1"/>
  <c r="BA7" i="77"/>
  <c r="AZ7" i="77"/>
  <c r="AY7" i="77"/>
  <c r="AX7" i="77"/>
  <c r="AW7" i="77"/>
  <c r="AV7" i="77"/>
  <c r="AF7" i="77"/>
  <c r="J7" i="77" s="1"/>
  <c r="C7" i="77" s="1"/>
  <c r="BF6" i="77"/>
  <c r="BE6" i="77"/>
  <c r="BE5" i="77" s="1"/>
  <c r="BD6" i="77"/>
  <c r="AW6" i="77" s="1"/>
  <c r="BC6" i="77"/>
  <c r="BB6" i="77"/>
  <c r="BA6" i="77"/>
  <c r="AZ6" i="77"/>
  <c r="AY6" i="77"/>
  <c r="AY5" i="77" s="1"/>
  <c r="AX6" i="77"/>
  <c r="AV6" i="77" s="1"/>
  <c r="AF6" i="77"/>
  <c r="J6" i="77"/>
  <c r="C6" i="77"/>
  <c r="BF5" i="77"/>
  <c r="BF4" i="77" s="1"/>
  <c r="BA5" i="77"/>
  <c r="AZ5" i="77"/>
  <c r="AZ4" i="77" s="1"/>
  <c r="AT5" i="77"/>
  <c r="AT4" i="77" s="1"/>
  <c r="AS5" i="77"/>
  <c r="AS4" i="77" s="1"/>
  <c r="AR5" i="77"/>
  <c r="AQ5" i="77"/>
  <c r="AP5" i="77"/>
  <c r="AO5" i="77"/>
  <c r="AO4" i="77" s="1"/>
  <c r="AN5" i="77"/>
  <c r="AN4" i="77" s="1"/>
  <c r="AM5" i="77"/>
  <c r="AM4" i="77" s="1"/>
  <c r="AL5" i="77"/>
  <c r="AJ5" i="77"/>
  <c r="AI5" i="77"/>
  <c r="AH5" i="77"/>
  <c r="AH4" i="77" s="1"/>
  <c r="AG5" i="77"/>
  <c r="AG4" i="77" s="1"/>
  <c r="AF5" i="77"/>
  <c r="AD5" i="77"/>
  <c r="AC5" i="77"/>
  <c r="AB5" i="77"/>
  <c r="AA5" i="77"/>
  <c r="AA4" i="77" s="1"/>
  <c r="Z5" i="77"/>
  <c r="Z4" i="77" s="1"/>
  <c r="Y5" i="77"/>
  <c r="Y4" i="77" s="1"/>
  <c r="X5" i="77"/>
  <c r="W5" i="77"/>
  <c r="V5" i="77"/>
  <c r="U5" i="77"/>
  <c r="U4" i="77" s="1"/>
  <c r="T5" i="77"/>
  <c r="T4" i="77" s="1"/>
  <c r="S5" i="77"/>
  <c r="S4" i="77" s="1"/>
  <c r="R5" i="77"/>
  <c r="Q5" i="77"/>
  <c r="P5" i="77"/>
  <c r="O5" i="77"/>
  <c r="O4" i="77" s="1"/>
  <c r="N5" i="77"/>
  <c r="N4" i="77" s="1"/>
  <c r="M5" i="77"/>
  <c r="M4" i="77" s="1"/>
  <c r="L5" i="77"/>
  <c r="K5" i="77"/>
  <c r="I5" i="77"/>
  <c r="I4" i="77" s="1"/>
  <c r="H5" i="77"/>
  <c r="H4" i="77" s="1"/>
  <c r="G5" i="77"/>
  <c r="G4" i="77" s="1"/>
  <c r="F5" i="77"/>
  <c r="E5" i="77"/>
  <c r="D5" i="77"/>
  <c r="AR4" i="77"/>
  <c r="AL4" i="77"/>
  <c r="AD4" i="77"/>
  <c r="X4" i="77"/>
  <c r="R4" i="77"/>
  <c r="L4" i="77"/>
  <c r="F4" i="77"/>
  <c r="E7" i="80" l="1"/>
  <c r="D11" i="93"/>
  <c r="B52" i="80"/>
  <c r="B70" i="80"/>
  <c r="H52" i="80"/>
  <c r="B60" i="80"/>
  <c r="D52" i="80"/>
  <c r="J52" i="80"/>
  <c r="J51" i="80" s="1"/>
  <c r="I51" i="80"/>
  <c r="C7" i="80"/>
  <c r="B7" i="80" s="1"/>
  <c r="C8" i="80"/>
  <c r="B8" i="80" s="1"/>
  <c r="AY4" i="77"/>
  <c r="AW8" i="77"/>
  <c r="BB4" i="77"/>
  <c r="BC4" i="77"/>
  <c r="AW5" i="77"/>
  <c r="C19" i="77"/>
  <c r="BE4" i="77"/>
  <c r="AY8" i="77"/>
  <c r="AV8" i="77" s="1"/>
  <c r="BA19" i="77"/>
  <c r="BA4" i="77" s="1"/>
  <c r="C5" i="77"/>
  <c r="BE8" i="77"/>
  <c r="BB14" i="77"/>
  <c r="J5" i="77"/>
  <c r="AF8" i="77"/>
  <c r="J8" i="77" s="1"/>
  <c r="C8" i="77" s="1"/>
  <c r="AF19" i="77"/>
  <c r="J19" i="77" s="1"/>
  <c r="D4" i="77"/>
  <c r="AX5" i="77"/>
  <c r="BD5" i="77"/>
  <c r="BA8" i="77"/>
  <c r="AX14" i="77"/>
  <c r="AV14" i="77" s="1"/>
  <c r="BD14" i="77"/>
  <c r="AW14" i="77" s="1"/>
  <c r="AX19" i="77"/>
  <c r="AV19" i="77" s="1"/>
  <c r="B51" i="80" l="1"/>
  <c r="D51" i="80"/>
  <c r="C51" i="80" s="1"/>
  <c r="C52" i="80"/>
  <c r="C4" i="77"/>
  <c r="BD4" i="77"/>
  <c r="AW4" i="77" s="1"/>
  <c r="AF4" i="77"/>
  <c r="J4" i="77" s="1"/>
  <c r="AX4" i="77"/>
  <c r="AV4" i="77" s="1"/>
  <c r="AV5" i="77"/>
  <c r="BF22" i="75" l="1"/>
  <c r="BE22" i="75"/>
  <c r="BD22" i="75"/>
  <c r="AW22" i="75" s="1"/>
  <c r="BC22" i="75"/>
  <c r="BB22" i="75"/>
  <c r="BA22" i="75"/>
  <c r="AZ22" i="75"/>
  <c r="AY22" i="75"/>
  <c r="AX22" i="75"/>
  <c r="AF22" i="75"/>
  <c r="J22" i="75" s="1"/>
  <c r="C22" i="75" s="1"/>
  <c r="BF21" i="75"/>
  <c r="BE21" i="75"/>
  <c r="BD21" i="75"/>
  <c r="BC21" i="75"/>
  <c r="BB21" i="75"/>
  <c r="BB19" i="75" s="1"/>
  <c r="BA21" i="75"/>
  <c r="AZ21" i="75"/>
  <c r="AY21" i="75"/>
  <c r="AX21" i="75"/>
  <c r="AF21" i="75"/>
  <c r="J21" i="75" s="1"/>
  <c r="C21" i="75" s="1"/>
  <c r="BF20" i="75"/>
  <c r="BF19" i="75" s="1"/>
  <c r="BE20" i="75"/>
  <c r="BE19" i="75" s="1"/>
  <c r="BD20" i="75"/>
  <c r="BC20" i="75"/>
  <c r="AW20" i="75" s="1"/>
  <c r="BB20" i="75"/>
  <c r="BA20" i="75"/>
  <c r="AZ20" i="75"/>
  <c r="AZ19" i="75" s="1"/>
  <c r="AY20" i="75"/>
  <c r="AY19" i="75" s="1"/>
  <c r="AX20" i="75"/>
  <c r="AF20" i="75"/>
  <c r="AF19" i="75" s="1"/>
  <c r="J19" i="75" s="1"/>
  <c r="AX19" i="75"/>
  <c r="AT19" i="75"/>
  <c r="AS19" i="75"/>
  <c r="AR19" i="75"/>
  <c r="AQ19" i="75"/>
  <c r="AP19" i="75"/>
  <c r="AO19" i="75"/>
  <c r="AN19" i="75"/>
  <c r="AM19" i="75"/>
  <c r="AL19" i="75"/>
  <c r="AJ19" i="75"/>
  <c r="AI19" i="75"/>
  <c r="AH19" i="75"/>
  <c r="AH4" i="75" s="1"/>
  <c r="AG19" i="75"/>
  <c r="AD19" i="75"/>
  <c r="AC19" i="75"/>
  <c r="AB19" i="75"/>
  <c r="AA19" i="75"/>
  <c r="Z19" i="75"/>
  <c r="Y19" i="75"/>
  <c r="X19" i="75"/>
  <c r="W19" i="75"/>
  <c r="V19" i="75"/>
  <c r="U19" i="75"/>
  <c r="T19" i="75"/>
  <c r="S19" i="75"/>
  <c r="R19" i="75"/>
  <c r="Q19" i="75"/>
  <c r="P19" i="75"/>
  <c r="O19" i="75"/>
  <c r="N19" i="75"/>
  <c r="M19" i="75"/>
  <c r="L19" i="75"/>
  <c r="K19" i="75"/>
  <c r="I19" i="75"/>
  <c r="H19" i="75"/>
  <c r="G19" i="75"/>
  <c r="F19" i="75"/>
  <c r="E19" i="75"/>
  <c r="D19" i="75"/>
  <c r="BF18" i="75"/>
  <c r="BE18" i="75"/>
  <c r="BD18" i="75"/>
  <c r="AW18" i="75" s="1"/>
  <c r="BC18" i="75"/>
  <c r="BB18" i="75"/>
  <c r="BA18" i="75"/>
  <c r="AZ18" i="75"/>
  <c r="AY18" i="75"/>
  <c r="AX18" i="75"/>
  <c r="AV18" i="75" s="1"/>
  <c r="AF18" i="75"/>
  <c r="J18" i="75" s="1"/>
  <c r="C18" i="75" s="1"/>
  <c r="BF17" i="75"/>
  <c r="BE17" i="75"/>
  <c r="BD17" i="75"/>
  <c r="BC17" i="75"/>
  <c r="BC14" i="75" s="1"/>
  <c r="BB17" i="75"/>
  <c r="BA17" i="75"/>
  <c r="AZ17" i="75"/>
  <c r="AY17" i="75"/>
  <c r="AX17" i="75"/>
  <c r="AF17" i="75"/>
  <c r="J17" i="75" s="1"/>
  <c r="C17" i="75" s="1"/>
  <c r="BF16" i="75"/>
  <c r="BE16" i="75"/>
  <c r="BD16" i="75"/>
  <c r="BC16" i="75"/>
  <c r="BB16" i="75"/>
  <c r="BA16" i="75"/>
  <c r="AZ16" i="75"/>
  <c r="AY16" i="75"/>
  <c r="AY14" i="75" s="1"/>
  <c r="AX16" i="75"/>
  <c r="AF16" i="75"/>
  <c r="J16" i="75"/>
  <c r="C16" i="75" s="1"/>
  <c r="BF15" i="75"/>
  <c r="BE15" i="75"/>
  <c r="BD15" i="75"/>
  <c r="AW15" i="75" s="1"/>
  <c r="BC15" i="75"/>
  <c r="BB15" i="75"/>
  <c r="BA15" i="75"/>
  <c r="BA14" i="75" s="1"/>
  <c r="AZ15" i="75"/>
  <c r="AY15" i="75"/>
  <c r="AX15" i="75"/>
  <c r="AV15" i="75" s="1"/>
  <c r="AF15" i="75"/>
  <c r="J15" i="75" s="1"/>
  <c r="C15" i="75" s="1"/>
  <c r="BE14" i="75"/>
  <c r="AT14" i="75"/>
  <c r="AS14" i="75"/>
  <c r="AR14" i="75"/>
  <c r="AQ14" i="75"/>
  <c r="AP14" i="75"/>
  <c r="AO14" i="75"/>
  <c r="AN14" i="75"/>
  <c r="AM14" i="75"/>
  <c r="AL14" i="75"/>
  <c r="AJ14" i="75"/>
  <c r="AI14" i="75"/>
  <c r="AH14" i="75"/>
  <c r="AG14" i="75"/>
  <c r="AD14" i="75"/>
  <c r="AC14" i="75"/>
  <c r="AB14" i="75"/>
  <c r="AA14" i="75"/>
  <c r="Z14" i="75"/>
  <c r="Y14" i="75"/>
  <c r="X14" i="75"/>
  <c r="W14" i="75"/>
  <c r="V14" i="75"/>
  <c r="U14" i="75"/>
  <c r="T14" i="75"/>
  <c r="S14" i="75"/>
  <c r="R14" i="75"/>
  <c r="Q14" i="75"/>
  <c r="P14" i="75"/>
  <c r="O14" i="75"/>
  <c r="N14" i="75"/>
  <c r="M14" i="75"/>
  <c r="L14" i="75"/>
  <c r="K14" i="75"/>
  <c r="I14" i="75"/>
  <c r="H14" i="75"/>
  <c r="G14" i="75"/>
  <c r="F14" i="75"/>
  <c r="E14" i="75"/>
  <c r="D14" i="75"/>
  <c r="BF13" i="75"/>
  <c r="BE13" i="75"/>
  <c r="BD13" i="75"/>
  <c r="AW13" i="75" s="1"/>
  <c r="BC13" i="75"/>
  <c r="BB13" i="75"/>
  <c r="BA13" i="75"/>
  <c r="AZ13" i="75"/>
  <c r="AY13" i="75"/>
  <c r="AX13" i="75"/>
  <c r="AV13" i="75" s="1"/>
  <c r="AF13" i="75"/>
  <c r="J13" i="75" s="1"/>
  <c r="C13" i="75" s="1"/>
  <c r="BF12" i="75"/>
  <c r="BE12" i="75"/>
  <c r="BD12" i="75"/>
  <c r="BC12" i="75"/>
  <c r="BB12" i="75"/>
  <c r="BA12" i="75"/>
  <c r="AZ12" i="75"/>
  <c r="AY12" i="75"/>
  <c r="AX12" i="75"/>
  <c r="AF12" i="75"/>
  <c r="J12" i="75" s="1"/>
  <c r="C12" i="75" s="1"/>
  <c r="BF11" i="75"/>
  <c r="BE11" i="75"/>
  <c r="BD11" i="75"/>
  <c r="AW11" i="75" s="1"/>
  <c r="BC11" i="75"/>
  <c r="BB11" i="75"/>
  <c r="BA11" i="75"/>
  <c r="AV11" i="75" s="1"/>
  <c r="AZ11" i="75"/>
  <c r="AY11" i="75"/>
  <c r="AX11" i="75"/>
  <c r="AX8" i="75" s="1"/>
  <c r="AF11" i="75"/>
  <c r="J11" i="75" s="1"/>
  <c r="C11" i="75" s="1"/>
  <c r="BF10" i="75"/>
  <c r="AW10" i="75" s="1"/>
  <c r="BE10" i="75"/>
  <c r="BD10" i="75"/>
  <c r="BC10" i="75"/>
  <c r="BB10" i="75"/>
  <c r="BA10" i="75"/>
  <c r="AZ10" i="75"/>
  <c r="AZ8" i="75" s="1"/>
  <c r="AY10" i="75"/>
  <c r="AX10" i="75"/>
  <c r="AF10" i="75"/>
  <c r="J10" i="75" s="1"/>
  <c r="C10" i="75" s="1"/>
  <c r="BF9" i="75"/>
  <c r="BE9" i="75"/>
  <c r="AW9" i="75" s="1"/>
  <c r="BD9" i="75"/>
  <c r="BC9" i="75"/>
  <c r="BB9" i="75"/>
  <c r="BB8" i="75" s="1"/>
  <c r="BA9" i="75"/>
  <c r="AZ9" i="75"/>
  <c r="AY9" i="75"/>
  <c r="AY8" i="75" s="1"/>
  <c r="AX9" i="75"/>
  <c r="AF9" i="75"/>
  <c r="J9" i="75" s="1"/>
  <c r="C9" i="75" s="1"/>
  <c r="BA8" i="75"/>
  <c r="AT8" i="75"/>
  <c r="AS8" i="75"/>
  <c r="AR8" i="75"/>
  <c r="AQ8" i="75"/>
  <c r="AP8" i="75"/>
  <c r="AO8" i="75"/>
  <c r="AN8" i="75"/>
  <c r="AM8" i="75"/>
  <c r="AL8" i="75"/>
  <c r="AJ8" i="75"/>
  <c r="AI8" i="75"/>
  <c r="AH8" i="75"/>
  <c r="AG8" i="75"/>
  <c r="AD8" i="75"/>
  <c r="AC8" i="75"/>
  <c r="AB8" i="75"/>
  <c r="AA8" i="75"/>
  <c r="Z8" i="75"/>
  <c r="Y8" i="75"/>
  <c r="X8" i="75"/>
  <c r="W8" i="75"/>
  <c r="V8" i="75"/>
  <c r="U8" i="75"/>
  <c r="T8" i="75"/>
  <c r="S8" i="75"/>
  <c r="R8" i="75"/>
  <c r="Q8" i="75"/>
  <c r="P8" i="75"/>
  <c r="O8" i="75"/>
  <c r="N8" i="75"/>
  <c r="M8" i="75"/>
  <c r="L8" i="75"/>
  <c r="K8" i="75"/>
  <c r="I8" i="75"/>
  <c r="H8" i="75"/>
  <c r="G8" i="75"/>
  <c r="F8" i="75"/>
  <c r="E8" i="75"/>
  <c r="D8" i="75"/>
  <c r="BF7" i="75"/>
  <c r="AW7" i="75" s="1"/>
  <c r="BE7" i="75"/>
  <c r="BD7" i="75"/>
  <c r="BC7" i="75"/>
  <c r="BB7" i="75"/>
  <c r="BA7" i="75"/>
  <c r="AZ7" i="75"/>
  <c r="AV7" i="75" s="1"/>
  <c r="AY7" i="75"/>
  <c r="AX7" i="75"/>
  <c r="AX5" i="75" s="1"/>
  <c r="AF7" i="75"/>
  <c r="J7" i="75" s="1"/>
  <c r="C7" i="75" s="1"/>
  <c r="BF6" i="75"/>
  <c r="BE6" i="75"/>
  <c r="BE5" i="75" s="1"/>
  <c r="BD6" i="75"/>
  <c r="BC6" i="75"/>
  <c r="BC5" i="75" s="1"/>
  <c r="BB6" i="75"/>
  <c r="BB5" i="75" s="1"/>
  <c r="BA6" i="75"/>
  <c r="AZ6" i="75"/>
  <c r="AY6" i="75"/>
  <c r="AV6" i="75" s="1"/>
  <c r="AX6" i="75"/>
  <c r="AF6" i="75"/>
  <c r="J6" i="75" s="1"/>
  <c r="C6" i="75" s="1"/>
  <c r="BD5" i="75"/>
  <c r="BA5" i="75"/>
  <c r="AT5" i="75"/>
  <c r="AS5" i="75"/>
  <c r="AS4" i="75" s="1"/>
  <c r="AR5" i="75"/>
  <c r="AQ5" i="75"/>
  <c r="AP5" i="75"/>
  <c r="AP4" i="75" s="1"/>
  <c r="AO5" i="75"/>
  <c r="AO4" i="75" s="1"/>
  <c r="AN5" i="75"/>
  <c r="AM5" i="75"/>
  <c r="AM4" i="75" s="1"/>
  <c r="AL5" i="75"/>
  <c r="AJ5" i="75"/>
  <c r="AI5" i="75"/>
  <c r="AI4" i="75" s="1"/>
  <c r="AH5" i="75"/>
  <c r="AG5" i="75"/>
  <c r="AF5" i="75"/>
  <c r="AD5" i="75"/>
  <c r="AC5" i="75"/>
  <c r="AB5" i="75"/>
  <c r="AB4" i="75" s="1"/>
  <c r="AA5" i="75"/>
  <c r="AA4" i="75" s="1"/>
  <c r="Z5" i="75"/>
  <c r="Y5" i="75"/>
  <c r="Y4" i="75" s="1"/>
  <c r="X5" i="75"/>
  <c r="W5" i="75"/>
  <c r="V5" i="75"/>
  <c r="V4" i="75" s="1"/>
  <c r="U5" i="75"/>
  <c r="T5" i="75"/>
  <c r="S5" i="75"/>
  <c r="S4" i="75" s="1"/>
  <c r="R5" i="75"/>
  <c r="Q5" i="75"/>
  <c r="P5" i="75"/>
  <c r="P4" i="75" s="1"/>
  <c r="O5" i="75"/>
  <c r="O4" i="75" s="1"/>
  <c r="N5" i="75"/>
  <c r="M5" i="75"/>
  <c r="M4" i="75" s="1"/>
  <c r="L5" i="75"/>
  <c r="K5" i="75"/>
  <c r="I5" i="75"/>
  <c r="I4" i="75" s="1"/>
  <c r="H5" i="75"/>
  <c r="G5" i="75"/>
  <c r="F5" i="75"/>
  <c r="F4" i="75" s="1"/>
  <c r="E5" i="75"/>
  <c r="D5" i="75"/>
  <c r="AR4" i="75"/>
  <c r="AL4" i="75"/>
  <c r="AD4" i="75"/>
  <c r="X4" i="75"/>
  <c r="U4" i="75"/>
  <c r="R4" i="75"/>
  <c r="L4" i="75"/>
  <c r="D4" i="75"/>
  <c r="AX4" i="75" l="1"/>
  <c r="AV4" i="75" s="1"/>
  <c r="G4" i="75"/>
  <c r="AV12" i="75"/>
  <c r="AX14" i="75"/>
  <c r="BB14" i="75"/>
  <c r="AV17" i="75"/>
  <c r="AW17" i="75"/>
  <c r="BD8" i="75"/>
  <c r="BD4" i="75" s="1"/>
  <c r="AW12" i="75"/>
  <c r="BA4" i="75"/>
  <c r="AY5" i="75"/>
  <c r="AG4" i="75"/>
  <c r="AN4" i="75"/>
  <c r="AT4" i="75"/>
  <c r="BF8" i="75"/>
  <c r="BC8" i="75"/>
  <c r="BC19" i="75"/>
  <c r="K4" i="75"/>
  <c r="Q4" i="75"/>
  <c r="W4" i="75"/>
  <c r="AC4" i="75"/>
  <c r="AJ4" i="75"/>
  <c r="AQ4" i="75"/>
  <c r="N4" i="75"/>
  <c r="T4" i="75"/>
  <c r="Z4" i="75"/>
  <c r="AV10" i="75"/>
  <c r="AZ14" i="75"/>
  <c r="AW16" i="75"/>
  <c r="BD19" i="75"/>
  <c r="AW19" i="75" s="1"/>
  <c r="BA19" i="75"/>
  <c r="AV19" i="75" s="1"/>
  <c r="AV22" i="75"/>
  <c r="BB4" i="75"/>
  <c r="E4" i="75"/>
  <c r="AW6" i="75"/>
  <c r="H4" i="75"/>
  <c r="AV9" i="75"/>
  <c r="AF14" i="75"/>
  <c r="J14" i="75" s="1"/>
  <c r="C14" i="75" s="1"/>
  <c r="BD14" i="75"/>
  <c r="AV21" i="75"/>
  <c r="AW21" i="75"/>
  <c r="AV14" i="75"/>
  <c r="AV8" i="75"/>
  <c r="AY4" i="75"/>
  <c r="BC4" i="75"/>
  <c r="C19" i="75"/>
  <c r="AW14" i="75"/>
  <c r="AZ5" i="75"/>
  <c r="AZ4" i="75" s="1"/>
  <c r="BE8" i="75"/>
  <c r="BE4" i="75" s="1"/>
  <c r="AV16" i="75"/>
  <c r="J5" i="75"/>
  <c r="C5" i="75" s="1"/>
  <c r="AW5" i="75"/>
  <c r="AF8" i="75"/>
  <c r="J8" i="75" s="1"/>
  <c r="C8" i="75" s="1"/>
  <c r="J20" i="75"/>
  <c r="C20" i="75" s="1"/>
  <c r="AV20" i="75"/>
  <c r="BF14" i="75"/>
  <c r="BF5" i="75"/>
  <c r="BF4" i="75" s="1"/>
  <c r="AF4" i="75" l="1"/>
  <c r="J4" i="75" s="1"/>
  <c r="C4" i="75" s="1"/>
  <c r="AV5" i="75"/>
  <c r="AW4" i="75"/>
  <c r="AW8"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6" authorId="0" shapeId="0" xr:uid="{EBB12C49-5F36-4BDF-A9F0-F1D90DC7364E}">
      <text>
        <r>
          <rPr>
            <sz val="9"/>
            <color indexed="81"/>
            <rFont val="新細明體"/>
            <family val="1"/>
            <charset val="136"/>
          </rPr>
          <t xml:space="preserve">新增
</t>
        </r>
      </text>
    </comment>
  </commentList>
</comments>
</file>

<file path=xl/sharedStrings.xml><?xml version="1.0" encoding="utf-8"?>
<sst xmlns="http://schemas.openxmlformats.org/spreadsheetml/2006/main" count="13837" uniqueCount="2256">
  <si>
    <t>聯絡人：隋耀德</t>
  </si>
  <si>
    <t>服務單位：關山鎮公所主計室</t>
  </si>
  <si>
    <t>電話：089-810245</t>
  </si>
  <si>
    <t>傳真：089-810129</t>
  </si>
  <si>
    <t>電子信箱：guan097@gs.taitung.gov.tw</t>
  </si>
  <si>
    <t>資料
種類</t>
  </si>
  <si>
    <t>資料項目</t>
  </si>
  <si>
    <t>發布形式</t>
  </si>
  <si>
    <t>預          定          發          布          時          間</t>
  </si>
  <si>
    <t>備註</t>
  </si>
  <si>
    <t>關山鎮公庫收支月報</t>
  </si>
  <si>
    <t>報表網路-報表</t>
  </si>
  <si>
    <t>#8月份月報</t>
  </si>
  <si>
    <t>#9月份月報</t>
  </si>
  <si>
    <t>#10月份月報</t>
  </si>
  <si>
    <t>#11月份月報</t>
  </si>
  <si>
    <t>關山鎮資源回收成果統計</t>
  </si>
  <si>
    <t>20日</t>
  </si>
  <si>
    <t>關山鎮一般垃圾及廚餘清理狀況</t>
  </si>
  <si>
    <t>垃圾處理場(廠)及垃圾回收清除車輛統計</t>
  </si>
  <si>
    <t>環保人員概況</t>
  </si>
  <si>
    <t>環境保護預算概況</t>
  </si>
  <si>
    <t>3月20日</t>
  </si>
  <si>
    <t>環境保護決算概況</t>
  </si>
  <si>
    <t>5月20日</t>
  </si>
  <si>
    <t>2月5日</t>
  </si>
  <si>
    <t>5月5日</t>
  </si>
  <si>
    <t>8月5日</t>
  </si>
  <si>
    <t>11月5日</t>
  </si>
  <si>
    <t>第一季</t>
  </si>
  <si>
    <t>第二季</t>
  </si>
  <si>
    <t>第三季</t>
  </si>
  <si>
    <t>關山鎮停車位概況-路邊停車位季報</t>
  </si>
  <si>
    <t>4月25日</t>
  </si>
  <si>
    <t>7月25日</t>
  </si>
  <si>
    <t>關山鎮停車位概況-路邊身心障礙專用停車位季報</t>
  </si>
  <si>
    <t>農業統計</t>
  </si>
  <si>
    <t>農耕土地面積</t>
  </si>
  <si>
    <t>有效農機使用證之農機數量</t>
  </si>
  <si>
    <t>3月5日</t>
  </si>
  <si>
    <t>關山鎮推行社區發展工作概況年報</t>
  </si>
  <si>
    <t>辦理調解業務概況</t>
  </si>
  <si>
    <t>調解委員組織概況</t>
  </si>
  <si>
    <t>辦理調解方式概況</t>
  </si>
  <si>
    <t>公墓設施概況</t>
  </si>
  <si>
    <t>骨灰(骸)存放設施概況</t>
  </si>
  <si>
    <t>殯葬管理業務概況</t>
  </si>
  <si>
    <t>殯儀館設施概況</t>
  </si>
  <si>
    <t>火化場設施概況</t>
  </si>
  <si>
    <t>回發布時間表</t>
  </si>
  <si>
    <t>資料種類：財政統計</t>
  </si>
  <si>
    <t>一、發布及編製機關單位</t>
  </si>
  <si>
    <t>＊傳真：089-810129</t>
  </si>
  <si>
    <t>二、發布形式</t>
  </si>
  <si>
    <t>三、資料範圍、週期及時效</t>
  </si>
  <si>
    <t>＊統計項目定義：</t>
  </si>
  <si>
    <t>＊統計單位：新台幣千元。</t>
  </si>
  <si>
    <t>＊資料變革：無。</t>
  </si>
  <si>
    <t>四、公開資料發布訊息</t>
  </si>
  <si>
    <t>五、資料品質</t>
  </si>
  <si>
    <t>六、須注意及預定改變之事項（說明預定修正之資料、定義、統計方法等及其修正原因）：無。</t>
  </si>
  <si>
    <t>七、其他事項：無。</t>
  </si>
  <si>
    <t>＊編製單位：臺東縣關山鎮公所清潔隊</t>
  </si>
  <si>
    <t>＊聯絡電話：089-810562</t>
  </si>
  <si>
    <t>＊傳真：089-811847</t>
  </si>
  <si>
    <t>＊電子信箱：guan036@gs.taitung.gov.tw</t>
  </si>
  <si>
    <t>＊統計資料交叉查核及確保資料合理性之機制（說明各項資料之相互關係及不同資料來源之相關統計差異性）：為確保資料品質，運用電腦程式進行檢誤，對於異常資料再請各相關機關補正。</t>
  </si>
  <si>
    <t>＊編製單位：臺東縣關山鎮公所社財課</t>
  </si>
  <si>
    <t>＊聯絡電話：089-813427</t>
  </si>
  <si>
    <t>＊編製單位：臺東縣關山鎮公所建設課</t>
  </si>
  <si>
    <t>＊聯絡電話：089-811353</t>
  </si>
  <si>
    <t>＊電子信箱：guan099@gs.taitung.gov.tw</t>
  </si>
  <si>
    <t>＊編製單位：臺東縣關山鎮公所農觀課</t>
  </si>
  <si>
    <t>＊聯絡電話：089-815035</t>
  </si>
  <si>
    <t>＊電子信箱：guan0014@gs.taitung.gov.tw</t>
  </si>
  <si>
    <t>＊時效（指統計標準時間至資料發布時間之間隔時間）：2個月又5日。</t>
  </si>
  <si>
    <t>＊編製單位：臺東縣關山鎮公所民政課</t>
  </si>
  <si>
    <t>＊聯絡電話：089-811249</t>
  </si>
  <si>
    <t>＊電子信箱：guan098@gs.taitung.gov.tw</t>
  </si>
  <si>
    <t>＊電子信箱：guan004@gs.taitung.gov.tw</t>
    <phoneticPr fontId="15" type="noConversion"/>
  </si>
  <si>
    <t>「公庫收支月報」統計資料背景說明</t>
    <phoneticPr fontId="15" type="noConversion"/>
  </si>
  <si>
    <t>回發布時間表</t>
    <phoneticPr fontId="15" type="noConversion"/>
  </si>
  <si>
    <t>＊聯絡電話：089810237</t>
    <phoneticPr fontId="15" type="noConversion"/>
  </si>
  <si>
    <t>＊傳真：089811847</t>
    <phoneticPr fontId="15" type="noConversion"/>
  </si>
  <si>
    <t>＊電子媒體：
（◎）線上書刊及資料庫，網址：
關山鎮公所全球資訊網（https://www.guanshan.gov.tw/info-5.php）「首頁\資訊專區\統計資料預告發布\113年臺東縣關山鎮公所預告統計資料發布時間表」</t>
    <phoneticPr fontId="15" type="noConversion"/>
  </si>
  <si>
    <t>＊統計標準時間：本月資料為本月一日至月底之事實為準，累計資料由本年度一月至本年度結束會計整理期間結束之事實為準。</t>
    <phoneticPr fontId="15" type="noConversion"/>
  </si>
  <si>
    <r>
      <t>(一)</t>
    </r>
    <r>
      <rPr>
        <sz val="14"/>
        <rFont val="Times New Roman"/>
        <family val="1"/>
      </rPr>
      <t xml:space="preserve">  </t>
    </r>
    <r>
      <rPr>
        <sz val="14"/>
        <rFont val="標楷體"/>
        <family val="4"/>
        <charset val="136"/>
      </rPr>
      <t>收入科目</t>
    </r>
    <phoneticPr fontId="15" type="noConversion"/>
  </si>
  <si>
    <t>1.參照預算法、財政收支劃分法及其他相關法令規定之收入科目定義。</t>
    <phoneticPr fontId="15" type="noConversion"/>
  </si>
  <si>
    <r>
      <t>2.參照各年度歲入預算科目，依財政部「公庫收支網際網路報送相關科目」填列</t>
    </r>
    <r>
      <rPr>
        <sz val="14"/>
        <rFont val="新細明體"/>
        <family val="1"/>
        <charset val="136"/>
      </rPr>
      <t>。</t>
    </r>
    <phoneticPr fontId="15" type="noConversion"/>
  </si>
  <si>
    <r>
      <t>(二)</t>
    </r>
    <r>
      <rPr>
        <sz val="14"/>
        <rFont val="Times New Roman"/>
        <family val="1"/>
      </rPr>
      <t xml:space="preserve">  </t>
    </r>
    <r>
      <rPr>
        <sz val="14"/>
        <rFont val="標楷體"/>
        <family val="4"/>
        <charset val="136"/>
      </rPr>
      <t>支出科目</t>
    </r>
    <phoneticPr fontId="15" type="noConversion"/>
  </si>
  <si>
    <t xml:space="preserve">1.參照預算法、財政收支劃分法及其他相關法令規定之支出科目定義。                     </t>
    <phoneticPr fontId="15" type="noConversion"/>
  </si>
  <si>
    <t>2.參照各年度歲出預算科目，依財政部「公庫收支網際網路報送相關科目」填列。</t>
    <phoneticPr fontId="15" type="noConversion"/>
  </si>
  <si>
    <t>＊統計分類：依本年度(總預算)、以前年度(總預算)、特別預算及預算外之收入、支出，分別填列本月數、累計數。</t>
    <phoneticPr fontId="15" type="noConversion"/>
  </si>
  <si>
    <t>＊發布週期：月。</t>
    <phoneticPr fontId="15" type="noConversion"/>
  </si>
  <si>
    <t>＊同步發送單位（說明資料發布時同步發送之單位或可同步查得該資料之網址）：臺東縣政府主計處。</t>
    <phoneticPr fontId="15" type="noConversion"/>
  </si>
  <si>
    <t>＊統計指標編製方法與資料來源說明：收入以市庫每日收入為準；支出依本所主計室提供資料彙編。</t>
    <phoneticPr fontId="15" type="noConversion"/>
  </si>
  <si>
    <t>＊統計資料交叉查核及確保資料合理性之機制：各項收支數額合計應等於總計數額。</t>
    <phoneticPr fontId="15" type="noConversion"/>
  </si>
  <si>
    <t>六、須注意及預定改變之事項（說明預定修正之資料、定義、統計方法等及其修正原因）：無。</t>
    <phoneticPr fontId="15" type="noConversion"/>
  </si>
  <si>
    <r>
      <t>「</t>
    </r>
    <r>
      <rPr>
        <b/>
        <sz val="14"/>
        <color indexed="8"/>
        <rFont val="標楷體"/>
        <family val="4"/>
        <charset val="136"/>
      </rPr>
      <t>資源回收成果統計」統計資料背景說明</t>
    </r>
    <phoneticPr fontId="15" type="noConversion"/>
  </si>
  <si>
    <t>資料種類：環境統計</t>
    <phoneticPr fontId="24" type="noConversion"/>
  </si>
  <si>
    <t>資料項目：資源回收成果統計</t>
    <phoneticPr fontId="15" type="noConversion"/>
  </si>
  <si>
    <t>＊統計地區範圍及對象：本所(清潔隊)、社區、學校、機關團體回收之一般廢棄物均為統計對象。</t>
    <phoneticPr fontId="15" type="noConversion"/>
  </si>
  <si>
    <t>＊統計標準時間：以每月一日至月底之事實為準。</t>
    <phoneticPr fontId="1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</si>
  <si>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2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</si>
  <si>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24" type="noConversion"/>
  </si>
  <si>
    <t>(三)環保單位自行清運：為本公所(清潔隊)自行回收之資源垃圾。</t>
    <phoneticPr fontId="24" type="noConversion"/>
  </si>
  <si>
    <t>(四)環保單位委託清運：為本公所委託資源回收列冊個體業者或公民營廢棄物清除機構回收之資源垃圾。</t>
    <phoneticPr fontId="24" type="noConversion"/>
  </si>
  <si>
    <t>(五)公私處所自行或委託清運：為公私處所(社區、學校、機關團體)自行或委託公民營廢棄物清除機構回收之資源垃圾。</t>
    <phoneticPr fontId="24" type="noConversion"/>
  </si>
  <si>
    <t>(六)紙類：指紙及其製品(紙容器除外)，如電腦報表紙、報紙、宣傳單、牛皮紙袋、包裝紙、雜誌、書籍、影印紙、傳真紙等。</t>
    <phoneticPr fontId="2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</si>
  <si>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24" type="noConversion"/>
  </si>
  <si>
    <t>(八)鋁箔包：指以含紙、鋁箔及塑膠之複合材質製成供裝填用之鋁箔包容器。</t>
    <phoneticPr fontId="24" type="noConversion"/>
  </si>
  <si>
    <t>(九)鋁容器：指以鋁為主要材質製成供裝填用之鋁容器，如鋁罐。</t>
    <phoneticPr fontId="24" type="noConversion"/>
  </si>
  <si>
    <t>(十)鐵容器：指以鐵為主要材質製成供裝填用之鐵容器，如鐵罐。</t>
    <phoneticPr fontId="24" type="noConversion"/>
  </si>
  <si>
    <t>(十一)其他金屬製品：指公告應回收廢棄物鋁容器及鐵容器項目以外之其他金屬製品，如一般鐵、鋁、銅...等金屬製品。</t>
    <phoneticPr fontId="2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</si>
  <si>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24" type="noConversion"/>
  </si>
  <si>
    <t>(十三)包裝用發泡塑膠：指以發泡聚苯乙烯（EPS）、發泡聚乙烯（EPE）、發泡聚丙烯（EPP）、發泡乙烯聚合物（EPO）等材質作為緩衝材、保溫絕熱材之包裝(即保麗龍)。</t>
    <phoneticPr fontId="24" type="noConversion"/>
  </si>
  <si>
    <t>(十四)其他塑膠製品：指公告應回收廢棄物塑膠容器項目及包裝用發泡塑膠以外之其他塑膠製品，如水管、水桶、保鮮盒、臉盆、雨衣雨鞋等，但不含塑膠袋。</t>
    <phoneticPr fontId="24" type="noConversion"/>
  </si>
  <si>
    <t>(十五)輪胎：指使用於機動車輛及腳踏車之橡膠材質外胎，但不包括實心胎。</t>
    <phoneticPr fontId="24" type="noConversion"/>
  </si>
  <si>
    <t>(十六)玻璃容器：指以玻璃材質製成供裝填用之容器，如玻璃瓶罐等。</t>
    <phoneticPr fontId="24" type="noConversion"/>
  </si>
  <si>
    <t>(十七)其他玻璃製品：指公告應回收廢棄物玻璃容器項目以外之其他玻璃製品，如玻璃杯、玻璃盤、玻璃碗、玻璃燭臺及碎玻璃等，但不含強化玻璃、隔熱玻璃及裝潢修繕產生的大型玻璃。</t>
    <phoneticPr fontId="2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</si>
  <si>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2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</si>
  <si>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24" type="noConversion"/>
  </si>
  <si>
    <t>(二十)鉛蓄電池：包括發動活塞引擎用及其他鉛酸蓄電池，如電瓶。</t>
    <phoneticPr fontId="2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</si>
  <si>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24" type="noConversion"/>
  </si>
  <si>
    <t>(二十二)資訊物品：指公告應回收之資訊物品，包括筆記型電腦、平板電腦及用於個人電腦之主機板、硬式磁碟機、電源器、機殼、顯示器、印表機、鍵盤等。</t>
    <phoneticPr fontId="24" type="noConversion"/>
  </si>
  <si>
    <t>(二十三)行動電話(含充電器)：指行動電話及其充電器(包括座充及旅充)。</t>
    <phoneticPr fontId="24" type="noConversion"/>
  </si>
  <si>
    <t>(二十四)農藥容器及特殊環境用藥容器：指以塑膠、玻璃、金屬、紙、鋁箔或其他經行政院環境保護署公告之單一或複合材質製成，用以直接裝填成品農藥或特殊環境用藥之容器。</t>
    <phoneticPr fontId="24" type="noConversion"/>
  </si>
  <si>
    <t>(二十五)食用油：指可供食用之動植物油脂。</t>
    <phoneticPr fontId="24" type="noConversion"/>
  </si>
  <si>
    <t>(二十六)其他：指無法直接歸類之回收項目，如巨大垃圾等，或直轄市、縣（市）主管機關增訂並報請中央主管機關備查之其他一般廢棄物回收項目，如潤滑油、塑膠袋等。</t>
    <phoneticPr fontId="24" type="noConversion"/>
  </si>
  <si>
    <t>(二十七)本表皆以公斤為單位，若無法得其實際重量，請至「生活廢棄物質管理資訊系統」主管機關頁面&gt;點選「常見問題區」中「資源回收項目重量折算標準」可供參考，網址：http://hwms.epa.gov.tw/。</t>
    <phoneticPr fontId="24" type="noConversion"/>
  </si>
  <si>
    <t>＊統計單位：公斤。</t>
    <phoneticPr fontId="24" type="noConversion"/>
  </si>
  <si>
    <t>＊統計分類：縱行科目按回收項目別分，橫列科目按回收單位別分。</t>
    <phoneticPr fontId="15" type="noConversion"/>
  </si>
  <si>
    <t>＊發布週期：月。</t>
    <phoneticPr fontId="24" type="noConversion"/>
  </si>
  <si>
    <t>＊預告發布日期（含預告方式及週期）：期間終了後20日內以公務統計報表發布(預定發布時間如遇例假日則順延至次一工作日)。</t>
    <phoneticPr fontId="15" type="noConversion"/>
  </si>
  <si>
    <t>＊同步發送單位（說明資料發布時同步發送之單位或可同步查得該資料之網址）：臺東縣環保局。</t>
    <phoneticPr fontId="15" type="noConversion"/>
  </si>
  <si>
    <t>＊統計指標編製方法與資料來源說明：依據本公所提報之資源回收資料編製。</t>
    <phoneticPr fontId="15" type="noConversion"/>
  </si>
  <si>
    <t>＊統計資料交叉查核及確保資料合理性之機制：無。</t>
    <phoneticPr fontId="15" type="noConversion"/>
  </si>
  <si>
    <r>
      <t>「</t>
    </r>
    <r>
      <rPr>
        <b/>
        <sz val="14"/>
        <color indexed="8"/>
        <rFont val="標楷體"/>
        <family val="4"/>
        <charset val="136"/>
      </rPr>
      <t>一般垃圾及廚餘清理狀況」統計資料背景說明</t>
    </r>
    <phoneticPr fontId="15" type="noConversion"/>
  </si>
  <si>
    <t>資料項目：一般垃圾及廚餘清理狀況</t>
    <phoneticPr fontId="1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</si>
  <si>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15" type="noConversion"/>
  </si>
  <si>
    <t>(二) 非例行性排出垃圾：包括集中燃燒之紙錢、非例行性大型活動垃圾、工程美化垃圾、天然災害垃圾及小型農事垃圾。</t>
    <phoneticPr fontId="15" type="noConversion"/>
  </si>
  <si>
    <t>(三) 廚餘：係指家戶、公共場所、其他產生源所拋棄之生、熟食物及其殘渣，或經主管機關公告之有機性一般廢棄物。</t>
    <phoneticPr fontId="15" type="noConversion"/>
  </si>
  <si>
    <t>(四) 環保單位自行清運：為縣(市)政府環境保護局及各鄉鎮市區公所自行清運之垃圾量。</t>
    <phoneticPr fontId="15" type="noConversion"/>
  </si>
  <si>
    <t>(五) 環保單位委託清運：為縣(市)政府環境保護局及各鄉鎮市區公所委託公民營廢棄物清除機構清運之垃圾量。</t>
    <phoneticPr fontId="1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</si>
  <si>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15" type="noConversion"/>
  </si>
  <si>
    <t>(七) 焚化:利用焚化爐高溫燃燒，將垃圾轉變為安定之氣體或物質。</t>
    <phoneticPr fontId="15" type="noConversion"/>
  </si>
  <si>
    <t>(八) 衛生掩埋：將垃圾掩埋於衛生掩埋場，該掩埋場須以不透水材質或低滲水性土壤所構築，並設有滲出水、廢氣收集處理設施及地下水監測裝置等，以符合衛生掩埋相關規定。</t>
    <phoneticPr fontId="15" type="noConversion"/>
  </si>
  <si>
    <t>(九) 回收再利用：係指將廚餘資源化變為產品或再生物料之後續使用行為。凡經由清潔隊或公民營機構收集之廚餘，以下列方法處理再利用者均應計入，包括：</t>
    <phoneticPr fontId="15" type="noConversion"/>
  </si>
  <si>
    <t>1.堆肥：將廚餘回收後，經生物醱酵作用，轉化成安定之腐植質或土壤改良劑。</t>
    <phoneticPr fontId="15" type="noConversion"/>
  </si>
  <si>
    <t>2.養豬：將廚餘回收後，送至養豬場或標售，經高溫蒸煮後作為養豬飼料。</t>
    <phoneticPr fontId="15" type="noConversion"/>
  </si>
  <si>
    <t>3.其他廚餘再利用：製成家禽飼料、厭氧發酵及黑水虻幼蟲食用等。</t>
    <phoneticPr fontId="1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</si>
  <si>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15" type="noConversion"/>
  </si>
  <si>
    <t>(十一) 本月新增暫存量：係指本月新增暫時堆置或貯存之一般垃圾量。</t>
    <phoneticPr fontId="15" type="noConversion"/>
  </si>
  <si>
    <t>＊統計單位：公噸。</t>
    <phoneticPr fontId="24" type="noConversion"/>
  </si>
  <si>
    <t>＊統計分類：
(一)縱項目：按一般垃圾及廚餘分。
(二)橫項目：按產生量、處理量及本月新增暫存量分，其中產生量按清運單位別分，處理量按處理方式別分。</t>
    <phoneticPr fontId="15" type="noConversion"/>
  </si>
  <si>
    <t>＊時效：20日。</t>
    <phoneticPr fontId="15" type="noConversion"/>
  </si>
  <si>
    <t>五、資料品質</t>
    <phoneticPr fontId="24" type="noConversion"/>
  </si>
  <si>
    <t>＊統計指標編製方法與資料來源說明：依據本所提報之一般垃圾及廚餘清理資料彙編。</t>
    <phoneticPr fontId="15" type="noConversion"/>
  </si>
  <si>
    <t>資料種類：社會保障統計</t>
    <phoneticPr fontId="24" type="noConversion"/>
  </si>
  <si>
    <t>＊發布週期：季。</t>
    <phoneticPr fontId="24" type="noConversion"/>
  </si>
  <si>
    <t>＊時效：1個月又5日。</t>
    <phoneticPr fontId="15" type="noConversion"/>
  </si>
  <si>
    <t>＊統計指標編製方法與資料來源說明：依據本所資料編製。</t>
    <phoneticPr fontId="15" type="noConversion"/>
  </si>
  <si>
    <r>
      <t>「</t>
    </r>
    <r>
      <rPr>
        <b/>
        <sz val="14"/>
        <color indexed="8"/>
        <rFont val="標楷體"/>
        <family val="4"/>
        <charset val="136"/>
      </rPr>
      <t>停車位概況-路邊停車位」統計資料背景說明</t>
    </r>
    <phoneticPr fontId="15" type="noConversion"/>
  </si>
  <si>
    <t>資料種類：運輸統計</t>
    <phoneticPr fontId="24" type="noConversion"/>
  </si>
  <si>
    <t>資料項目：停車位概況-路邊停車位</t>
    <phoneticPr fontId="15" type="noConversion"/>
  </si>
  <si>
    <t>三、資料範圍、週期及時效</t>
    <phoneticPr fontId="2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</si>
  <si>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15" type="noConversion"/>
  </si>
  <si>
    <t>＊統計標準時間：以每季底之事實為準。</t>
    <phoneticPr fontId="15" type="noConversion"/>
  </si>
  <si>
    <t>(一) 路邊停車位：指以道路部分路面劃設，供公眾停放車輛之車位，但不包括其範圍內之風景遊樂區停車位。</t>
    <phoneticPr fontId="27" type="noConversion"/>
  </si>
  <si>
    <t>(二) 都市計畫區內：依都市計畫法規定之都市計畫範圍內(不包括其範圍內之風景遊樂區)。</t>
    <phoneticPr fontId="27" type="noConversion"/>
  </si>
  <si>
    <t>(三) 都市計畫區外：依都市計畫法規定之都市計畫範圍外(不包括其範圍內之風景遊樂區)。</t>
    <phoneticPr fontId="27" type="noConversion"/>
  </si>
  <si>
    <t>(四) 收費：指依收費方式含計時收費及計次收費在內。</t>
    <phoneticPr fontId="27" type="noConversion"/>
  </si>
  <si>
    <t>(五) 不收費：指停車格位免費供民眾停放。</t>
    <phoneticPr fontId="27" type="noConversion"/>
  </si>
  <si>
    <t>＊統計單位：格。</t>
    <phoneticPr fontId="24" type="noConversion"/>
  </si>
  <si>
    <t>＊統計分類：路邊停車位依計費方式分為收費、不收費，收費再分計時及計次。</t>
    <phoneticPr fontId="15" type="noConversion"/>
  </si>
  <si>
    <t>＊時效：25日。</t>
    <phoneticPr fontId="15" type="noConversion"/>
  </si>
  <si>
    <t>＊預告發布日期（含預告方式及週期）：每季終了後25日內以公務統計報表發布(預定發布時間如遇例假日則順延至次一工作日)。</t>
    <phoneticPr fontId="15" type="noConversion"/>
  </si>
  <si>
    <t>＊同步發送單位（說明資料發布時同步發送之單位或可同步查得該資料之網址）：臺東縣政府建設處。</t>
    <phoneticPr fontId="15" type="noConversion"/>
  </si>
  <si>
    <t>＊統計指標編製方法與資料來源說明：由縣(市)辦理路邊停車位統計之單位，依據原始資料分別統計彙編。</t>
    <phoneticPr fontId="15" type="noConversion"/>
  </si>
  <si>
    <r>
      <t>「</t>
    </r>
    <r>
      <rPr>
        <b/>
        <sz val="14"/>
        <color indexed="8"/>
        <rFont val="標楷體"/>
        <family val="4"/>
        <charset val="136"/>
      </rPr>
      <t>停車位概況-區內路外身心障礙者專用停車位」統計資料背景說明</t>
    </r>
    <phoneticPr fontId="15" type="noConversion"/>
  </si>
  <si>
    <t>資料項目：停車位概況-區內路外身心障礙者專用停車位</t>
    <phoneticPr fontId="1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</si>
  <si>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15" type="noConversion"/>
  </si>
  <si>
    <t>(一)都市計畫區內：依都市計畫法規定之都市計畫範圍內(不包括其範圍內之風景遊樂區)。</t>
    <phoneticPr fontId="15" type="noConversion"/>
  </si>
  <si>
    <t>(二)路外停車位：指道路之路面外，以平面或立體式(包括匝道式、機械式或塔台式)等所設，停放車輛之車位，</t>
    <phoneticPr fontId="15" type="noConversion"/>
  </si>
  <si>
    <t>但不包含其範圍內之風景遊樂區停車位。</t>
    <phoneticPr fontId="15" type="noConversion"/>
  </si>
  <si>
    <t>(三)公有：指停車場之經營管理權屬於政府。</t>
    <phoneticPr fontId="15" type="noConversion"/>
  </si>
  <si>
    <t>(四)私有：指停車場之所有權屬於民間。</t>
    <phoneticPr fontId="15" type="noConversion"/>
  </si>
  <si>
    <t>(五)收費：指依收費方式含計時收費及計次收費在內。</t>
    <phoneticPr fontId="15" type="noConversion"/>
  </si>
  <si>
    <t>(六)不收費：指停車格位免費供民眾停放。</t>
    <phoneticPr fontId="15" type="noConversion"/>
  </si>
  <si>
    <t>＊統計分類：路外停車位依設置方式分公有及私有，再分收費、不收費。</t>
    <phoneticPr fontId="15" type="noConversion"/>
  </si>
  <si>
    <t>＊統計指標編製方法與資料來源說明：由本所辦理都市計畫區內路外停車位統計之單位，依據原始資料分別統計彙編。</t>
    <phoneticPr fontId="15" type="noConversion"/>
  </si>
  <si>
    <r>
      <t>「</t>
    </r>
    <r>
      <rPr>
        <b/>
        <sz val="14"/>
        <color indexed="8"/>
        <rFont val="標楷體"/>
        <family val="4"/>
        <charset val="136"/>
      </rPr>
      <t>停車位概況-路邊身心障礙者專用停車位」統計資料背景說明</t>
    </r>
    <phoneticPr fontId="15" type="noConversion"/>
  </si>
  <si>
    <t>資料項目：停車位概況-路邊身心障礙者專用停車位</t>
    <phoneticPr fontId="1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</si>
  <si>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1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</si>
  <si>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</si>
  <si>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</si>
  <si>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</si>
  <si>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</si>
  <si>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</si>
  <si>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＊統計分類：路邊停車位依都市計畫法劃分計畫區內及計畫區外，再依計費方式分為收費及不收費。</t>
    <phoneticPr fontId="15" type="noConversion"/>
  </si>
  <si>
    <t>＊統計指標編製方法與資料來源說明：由本所辦理路邊停車位統計之單位，依據原始資料分別統計彙編。</t>
    <phoneticPr fontId="15" type="noConversion"/>
  </si>
  <si>
    <r>
      <t>「</t>
    </r>
    <r>
      <rPr>
        <b/>
        <sz val="14"/>
        <color indexed="8"/>
        <rFont val="標楷體"/>
        <family val="4"/>
        <charset val="136"/>
      </rPr>
      <t>垃圾處理場(廠)及垃圾回收清除車輛統計」統計資料背景說明</t>
    </r>
    <phoneticPr fontId="15" type="noConversion"/>
  </si>
  <si>
    <t>資料項目：垃圾處理場(廠)及垃圾回收清除車輛統計</t>
    <phoneticPr fontId="15" type="noConversion"/>
  </si>
  <si>
    <t>＊統計地區範圍及對象：本所營運中之公有垃圾處理場(廠)及垃圾回收清除車輛均為統計對象。</t>
    <phoneticPr fontId="15" type="noConversion"/>
  </si>
  <si>
    <t>＊統計標準時間：以每年6月底、12月底之事實為準。</t>
    <phoneticPr fontId="15" type="noConversion"/>
  </si>
  <si>
    <t>＊統計項目定義：</t>
    <phoneticPr fontId="24" type="noConversion"/>
  </si>
  <si>
    <t>(一)焚化廠: 依據「垃圾焚化處理設施設置規範」建置之垃圾焚化處理設施。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</si>
  <si>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24" type="noConversion"/>
  </si>
  <si>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</si>
  <si>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</si>
  <si>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</si>
  <si>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</si>
  <si>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</si>
  <si>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</si>
  <si>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</si>
  <si>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</si>
  <si>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</si>
  <si>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</si>
  <si>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</si>
  <si>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t>＊統計單位：廠(座)、輛。</t>
    <phoneticPr fontId="24" type="noConversion"/>
  </si>
  <si>
    <t>＊發布週期：半年。</t>
    <phoneticPr fontId="24" type="noConversion"/>
  </si>
  <si>
    <t>＊統計指標編製方法與資料來源說明：依據本公所之垃圾處理場(廠)及垃圾回收清除車輛資料編製。</t>
    <phoneticPr fontId="15" type="noConversion"/>
  </si>
  <si>
    <t>＊統計資料交叉查核及確保資料合理性之機制：無</t>
    <phoneticPr fontId="15" type="noConversion"/>
  </si>
  <si>
    <t xml:space="preserve">＊統計分類：(一)垃圾處理場(廠)：按焚化廠、衛生掩埋場、堆肥場、堆置場分。(二)垃圾回收清除車輛：按子母式垃圾車、密封式垃圾車、框式垃圾車、水肥車、清溝(溝泥)車、掃(洗)街車分。
                   </t>
    <phoneticPr fontId="15" type="noConversion"/>
  </si>
  <si>
    <r>
      <t>「</t>
    </r>
    <r>
      <rPr>
        <b/>
        <sz val="14"/>
        <color indexed="8"/>
        <rFont val="標楷體"/>
        <family val="4"/>
        <charset val="136"/>
      </rPr>
      <t>環保人員概況」統計資料背景說明</t>
    </r>
    <phoneticPr fontId="15" type="noConversion"/>
  </si>
  <si>
    <t>資料項目：環保人員概況</t>
    <phoneticPr fontId="15" type="noConversion"/>
  </si>
  <si>
    <t>＊統計地區範圍及對象：本所環保單位僱用人員均為統計對象。</t>
    <phoneticPr fontId="15" type="noConversion"/>
  </si>
  <si>
    <t>＊統計標準時間：以每年6月底及12月底之事實為準。</t>
    <phoneticPr fontId="15" type="noConversion"/>
  </si>
  <si>
    <t>＊統計項目定義：</t>
    <phoneticPr fontId="15" type="noConversion"/>
  </si>
  <si>
    <t>(一)各項資料均為現有實際僱用人數，包括編制內、非編制內，不包括環保警察、派遣人員、派駐人員及環保志/義工。一人從事多種業務者，列入主要業務項目，不可重複計列。</t>
    <phoneticPr fontId="15" type="noConversion"/>
  </si>
  <si>
    <t>(二)縣（市）環保單位：包括環境保護局及廢棄物清運處理單位。</t>
    <phoneticPr fontId="15" type="noConversion"/>
  </si>
  <si>
    <t>(三)環境保護局：係指各縣（市）政府環境保護（資源）局及所屬，含稽查督察大隊、衛生稽查大隊及修車廠等，但不包含廢棄物清運處理單位。</t>
    <phoneticPr fontId="15" type="noConversion"/>
  </si>
  <si>
    <t>(四)廢棄物清運處理單位：係指本縣鄉鎮市公所清潔隊(含溝渠隊、水肥隊、資源回收隊等)、廢棄物處理廠/場（如焚化廠、資源回收廠、掩埋場、堆肥場、堆置場、水肥處理廠、滲出水處理廠等）。</t>
    <phoneticPr fontId="15" type="noConversion"/>
  </si>
  <si>
    <t>(五)職員：係指機關單位內，定有職稱、官等、職等之法定編制人員及政務人員，包括特任、比照簡任、簡任、薦任、委任及雇員等。</t>
    <phoneticPr fontId="15" type="noConversion"/>
  </si>
  <si>
    <t>(六)約聘(僱)：係指機關單位依法進用之聘僱人員，包括聘用人員、約僱人員、特約人員、約用人員等。</t>
    <phoneticPr fontId="15" type="noConversion"/>
  </si>
  <si>
    <t>(七)工員：係指機關單位依法進用之工友及臨時人員，包括隊員、駕駛、技工、工友、臨時工及代賑工等。</t>
    <phoneticPr fontId="15" type="noConversion"/>
  </si>
  <si>
    <t>(八)類別之其他：無法歸屬上述第(五)〜(七)類之人員，如駐衛警察等。</t>
    <phoneticPr fontId="15" type="noConversion"/>
  </si>
  <si>
    <t>(九)行政輔助：係指行政單位人員，包括一般行政、總務、秘書、人事、主計、法務、政風、資訊等人員。</t>
    <phoneticPr fontId="15" type="noConversion"/>
  </si>
  <si>
    <t>(十)綜合規劃：從事綜合計畫、綜合企劃、綜合管理、環境影響評估、環境教育、管制考核、績效管理、人員訓練、環保國際事務等業務者。</t>
    <phoneticPr fontId="15" type="noConversion"/>
  </si>
  <si>
    <t>(十一)空氣品質保護：從事固定、移動、逸散污染源空氣污染防制及空氣品質管理等業務者。</t>
    <phoneticPr fontId="15" type="noConversion"/>
  </si>
  <si>
    <t>(十二)氣候變遷因應：從事氣候變遷減緩與調適等業務者，包括溫室氣體盤查、查驗、登錄、減量與管理、碳定價與交易、節能減碳、淨零排放、低碳生活及家園等。</t>
    <phoneticPr fontId="15" type="noConversion"/>
  </si>
  <si>
    <t>(十三)噪音及振動防制：從事噪音、振動、非屬原子能游離輻射污染及與光害管理等業務者。</t>
    <phoneticPr fontId="15" type="noConversion"/>
  </si>
  <si>
    <t>(十四)水質保護：從事水體品質保護、廢（污）水排放管制、地面水、海洋污染防治及飲用水管理等業務者。</t>
    <phoneticPr fontId="15" type="noConversion"/>
  </si>
  <si>
    <t>(十五)土壤及地下水污染整治：從事土壤及地下水污染之調查、防治、清理、整治、復育、監督、管理等業務者。</t>
    <phoneticPr fontId="15" type="noConversion"/>
  </si>
  <si>
    <t>(十六)廢棄物管理：從事垃圾/水肥清理、資源（含廚餘）回收及循環再利用、源頭減量、一般廢棄物處理設施管理，以及事業廢棄物清除、處理、再利用等業務者。</t>
    <phoneticPr fontId="15" type="noConversion"/>
  </si>
  <si>
    <t>(十七)環境衛生、毒化物管理：從事環境衛生、病媒防治、毒性及關注化學物質管理、環境用藥施作管理及公廁管理等業務者。</t>
    <phoneticPr fontId="15" type="noConversion"/>
  </si>
  <si>
    <t>(十八)陳情、稽查、糾紛處理：從事公害陳情處理、環境污染源稽查、環境執法、公害糾紛事件處理及相關法律扶助等業務者。</t>
    <phoneticPr fontId="15" type="noConversion"/>
  </si>
  <si>
    <t>(十九)監測及檢驗：從事環境品質監測、環境污染檢驗及測定等業務者。</t>
    <phoneticPr fontId="15" type="noConversion"/>
  </si>
  <si>
    <t>(二十)研究發展：從事科技發展、環境政策發展、環境污染流布、風險分析、污染治理、檢驗測定技術與標準方法等相關研究者。</t>
    <phoneticPr fontId="15" type="noConversion"/>
  </si>
  <si>
    <t>(二十一)其他業務：無法歸屬於前述第(十)〜(二十)類之業務單位人員，例如駐衛警察等。</t>
    <phoneticPr fontId="15" type="noConversion"/>
  </si>
  <si>
    <t>(二十二)垃圾清運人員：係指廢棄物收集、清溝及掃街人員。</t>
    <phoneticPr fontId="15" type="noConversion"/>
  </si>
  <si>
    <t>(二十三)水肥清運人員：係指糞尿之收集、清運人員。</t>
    <phoneticPr fontId="15" type="noConversion"/>
  </si>
  <si>
    <t>(二十四)清運單位之其他：無法歸屬於垃圾清運、水肥清運、資源回收之清運單位人員，如消毒、割草、拆除違規廣告、拖吊廢機動車輛等人員。</t>
    <phoneticPr fontId="15" type="noConversion"/>
  </si>
  <si>
    <t>＊統計單位：人數。</t>
    <phoneticPr fontId="24" type="noConversion"/>
  </si>
  <si>
    <t>＊統計分類：
(一)縱行項目按單位別、性別及業務別分。
(二)橫列項目按類別、性別及年齡別分。</t>
    <phoneticPr fontId="15" type="noConversion"/>
  </si>
  <si>
    <t>＊統計指標編製方法與資料來源說明：依據本所環保單位實際環保人員(含編制內、非編制內)概況資料編製。</t>
    <phoneticPr fontId="15" type="noConversion"/>
  </si>
  <si>
    <r>
      <t>「</t>
    </r>
    <r>
      <rPr>
        <b/>
        <sz val="14"/>
        <color indexed="8"/>
        <rFont val="標楷體"/>
        <family val="4"/>
        <charset val="136"/>
      </rPr>
      <t>農耕土地面積」統計資料背景說明</t>
    </r>
    <phoneticPr fontId="15" type="noConversion"/>
  </si>
  <si>
    <t>資料種類：土地統計</t>
    <phoneticPr fontId="24" type="noConversion"/>
  </si>
  <si>
    <t>資料項目：農耕土地面積</t>
    <phoneticPr fontId="15" type="noConversion"/>
  </si>
  <si>
    <t>＊統計地區範圍及對象：凡本所所轄可供種植經濟生產農作物之土地，無論是否適宜耕作或合法作為農業使用與否，均為統計對象。</t>
    <phoneticPr fontId="15" type="noConversion"/>
  </si>
  <si>
    <t>＊統計標準時間：以每年一期作之耕作事實為準。</t>
    <phoneticPr fontId="1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</si>
  <si>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</si>
  <si>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t>(二)耕作地：</t>
    <phoneticPr fontId="24" type="noConversion"/>
  </si>
  <si>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</si>
  <si>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2.長期耕作地：指土壤不容易貯水或水量不足只能栽培陸稻、雜糧及果樹類等之耕地。</t>
  </si>
  <si>
    <t>(三)長期休閒地：係指耕地長期荒蕪，未種植作物之土地。</t>
  </si>
  <si>
    <t>＊統計單位：公頃。</t>
    <phoneticPr fontId="24" type="noConversion"/>
  </si>
  <si>
    <t>＊統計分類：分耕作地、長期休閒地兩大類。耕作地分為短期耕作地、長期耕作地；短期耕作地再分為水稻、水稻以外之短期作、短期休閒。</t>
    <phoneticPr fontId="15" type="noConversion"/>
  </si>
  <si>
    <t>＊發布週期：年。</t>
    <phoneticPr fontId="24" type="noConversion"/>
  </si>
  <si>
    <t>＊時效：3個月又5日。</t>
    <phoneticPr fontId="15" type="noConversion"/>
  </si>
  <si>
    <t>＊資料變革：無。</t>
    <phoneticPr fontId="24"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</si>
  <si>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15"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</si>
  <si>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15" type="noConversion"/>
  </si>
  <si>
    <r>
      <t>「</t>
    </r>
    <r>
      <rPr>
        <b/>
        <sz val="14"/>
        <color indexed="8"/>
        <rFont val="標楷體"/>
        <family val="4"/>
        <charset val="136"/>
      </rPr>
      <t>有效農機使用證之農機數量」統計資料背景說明</t>
    </r>
    <phoneticPr fontId="15" type="noConversion"/>
  </si>
  <si>
    <t>資料種類：農業統計</t>
    <phoneticPr fontId="24" type="noConversion"/>
  </si>
  <si>
    <t>資料項目：有效農機使用證之農機數量</t>
    <phoneticPr fontId="15" type="noConversion"/>
  </si>
  <si>
    <r>
      <t>＊統計地區範圍及對象：以本</t>
    </r>
    <r>
      <rPr>
        <sz val="13.5"/>
        <color theme="1"/>
        <rFont val="標楷體"/>
        <family val="4"/>
        <charset val="136"/>
      </rPr>
      <t>所</t>
    </r>
    <r>
      <rPr>
        <sz val="13.5"/>
        <rFont val="標楷體"/>
        <family val="4"/>
        <charset val="136"/>
      </rPr>
      <t>所轄地區農機證照及農機用油管理資訊系統登載之各式農機資料為統計對象。</t>
    </r>
    <phoneticPr fontId="15" type="noConversion"/>
  </si>
  <si>
    <r>
      <t>＊統計標準時間：</t>
    </r>
    <r>
      <rPr>
        <sz val="14"/>
        <color theme="1"/>
        <rFont val="標楷體"/>
        <family val="4"/>
        <charset val="136"/>
      </rPr>
      <t>以每年十二月三十一日之事實為準。</t>
    </r>
    <phoneticPr fontId="15" type="noConversion"/>
  </si>
  <si>
    <t>(一)耕耘機：俗稱「鐵牛」，係藉動力碎土、鬆土、平土等耕耘農地之機器，其馬力較曳引機小許多。</t>
    <phoneticPr fontId="24" type="noConversion"/>
  </si>
  <si>
    <t>(二)曳引機：有動力引擎，可拖拉機件，附掛犁、耙、中耕器等用以犁田整地、播種、施肥等之機器。</t>
    <phoneticPr fontId="24" type="noConversion"/>
  </si>
  <si>
    <t>(三)插秧機：有動力裝備，可自動將培育好之秧苗，按一定距離插植於田間之機器。</t>
    <phoneticPr fontId="24" type="noConversion"/>
  </si>
  <si>
    <t>(四)動力中耕管理機：有動力裝備，用於作物成長階段之除草、施肥、培土作畦等，且把手可上下及迴旋移動之綜合性管理機器。</t>
    <phoneticPr fontId="24" type="noConversion"/>
  </si>
  <si>
    <t>(五)動力割草機：有動力裝備，專用於割除雜草之機器。</t>
    <phoneticPr fontId="24" type="noConversion"/>
  </si>
  <si>
    <t>(六)背負式（動力噴霧機、施肥機）：有動力裝備，可噴灑霧（粉）狀農藥、肥料，以防治病蟲害、除雜草及施肥之機器，其機種為背負式。</t>
    <phoneticPr fontId="24" type="noConversion"/>
  </si>
  <si>
    <t>(七)定置式動力噴霧機：有動力裝備，可噴灑霧狀農藥，以防治病蟲害及除雜草之機器，其機種為定置式及廣距式。</t>
    <phoneticPr fontId="24" type="noConversion"/>
  </si>
  <si>
    <t>(八)自走式噴霧車：有動力裝備，可噴灑霧狀農藥，以防治病蟲害及除雜草之車輛，其機種為行走式。</t>
    <phoneticPr fontId="24" type="noConversion"/>
  </si>
  <si>
    <t>(九)抽水機：為經營農業之目的，所設置之抽水馬達及相關設備。</t>
    <phoneticPr fontId="24" type="noConversion"/>
  </si>
  <si>
    <t>(十)水稻聯合收穫機：有動力裝備，可作稻穀之收割、脫穀、篩選及裝袋等一貫作業之機器。</t>
    <phoneticPr fontId="24" type="noConversion"/>
  </si>
  <si>
    <t>(十一)脫殼（粒）機：有動力裝備，用於榖類作物收割後脫殼（粒）之機器，如稻穀脫殼機、玉米脫粒機、高粱脫粒機、花生脫莢機等。</t>
    <phoneticPr fontId="24" type="noConversion"/>
  </si>
  <si>
    <t>(十二)農地動力搬運車：有動力引擎裝置，可搬運農畜產品之農業用車輛。</t>
    <phoneticPr fontId="24" type="noConversion"/>
  </si>
  <si>
    <t>(十三)動力採茶機：有動力裝備，專用於採收茶葉之機器。</t>
    <phoneticPr fontId="24" type="noConversion"/>
  </si>
  <si>
    <t>(十四)雜糧聯合收穫機：有動力裝備，用於雜糧收穫之機器，包括玉米聯合收穫機、高粱聯合收穫機、甘藷收穫機、落花生收穫機、豆類收穫機等。</t>
    <phoneticPr fontId="24" type="noConversion"/>
  </si>
  <si>
    <t>(十五)甘蔗採收機：有動力裝備，專用於採收甘蔗之機器。</t>
    <phoneticPr fontId="24" type="noConversion"/>
  </si>
  <si>
    <t>(十六)動力剪枝機：有動力裝備，專用於修剪枝條之機器。</t>
    <phoneticPr fontId="24" type="noConversion"/>
  </si>
  <si>
    <t>(十七)乾燥機：將收穫之穀類或其他作物，加速脫水以便儲存之機器，如稻穀乾燥機、玉米乾燥機、菸葉乾燥設備（一套機件算一台）等。</t>
    <phoneticPr fontId="24" type="noConversion"/>
  </si>
  <si>
    <t>(十八)茶葉調製機（組）：有動力裝備，為茶菁製成粗製茶過程中使用之機器，包括殺菁機、揉捻機、烘培乾燥機等。</t>
    <phoneticPr fontId="24" type="noConversion"/>
  </si>
  <si>
    <t>(十九)蔬果分級機：將蔬菜、水果或其他農產品，依大小或重量予以分類選別之機器。</t>
    <phoneticPr fontId="24" type="noConversion"/>
  </si>
  <si>
    <t>＊統計單位：臺。</t>
    <phoneticPr fontId="24" type="noConversion"/>
  </si>
  <si>
    <t>＊統計分類：依農機種類及主要用途、機型等分為耕耘機、曳引機、插秧機、動力中耕管理機、動力割草機、背負式（動力噴霧機、施肥機）、定置式動力噴霧機、自走式噴霧車、抽水機、水稻聯合收穫機、脫殼（粒）機、農地動力搬運車、動力採茶機、雜糧聯合收穫機、甘蔗採收機、動力剪枝機、乾燥機、茶葉調製機（組）、蔬果分級機等。</t>
    <phoneticPr fontId="15" type="noConversion"/>
  </si>
  <si>
    <t>＊同步發送單位（說明資料發布時同步發送之單位或可同步查得該資料之網址）：臺東縣政府農業處。</t>
    <phoneticPr fontId="15" type="noConversion"/>
  </si>
  <si>
    <t>＊統計指標編製方法與資料來源說明：由臺東縣政府農業處農機證照及農機用油管理資訊系統登載之有效農機量統計結果。</t>
    <phoneticPr fontId="24" type="noConversion"/>
  </si>
  <si>
    <t>＊時效：2個月又5日。</t>
    <phoneticPr fontId="15" type="noConversion"/>
  </si>
  <si>
    <r>
      <t>「</t>
    </r>
    <r>
      <rPr>
        <b/>
        <sz val="14"/>
        <color indexed="8"/>
        <rFont val="標楷體"/>
        <family val="4"/>
        <charset val="136"/>
      </rPr>
      <t>推行社區發展工作概況」統計資料背景說明</t>
    </r>
    <phoneticPr fontId="15" type="noConversion"/>
  </si>
  <si>
    <t>資料項目：推行社區發展工作概況</t>
    <phoneticPr fontId="15" type="noConversion"/>
  </si>
  <si>
    <t>＊統計地區範圍及對象：凡在本所轄內已成立社區發展協會之社區，均為統計對象。</t>
    <phoneticPr fontId="15" type="noConversion"/>
  </si>
  <si>
    <t>＊統計標準時間：動態資料以1至12月事實為準；靜態資料以12月底之事實為準。</t>
    <phoneticPr fontId="15" type="noConversion"/>
  </si>
  <si>
    <t>(一)社區：依「社區發展工作綱要」第2條規定，係指「經鄉(鎮、市、區)社區發展主管機關劃定，供為依法設立社區發展協會，推動社區發展工作之組織與活動區域」。</t>
    <phoneticPr fontId="24" type="noConversion"/>
  </si>
  <si>
    <t>(二)社區發展協會：係指經主管機關劃定，依法成立之社區發展協會。</t>
    <phoneticPr fontId="24" type="noConversion"/>
  </si>
  <si>
    <t>(三)社區戶數：係指社區劃定範圍內所有戶數。</t>
    <phoneticPr fontId="24" type="noConversion"/>
  </si>
  <si>
    <t>(四)社區人口數：係指社區劃定範圍內所有人口數。</t>
    <phoneticPr fontId="24" type="noConversion"/>
  </si>
  <si>
    <t>(五)社區發展協會會員：由社區居民自動申請加入社區發展協會為之會員人數。</t>
    <phoneticPr fontId="24" type="noConversion"/>
  </si>
  <si>
    <t>(六)社區生產建設基金：為充裕社區經濟來源，健全社區發展組織，期能負起社區成果維護，推行社會教育、社區文化活動及福利服務工作，以提昇社區居民生活品質而籌措之基金。</t>
    <phoneticPr fontId="2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</si>
  <si>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24" type="noConversion"/>
  </si>
  <si>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2.社區長壽俱樂部：增加老人生活情趣，提昇老人生活品質並弘揚敬老崇孝之固有美德。
3.社區媽媽教室：透過媽媽教室活動將文化訊息，端正風氣的理念帶入家庭、影響家庭。
4.社區守望相助隊：社區居民基於需要，自行組織以維護住家安全，增進家戶情感為目的之組織。
5.社區志願服務團隊：社區發展協會依據志願服務法，運用或召募社區內外熱心民眾所籌組成立之志工團隊（含社區守望相助隊），貢獻其知識、體能、勞力、經驗、技術、時間等，以促進社區各項建設及提昇社區生活品質。
6.志工：指社區發展協會依志願服務法所召募、運用、管理，並領有志願服務紀錄冊之志願服務人員。
7.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
8.社區圖書室：倡導讀書風氣，使文化在社區生根，以提昇社區居民生活品質，建立書香社會。
9.社區民俗藝文康樂班隊：藉社區民俗活動之舉辦，提昇社區居民文化生活素養，並使我國民俗文化活動傳承不輟。
10.社區刊物：配合推展社區活動，報導社區生活，凝聚社區意識。
11.福利服務或活動：以社區內兒童、少年、婦女、老人、身心障礙者、低收入戶、新住民或家庭暴力受害者等弱勢族群所提供之關懷照顧與服務所受益之人次。
12.其他服務：除前目外，由社區發展協會所提供或辦理之服務或活動(如：環境綠美化、資源回收、社區文化導覽、社區產業推廣...等) 所受益之人次。
</t>
    <phoneticPr fontId="24" type="noConversion"/>
  </si>
  <si>
    <t>＊統計單位：戶數、人數、新台幣元。</t>
    <phoneticPr fontId="24" type="noConversion"/>
  </si>
  <si>
    <t>＊統計分類：橫項依「鄉鎮市區別」分；縱項依「社區戶數」、「社區人口數」、「理監事人數」、「社區發展協會會員數」、「設置社區生產建設基金」、「實際使用經費」、「社區活動中心(幢)」及「社區發展工作項目」分。</t>
    <phoneticPr fontId="15" type="noConversion"/>
  </si>
  <si>
    <t>＊同步發送單位（說明資料發布時同步發送之單位或可同步查得該資料之網址）：臺東縣政府社會處。</t>
    <phoneticPr fontId="15" type="noConversion"/>
  </si>
  <si>
    <r>
      <t>「</t>
    </r>
    <r>
      <rPr>
        <b/>
        <sz val="14"/>
        <color indexed="8"/>
        <rFont val="標楷體"/>
        <family val="4"/>
        <charset val="136"/>
      </rPr>
      <t>治山防災整體治理工程」統計資料背景說明</t>
    </r>
    <phoneticPr fontId="15" type="noConversion"/>
  </si>
  <si>
    <t>資料項目：治山防災整體治理工程</t>
    <phoneticPr fontId="15" type="noConversion"/>
  </si>
  <si>
    <t>＊統計地區範圍及對象：凡在本所所轄境內辦理治山防災工程者均為統計對象。</t>
    <phoneticPr fontId="24" type="noConversion"/>
  </si>
  <si>
    <t>＊統計標準時間：以會計年度期間之事實為準。</t>
  </si>
  <si>
    <t>總工程費係指本年度已完工者以決算金額，未完工者以發包後實際需要工程費填報，惟不含管理費在內。</t>
  </si>
  <si>
    <t>＊統計單位：座、塊、公尺、公頃、平方公尺。</t>
  </si>
  <si>
    <t xml:space="preserve">＊統計分類：按工程名稱、地點、總工程費(按經費來源分)及工作數量。 </t>
  </si>
  <si>
    <t>＊發布週期（指資料編製或產生之頻率，如月、季、年等）：年。</t>
  </si>
  <si>
    <t>＊同步發送單位（說明資料發布時同步發送之單位或可同步查得該資料之網址）：臺東縣政府農業處。</t>
  </si>
  <si>
    <t>＊統計指標編製方法與資料來源說明：本所依相關工程資料編製。</t>
    <phoneticPr fontId="24" type="noConversion"/>
  </si>
  <si>
    <r>
      <t>「</t>
    </r>
    <r>
      <rPr>
        <b/>
        <sz val="14"/>
        <color indexed="8"/>
        <rFont val="標楷體"/>
        <family val="4"/>
        <charset val="136"/>
      </rPr>
      <t>環境保護預算概況」統計資料背景說明</t>
    </r>
    <phoneticPr fontId="15" type="noConversion"/>
  </si>
  <si>
    <t>資料項目：環境保護預算概況</t>
    <phoneticPr fontId="15" type="noConversion"/>
  </si>
  <si>
    <t>＊統計地區範圍及對象：本所清潔隊之單位預算為統計對象。</t>
    <phoneticPr fontId="15" type="noConversion"/>
  </si>
  <si>
    <t>＊統計標準時間：以每年2月底之當年度預算數資料為準。</t>
    <phoneticPr fontId="15" type="noConversion"/>
  </si>
  <si>
    <t>(一)單位預算</t>
  </si>
  <si>
    <r>
      <rPr>
        <sz val="12"/>
        <rFont val="Times New Roman"/>
        <family val="1"/>
      </rPr>
      <t>1.</t>
    </r>
    <r>
      <rPr>
        <sz val="12"/>
        <rFont val="標楷體"/>
        <family val="4"/>
        <charset val="136"/>
      </rPr>
      <t>環保局及所屬單位預算：係指環境保護（資源）局及所屬機關主管之單位歲出（歲入）預算，包含「對下級機關補助款及對其他機關配合款」及「上級機關補助款</t>
    </r>
    <r>
      <rPr>
        <sz val="12"/>
        <rFont val="Times New Roman"/>
        <family val="1"/>
      </rPr>
      <t>(</t>
    </r>
    <r>
      <rPr>
        <sz val="12"/>
        <rFont val="標楷體"/>
        <family val="4"/>
        <charset val="136"/>
      </rPr>
      <t>含自用及轉撥</t>
    </r>
    <r>
      <rPr>
        <sz val="12"/>
        <rFont val="Times New Roman"/>
        <family val="1"/>
      </rPr>
      <t>)</t>
    </r>
    <r>
      <rPr>
        <sz val="12"/>
        <rFont val="標楷體"/>
        <family val="4"/>
        <charset val="136"/>
      </rPr>
      <t>及其他機關配合款」。</t>
    </r>
    <phoneticPr fontId="24" type="noConversion"/>
  </si>
  <si>
    <r>
      <t>2.鄉鎮市公所清潔隊預算：係指各鄉鎮市公所清潔隊歲出（歲入）預算</t>
    </r>
    <r>
      <rPr>
        <sz val="12"/>
        <rFont val="新細明體"/>
        <family val="1"/>
        <charset val="136"/>
      </rPr>
      <t>，</t>
    </r>
    <r>
      <rPr>
        <sz val="12"/>
        <rFont val="標楷體"/>
        <family val="4"/>
        <charset val="136"/>
      </rPr>
      <t>包含預算書歲出政事別及歲入來源別中環境保護相關之經常門與資本門等經費（僅縣政府環保局需填）。</t>
    </r>
    <phoneticPr fontId="24" type="noConversion"/>
  </si>
  <si>
    <t>3.人事費：係指機關內政務人員、法定編制人員、依法令約聘僱人員與技工、工友等現職人員之相關待遇經費，包含薪俸、加給、酬金、加班值班費、獎金、退休退職離職給付及儲金、保險、各項補助費等，依人員實際所在處室區分。</t>
  </si>
  <si>
    <t>4.委辦費：係指委託其他政府、機關、學校、團體及個人等進行學術研究、辦理機關職掌業務（含媒體政策及業務宣導）等經費。</t>
  </si>
  <si>
    <t>5.土地：係指公務所需房屋基地、地上物拆遷補償及其他土地購置經費。</t>
  </si>
  <si>
    <t>6.對國內團體之捐助：包含對企業捐助及對團體捐助，但不包括對團體辦理媒體政策及業務宣導之捐助。</t>
  </si>
  <si>
    <t>7.環保署補助款：係指由行政院環境保護署補助之經費，並納入該年決算者，包含實現數、應收數及保留數。</t>
  </si>
  <si>
    <r>
      <t>8</t>
    </r>
    <r>
      <rPr>
        <sz val="12"/>
        <rFont val="Times New Roman"/>
        <family val="1"/>
      </rPr>
      <t>.</t>
    </r>
    <r>
      <rPr>
        <sz val="12"/>
        <rFont val="標楷體"/>
        <family val="4"/>
        <charset val="136"/>
      </rPr>
      <t>污染防治附帶收入：係指為進行污染防治所產生之相關附帶收入</t>
    </r>
    <r>
      <rPr>
        <sz val="12"/>
        <rFont val="新細明體"/>
        <family val="1"/>
        <charset val="136"/>
      </rPr>
      <t>，</t>
    </r>
    <r>
      <rPr>
        <sz val="12"/>
        <rFont val="標楷體"/>
        <family val="4"/>
        <charset val="136"/>
      </rPr>
      <t>包括處理廢氣、廢水及回收清除處理廢棄物等而產生之附帶收入</t>
    </r>
    <r>
      <rPr>
        <sz val="12"/>
        <rFont val="新細明體"/>
        <family val="1"/>
        <charset val="136"/>
      </rPr>
      <t>，</t>
    </r>
    <r>
      <rPr>
        <sz val="12"/>
        <rFont val="標楷體"/>
        <family val="4"/>
        <charset val="136"/>
      </rPr>
      <t>可以本縣（市）環境保護（資源）局及所屬、鄉鎮市公所預算書中「廢舊物資售價」科目為準，另包含售電收入。</t>
    </r>
  </si>
  <si>
    <t>9.一般行政：包括預算員額（含機關正、副首長）所需人事費、內部行政支援單位所需工作經費、其他無法歸入特定業務計畫科目項下之一般共同性費用等經費。</t>
  </si>
  <si>
    <t>10.綜合規劃：包含綜合計畫（企劃）、環境保護業務考核、環境影響評估、教育宣導及環境保護人員培訓等經費。</t>
  </si>
  <si>
    <t>11.空氣品質保護：包含空氣品質管理、固定污染源與移動污染源空氣污染防制等經費。</t>
  </si>
  <si>
    <t>12.氣候變遷因應：係指氣候變遷減緩與調適，包含溫室氣體盤查、查驗、登錄、減量、管理、節能減碳、淨零排放、低碳生活及家園等經費。</t>
  </si>
  <si>
    <t>13.噪音及振動防制：包含噪音、振動及非屬原子能游離輻射之防制等經費。</t>
  </si>
  <si>
    <t>14.水質保護：包含廢（污）水排放管制、地面水、飲用水管理、海洋污染防治等經費。</t>
  </si>
  <si>
    <t>15.土壤及地下水污染整治：包含土壤及地下水污染之預防、監測、調查及整治等經費。</t>
  </si>
  <si>
    <t>16.廢棄物管理：包含一般廢棄物（含水肥）清理、源頭減量、資源回收再利用、事業廢棄物管理等經費。</t>
  </si>
  <si>
    <t>17.環境衛生、毒化物管理：包含環境衛生管理、病媒防治、毒性及關注化學物質管理、環境用藥管理等經費。</t>
  </si>
  <si>
    <t>18.陳情、稽查、糾紛處理：包含公害污染陳情、環境污染源稽查處分、公害糾紛處理等經費。</t>
  </si>
  <si>
    <t>19.監測及檢驗：包含環境品質監測、環境污染檢驗及測定等經費。</t>
  </si>
  <si>
    <t>20.研究發展：包含研究、科技發展等經費。</t>
  </si>
  <si>
    <t>21.其他：預備金及其他無法歸入之科目。</t>
  </si>
  <si>
    <t>22.非屬上述業務項目（如一般建築及設備、資訊軟硬體等）之經費分別歸入對應類別，如無法明確歸於某一類別，則歸入「其他」項。</t>
    <phoneticPr fontId="24" type="noConversion"/>
  </si>
  <si>
    <t>(二)附屬單位預算：係指本縣（市）環境保護（資源）局主管之環境保護基金、環境污染防制基金或屬預算法所定之特別收入基金（僅限非營業部分）。</t>
  </si>
  <si>
    <t>1.空污基金：係指依據空氣污染防制法規定設置之空氣污染防制基金。</t>
  </si>
  <si>
    <t>2.水污基金：係指依據水污染防治法規定設置之水污染防治基金。</t>
  </si>
  <si>
    <t>3.廢棄物清除處理基金：係指依據廢棄物清理法規定設置之一般廢棄物清除處理基金。</t>
  </si>
  <si>
    <t>4.環境教育基金：係指依據環境教育法規定設置之環境教育基金。</t>
  </si>
  <si>
    <t>5.焚化廠基金：係指依據廢棄物清理法，制定區域性垃圾處理廠（場）管理自治條例，所設置之區域性垃圾處理廠或焚化廠基金。</t>
  </si>
  <si>
    <t>6.機場噪音回饋基金：係指依據預算法規定設置之桃園國際機場航空噪音防制費及回饋金基金。</t>
  </si>
  <si>
    <t>7.回收（管理）基金：係指依據廢棄物清理法規定設置之資源回收（管理）基金。</t>
  </si>
  <si>
    <t>8.綠色能源開發管理基金：係指依據屏東縣綠色能源開發管理自治條例規定設置之綠色能源開發管理基金。</t>
  </si>
  <si>
    <t>9.徵收收入：係指依據空氣污染防制法等各環保法規徵收之污染防制及防治收入、回收清除處理收入、污染整治費收入等。</t>
  </si>
  <si>
    <t>10.環保提撥收入：係指環境教育基金之收入，依據環境教育法規定，自各級環保機關設立之環境保護基金每年至少提撥百分之五支出預算金額，以補（捐）助款撥入環境教育基金。</t>
  </si>
  <si>
    <t>11.營建工程空氣污染防制費收入：係指依據空氣污染防制法規定徵收之營建工程空氣污染防制費收入。</t>
  </si>
  <si>
    <t>12.移動（固定）污染源空氣污染防制費收入：係指依據空氣污染防制法規定，由行政院環境保護署提撥60%之固定污染源及20%之移動污染源空氣污染防制費分配款收入。</t>
  </si>
  <si>
    <t>13.非空污類徵收或環保提撥收入：係指依據空氣污染防制法以外之其他環保法規規定徵收或提撥之收入屬之，包含依據水污染防治法徵收之水污染防治收入、廢棄物清理法徵收之回收清除處理收入（含焚化廠）、土壤及地下水污染整治法徵收之污染整治費收入、環境教育法之環保提撥收入、其他污染防制及防治收入等。</t>
  </si>
  <si>
    <t>14.其他徵收及依法分配收入：係指非屬前述之其他徵收及依法分配收入，如違規罰款收入、再生能源發展收入等。</t>
  </si>
  <si>
    <t>15.環保署補助收入：係指由行政院環境保護署補助之收入，但不包含提撥60%之固定污染源、20%之移動污染源空氣污染防制費分配款及水污染防治費分配款。</t>
  </si>
  <si>
    <t>16.污染防治附帶收入：係指為進行污染防治所產生之相關附帶收入，包括處理廢氣、廢水及回收清除處理廢棄物等而產生之附帶收入，可以本縣（市）環境保護（資源）局附屬單位預算書中「財產處分收入」科目為準，另包含售電收入。</t>
  </si>
  <si>
    <t>17.用人費用：係指非營業特種基金依預算員額進用現職人員之相關待遇等經費，包括薪資、超時工作報酬、津貼、獎金、退休及卹償金、資遣費、福利費等。</t>
  </si>
  <si>
    <t>18.專業服務費：係指委聘專業機構或人員提供服務之費用。</t>
  </si>
  <si>
    <r>
      <t>19.提撥環境教育基金：係指各基金提撥環境教育基金之支出</t>
    </r>
    <r>
      <rPr>
        <sz val="12"/>
        <rFont val="新細明體"/>
        <family val="1"/>
        <charset val="136"/>
      </rPr>
      <t>，</t>
    </r>
    <r>
      <rPr>
        <sz val="12"/>
        <rFont val="標楷體"/>
        <family val="4"/>
        <charset val="136"/>
      </rPr>
      <t>依據環境教育法規定</t>
    </r>
    <r>
      <rPr>
        <sz val="12"/>
        <rFont val="新細明體"/>
        <family val="1"/>
        <charset val="136"/>
      </rPr>
      <t>，</t>
    </r>
    <r>
      <rPr>
        <sz val="12"/>
        <rFont val="標楷體"/>
        <family val="4"/>
        <charset val="136"/>
      </rPr>
      <t>各級環保機關設立之環境保護基金每年至少提撥百分之五支出預算金額</t>
    </r>
    <r>
      <rPr>
        <sz val="12"/>
        <rFont val="新細明體"/>
        <family val="1"/>
        <charset val="136"/>
      </rPr>
      <t>，</t>
    </r>
    <r>
      <rPr>
        <sz val="12"/>
        <rFont val="標楷體"/>
        <family val="4"/>
        <charset val="136"/>
      </rPr>
      <t>以補（捐）助款撥入環境教育基金。</t>
    </r>
  </si>
  <si>
    <t>20.捐助國內團體：係指對國內企業、行政法人、財團法人及其他民間團體（不含私校、團體辦理之媒體政策及業務宣導）之捐助。</t>
  </si>
  <si>
    <t>21.資本支出：係指購置土地、房屋建築、公共建設及設施、機械及交通運輸設備、資訊軟硬體等固定資產、無形資產及投資的費用。</t>
  </si>
  <si>
    <t>＊統計單位：千元
＊統計分類：
(一)縱項目按經資門別、科目別及基金別分。
(二)橫項目按單位別、業務別、基金來源/用途別分。</t>
    <phoneticPr fontId="15" type="noConversion"/>
  </si>
  <si>
    <t>＊統計指標編製方法與資料來源說明：依據本所清潔隊環境保護預算資料編製。</t>
    <phoneticPr fontId="15" type="noConversion"/>
  </si>
  <si>
    <r>
      <t>「</t>
    </r>
    <r>
      <rPr>
        <b/>
        <sz val="14"/>
        <color indexed="8"/>
        <rFont val="標楷體"/>
        <family val="4"/>
        <charset val="136"/>
      </rPr>
      <t>環境保護決算概況」統計資料背景說明</t>
    </r>
    <phoneticPr fontId="15" type="noConversion"/>
  </si>
  <si>
    <t>資料項目：環境保護決算概況</t>
    <phoneticPr fontId="15" type="noConversion"/>
  </si>
  <si>
    <t>＊統計地區範圍及對象：本所清潔隊之單位決算為統計對象。</t>
    <phoneticPr fontId="15" type="noConversion"/>
  </si>
  <si>
    <t>＊統計標準時間：以每年4月底之上年度決算數資料為準。</t>
    <phoneticPr fontId="15" type="noConversion"/>
  </si>
  <si>
    <t>(一)單位決算</t>
  </si>
  <si>
    <t>1.環保局及所屬單位決算：係指環境保護（資源）局及所屬機關主管之單位歲出（歲入）決算，包含「對下級機關補助款及對其他機關配合款」及「上級機關補助款(含自用及轉撥)及其他機關配合款」。</t>
  </si>
  <si>
    <t>2.鄉鎮市公所清潔隊決算：係指各鄉鎮市公所清潔隊歲出（歲入）決算，包含決算書歲出政事別及歲入來源別中環境保護相關之經常門與資本門等經費（僅縣政府環保局需填）。</t>
  </si>
  <si>
    <t>7.折舊：係依國有財產法所訂之財產範圍按使用年限提列之當年成本分攤金額，包含動產及不動產，但不含土地、有價證卷及權利。</t>
  </si>
  <si>
    <t>8.環保署補助款：係指由行政院環境保護署補助之經費，並納入該年決算者，包含實現數、應收數及保留數。</t>
  </si>
  <si>
    <t>9.污染防治附帶收入：係指為進行污染防治所產生之相關附帶收入，包括處理廢氣、廢水及回收清除處理廢棄物等而產生之附帶收入，可以本縣（市）環境保護（資源）局及所屬、鄉鎮市公所決算書中「廢舊物資售價」科目為準，另包含售電收入。</t>
  </si>
  <si>
    <t>10.一般行政：包括預算員額（含機關正、副首長）所需人事費、內部行政支援單位所需工作經費、其他無法歸入特定業務計畫科目項下之一般共同性費用等經費。</t>
  </si>
  <si>
    <t>11.綜合規劃：包含綜合計畫（企劃）、環境保護業務考核、環境影響評估、教育宣導及環境保護人員培訓等經費。</t>
  </si>
  <si>
    <t>12.空氣品質保護：包含空氣品質管理、固定污染源與移動污染源空氣污染防制等經費。</t>
  </si>
  <si>
    <t>13.氣候變遷因應：係指氣候變遷減緩與調適，包含溫室氣體盤查、查驗、登錄、減量、管理、節能減碳、淨零排放、低碳生活及家園等經費。</t>
  </si>
  <si>
    <t>14.噪音及振動防制：包含噪音、振動、非屬原子能游離輻射之防制等經費。</t>
  </si>
  <si>
    <t>15.水質保護：包含廢（污）水排放管制、地面水、飲用水管理、海洋污染防治等經費。</t>
  </si>
  <si>
    <t>16.土壤及地下水污染整治：包含土壤及地下水污染之預防、監測、調查、整治等經費。</t>
  </si>
  <si>
    <t>17.廢棄物管理：包含一般廢棄物（含水肥）清理、源頭減量、資源回收再利用、事業廢棄物管理等經費。</t>
  </si>
  <si>
    <t>18.環境衛生、毒化物管理：包含環境衛生管理、病媒防治、毒性及關注化學物質管理、環境用藥管理等經費。</t>
  </si>
  <si>
    <t>19.陳情、稽查、糾紛處理：包含公害污染陳情、環境污染源稽查處分、公害糾紛處理等經費。</t>
  </si>
  <si>
    <t>20.監測及檢驗：包含環境品質監測、環境污染檢驗及測定等經費。</t>
  </si>
  <si>
    <t>21.研究發展：包含研究、科技發展等經費。</t>
  </si>
  <si>
    <t>22.其他：預備金及其他無法歸入之科目。</t>
  </si>
  <si>
    <t>23.非屬上述業務項目（如一般建築及設備、資訊軟硬體等）之經費分別歸入對應類別，如無法明確歸於某一類別，則歸入「其他」項。</t>
  </si>
  <si>
    <t>(二)附屬單位決算：係指本縣（市）環境保護（資源）局主管之環境保護基金、環境污染防制基金或屬預算法所定之特別收入基金（僅限非營業部分）。</t>
  </si>
  <si>
    <t>16.污染防治附帶收入：係指為進行污染防治所產生之相關附帶收入，包括處理廢氣、廢水及回收清除處理廢棄物等而產生之附帶收入，可以本縣（市）環境保護（資源）局附屬單位決算書中「財產處分收入」科目為準，另包含售電收入。</t>
  </si>
  <si>
    <t>19.提撥環境教育基金：係指各基金提撥環境教育基金之支出，依據環境教育法規定，各級環保機關設立之環境保護基金每年至少提撥百分之五支出預算金額，以補（捐）助款撥入環境教育基金。</t>
  </si>
  <si>
    <t>＊統計單位：新台幣千元。</t>
    <phoneticPr fontId="24" type="noConversion"/>
  </si>
  <si>
    <t>＊統計分類：
(一)縱項目按經資門別、科目別及基金別分。
(二)橫項目按單位別、業務別、基金來源/用途別分。</t>
    <phoneticPr fontId="15" type="noConversion"/>
  </si>
  <si>
    <t>＊統計指標編製方法與資料來源說明：依據本所清潔隊環境保護決算資料編製。</t>
    <phoneticPr fontId="15" type="noConversion"/>
  </si>
  <si>
    <r>
      <t>「</t>
    </r>
    <r>
      <rPr>
        <b/>
        <sz val="14"/>
        <color indexed="8"/>
        <rFont val="標楷體"/>
        <family val="4"/>
        <charset val="136"/>
      </rPr>
      <t>辦理調解業務概況」統計資料背景說明</t>
    </r>
    <phoneticPr fontId="15" type="noConversion"/>
  </si>
  <si>
    <t>資料種類：其他行政統計</t>
    <phoneticPr fontId="24" type="noConversion"/>
  </si>
  <si>
    <t>資料項目：辦理調解業務概況</t>
    <phoneticPr fontId="15" type="noConversion"/>
  </si>
  <si>
    <t>＊統計地區範圍及對象：凡依據本所調解條例之執行案件，均為統計對象。</t>
    <phoneticPr fontId="15" type="noConversion"/>
  </si>
  <si>
    <t>＊統計標準時間：動態資料以當年1月至12月之事實為準；靜態資料以當年12月底之事實為準。</t>
    <phoneticPr fontId="15" type="noConversion"/>
  </si>
  <si>
    <t>（一）民事結案件數：按債權、債務、
物權、親屬、繼承、商事、營建工程及其他分。</t>
    <phoneticPr fontId="24" type="noConversion"/>
  </si>
  <si>
    <t>（二）刑事結案件數：按妨害風化、妨害婚姻及家庭、傷害、妨害自由名譽信用
及秘密、竊盜及侵占詐欺、毀棄損壞及其他分。</t>
    <phoneticPr fontId="24" type="noConversion"/>
  </si>
  <si>
    <t>（三）成立：指當年調解成立之件數。</t>
    <phoneticPr fontId="15" type="noConversion"/>
  </si>
  <si>
    <t>（四）不成立：指1次或多次調解未達成協議不再調解之當年結案之件數。</t>
    <phoneticPr fontId="24" type="noConversion"/>
  </si>
  <si>
    <t>（五）本表結案件數總計應與
「3311-04-03-3辦理調解方式概況」之調解方式合計欄相符。</t>
    <phoneticPr fontId="15" type="noConversion"/>
  </si>
  <si>
    <t>＊統計單位：件數。</t>
    <phoneticPr fontId="24" type="noConversion"/>
  </si>
  <si>
    <t>＊統計分類：橫項依「鄉鎮市別」分；縱項依「結案件數總計」、
「民事結案件數」、「刑事結案件數」及「年底正在調解中未結案件數」分。</t>
    <phoneticPr fontId="15" type="noConversion"/>
  </si>
  <si>
    <t>＊預告發布日期（含預告方式及週期）：年度終了後1個月又5日內以公務統計報表發布(預定發布時間如遇例假日則順延至次一工作日)。</t>
    <phoneticPr fontId="15" type="noConversion"/>
  </si>
  <si>
    <t>＊同步發送單位（說明資料發布時同步發送之單位或可同步查得該資料之網址）：臺東縣政府民政處。</t>
    <phoneticPr fontId="15" type="noConversion"/>
  </si>
  <si>
    <t>＊統計資料交叉查核及確保資料合理性之機制：本表結案件數總計應與「3311-04-03-3臺東縣臺東市公所辦理調解方式概況」之調解方式合計欄相符。</t>
    <phoneticPr fontId="15" type="noConversion"/>
  </si>
  <si>
    <r>
      <t>「</t>
    </r>
    <r>
      <rPr>
        <b/>
        <sz val="14"/>
        <color indexed="8"/>
        <rFont val="標楷體"/>
        <family val="4"/>
        <charset val="136"/>
      </rPr>
      <t>調解委員會組織概況」統計資料背景說明</t>
    </r>
    <phoneticPr fontId="15" type="noConversion"/>
  </si>
  <si>
    <t>資料項目：調解委員會組織概況</t>
    <phoneticPr fontId="15" type="noConversion"/>
  </si>
  <si>
    <t>＊統計地區範圍及對象：凡本所之調解委員會組織均為統計對象。</t>
    <phoneticPr fontId="15" type="noConversion"/>
  </si>
  <si>
    <t>＊統計標準時間：以當年12月底之事實為準。</t>
    <phoneticPr fontId="15" type="noConversion"/>
  </si>
  <si>
    <t>（一）年齡計算方式：以足歲計算。</t>
    <phoneticPr fontId="15" type="noConversion"/>
  </si>
  <si>
    <t>（二）年資係指在調解委員會任職之年資，以足年計列，但中途離職者，應將該段年資扣除。</t>
    <phoneticPr fontId="15" type="noConversion"/>
  </si>
  <si>
    <t>＊統計分類：橫項依「鄉鎮市別」分；縱項依「委員總人數」、「性別」、「年齡」、「教育程度」、「行業」、「服務公職」及「委員年資」分。</t>
    <phoneticPr fontId="15" type="noConversion"/>
  </si>
  <si>
    <r>
      <t>「</t>
    </r>
    <r>
      <rPr>
        <b/>
        <sz val="14"/>
        <color indexed="8"/>
        <rFont val="標楷體"/>
        <family val="4"/>
        <charset val="136"/>
      </rPr>
      <t>辦理調解方式概況」統計資料背景說明</t>
    </r>
    <phoneticPr fontId="15" type="noConversion"/>
  </si>
  <si>
    <t>資料項目：辦理調解方式概況</t>
    <phoneticPr fontId="15" type="noConversion"/>
  </si>
  <si>
    <t>＊統計地區範圍及對象：凡依據本所調解條例之執行案件經辦理結案者，均為統計對象。</t>
    <phoneticPr fontId="15" type="noConversion"/>
  </si>
  <si>
    <t>＊統計標準時間：以當年1月1日至年底之事實為準。</t>
    <phoneticPr fontId="15" type="noConversion"/>
  </si>
  <si>
    <t>（一）成立：指當年調解成立之件數。</t>
    <phoneticPr fontId="15" type="noConversion"/>
  </si>
  <si>
    <t>（二）不成立：指1次或多次調解未達成協議不再調解之當年結案之件數。</t>
    <phoneticPr fontId="15"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</si>
  <si>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24" type="noConversion"/>
  </si>
  <si>
    <t>（四）協同調解：指調解件數中，有相關單位人士參與協同調解者。</t>
    <phoneticPr fontId="24" type="noConversion"/>
  </si>
  <si>
    <t>（五）本表調解方式合計欄應與「3311-04-01-3臺東縣臺東市公所辦理調解業務概況」之結案件數總計相符。</t>
    <phoneticPr fontId="24" type="noConversion"/>
  </si>
  <si>
    <t>＊統計單位：件、%。</t>
    <phoneticPr fontId="24" type="noConversion"/>
  </si>
  <si>
    <t>＊統計分類：橫項依「鄉鎮市別」分；縱項依「調解方式」及「協同調解」分。</t>
    <phoneticPr fontId="1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</si>
  <si>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15" type="noConversion"/>
  </si>
  <si>
    <r>
      <t>「</t>
    </r>
    <r>
      <rPr>
        <b/>
        <sz val="14"/>
        <color indexed="8"/>
        <rFont val="標楷體"/>
        <family val="4"/>
        <charset val="136"/>
      </rPr>
      <t>公墓設施使用概況」統計資料背景說明</t>
    </r>
    <phoneticPr fontId="15" type="noConversion"/>
  </si>
  <si>
    <t>資料項目：公墓設施使用概況</t>
    <phoneticPr fontId="15" type="noConversion"/>
  </si>
  <si>
    <t>＊統計地區範圍及對象：凡本所範圍內，依法設置及管理之公私立公墓，均為統計對象。</t>
    <phoneticPr fontId="15" type="noConversion"/>
  </si>
  <si>
    <t>＊統計標準時間：動態資料以當年1月1日至年底之事實為準；靜態資料以當年12月底之事實為準。</t>
    <phoneticPr fontId="1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</si>
  <si>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</si>
  <si>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</si>
  <si>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</si>
  <si>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</si>
  <si>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</si>
  <si>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</si>
  <si>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</si>
  <si>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</si>
  <si>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</si>
  <si>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（十）本年遷出數：指撿骨或遷至其他骨灰（骸）存放設施安厝。</t>
    <phoneticPr fontId="24" type="noConversion"/>
  </si>
  <si>
    <t>（十一）開放中：係指設施營運中，受理民眾申請埋葬或骨灰（骸）存放。</t>
    <phoneticPr fontId="24" type="noConversion"/>
  </si>
  <si>
    <t>（十二）已停用：係指設施已禁葬或不再提供骨灰（骸）存放服務。</t>
    <phoneticPr fontId="24" type="noConversion"/>
  </si>
  <si>
    <t>＊統計單位：處、平方公尺、座、具、個。</t>
    <phoneticPr fontId="24" type="noConversion"/>
  </si>
  <si>
    <t>＊統計分類：橫項依「鄉鎮市別」及「公私立別」分；縱項依「經規劃並啟用者」及「未經規劃者」分。</t>
    <phoneticPr fontId="15" type="noConversion"/>
  </si>
  <si>
    <t>＊時效：4個月又5日。</t>
    <phoneticPr fontId="15" type="noConversion"/>
  </si>
  <si>
    <r>
      <t>「</t>
    </r>
    <r>
      <rPr>
        <b/>
        <sz val="14"/>
        <color indexed="8"/>
        <rFont val="標楷體"/>
        <family val="4"/>
        <charset val="136"/>
      </rPr>
      <t>骨灰(骸)存放設施使用概況」統計資料背景說明</t>
    </r>
    <phoneticPr fontId="15" type="noConversion"/>
  </si>
  <si>
    <t>資料項目：骨灰(骸)存放設施使用概況</t>
    <phoneticPr fontId="15" type="noConversion"/>
  </si>
  <si>
    <t>＊統計地區範圍及對象：凡本所範圍內，依法設置及管理之公私立骨灰(骸)存放設施，均為統計對象。</t>
    <phoneticPr fontId="15" type="noConversion"/>
  </si>
  <si>
    <t>（一）骨灰(骸)存放設施：指供存放骨灰(骸)之納骨堂(塔)、納骨牆或其他形式之存放設施，但不包括未依法設置供家族使用之靈骨堂、無主墳墓之萬善堂、宗教建築物附設之靈骨堂。</t>
    <phoneticPr fontId="15" type="noConversion"/>
  </si>
  <si>
    <t>（二）年底最大容量：當年底可供放存之最高飽和量；年底最大容量=年底已使用量(包含本年納入數量)+年底尚未使用量。</t>
    <phoneticPr fontId="15" type="noConversion"/>
  </si>
  <si>
    <t>（三）本年遷出數量：指骨灰（骸）遷出之數量（含毀損）。</t>
    <phoneticPr fontId="15" type="noConversion"/>
  </si>
  <si>
    <t>（四）年底處數
1.開放中：係指設施營運中，受理民眾申請骨灰（骸）存放。
2.已停用：係指設施不再提供骨灰（骸）存放服務。</t>
    <phoneticPr fontId="24" type="noConversion"/>
  </si>
  <si>
    <t>＊統計單位：處、位數。</t>
    <phoneticPr fontId="24" type="noConversion"/>
  </si>
  <si>
    <t>＊統計分類：橫項依「鄉鎮市別」及「公私立別」分；縱項依「年底處數」、「年底最大容量」、「年底已使用量」、「年底尚未使用量」、「本年納入數量」及「本年遷出數量」分。</t>
    <phoneticPr fontId="15" type="noConversion"/>
  </si>
  <si>
    <r>
      <t>「</t>
    </r>
    <r>
      <rPr>
        <b/>
        <sz val="14"/>
        <color indexed="8"/>
        <rFont val="標楷體"/>
        <family val="4"/>
        <charset val="136"/>
      </rPr>
      <t>殯葬管理業務概況」統計資料背景說明</t>
    </r>
    <phoneticPr fontId="15" type="noConversion"/>
  </si>
  <si>
    <t>資料項目：殯葬管理業務概況</t>
    <phoneticPr fontId="15" type="noConversion"/>
  </si>
  <si>
    <t>＊統計地區範圍及對象：凡本所依法所為殯葬管理業務，均為統計對象。</t>
  </si>
  <si>
    <t>＊統計標準時間：動態資料以當年1月1日至年底之事實為準；靜態資料以當年12月底之事實為準。</t>
  </si>
  <si>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</si>
  <si>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</si>
  <si>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</si>
  <si>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（四）本年環保葬件數：係指公、私立公墓內或非公墓內之環保葬件數。</t>
  </si>
  <si>
    <t>（五）本年殯葬設施違反殯葬法規處分件數：係指公、私立殯葬設施違反殯葬法規遭受處分之件數。</t>
  </si>
  <si>
    <t>＊統計單位：件、個、人。</t>
    <phoneticPr fontId="24" type="noConversion"/>
  </si>
  <si>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</si>
  <si>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</si>
  <si>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＊同步發送單位（說明資料發布時同步發送之單位或可同步查得該資料之網址）：臺東縣政府民政處。</t>
    <phoneticPr fontId="24" type="noConversion"/>
  </si>
  <si>
    <t>＊統計指標編製方法與資料來源說明：依據本所資料編製。</t>
  </si>
  <si>
    <t>＊統計資料交叉查核及確保資料合理性之機制：無。</t>
  </si>
  <si>
    <r>
      <t>「</t>
    </r>
    <r>
      <rPr>
        <b/>
        <sz val="14"/>
        <color indexed="8"/>
        <rFont val="標楷體"/>
        <family val="4"/>
        <charset val="136"/>
      </rPr>
      <t>殯儀館設施概況」統計資料背景說明</t>
    </r>
    <phoneticPr fontId="15" type="noConversion"/>
  </si>
  <si>
    <t>資料項目：殯儀館設施概況</t>
    <phoneticPr fontId="15" type="noConversion"/>
  </si>
  <si>
    <t>＊統計地區範圍及對象：凡本所範圍內，依法設置及管理之公私立殯儀館，均為統計對象。</t>
    <phoneticPr fontId="24" type="noConversion"/>
  </si>
  <si>
    <t>（一）最大容量：同一時間可供殯殮之最高飽和量。</t>
  </si>
  <si>
    <t>（二）年底總樓地板面積：指當年底房屋各樓層總樓地板面積之和。</t>
  </si>
  <si>
    <t>（三）本年殯殮數量係指當年累計殯殮屍體數。</t>
  </si>
  <si>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</si>
  <si>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</si>
  <si>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</si>
  <si>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r>
      <t>「</t>
    </r>
    <r>
      <rPr>
        <b/>
        <sz val="14"/>
        <color indexed="8"/>
        <rFont val="標楷體"/>
        <family val="4"/>
        <charset val="136"/>
      </rPr>
      <t>火化場設施概況」統計資料背景說明</t>
    </r>
    <phoneticPr fontId="15" type="noConversion"/>
  </si>
  <si>
    <t>資料項目：火化場設施概況</t>
    <phoneticPr fontId="15" type="noConversion"/>
  </si>
  <si>
    <t>＊統計地區範圍及對象：凡本所範圍內，依法設置及管理之公私立火化場，均為統計對象。</t>
    <phoneticPr fontId="15" type="noConversion"/>
  </si>
  <si>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</si>
  <si>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</si>
  <si>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（三）每日最大處理量：指依爐具之效能，全部火化爐每日所能處理之最大量而言。</t>
  </si>
  <si>
    <t>（四）性別不詳：指火化之骨骸、胎兒屍體或其他無法辨識性別之情形者。</t>
  </si>
  <si>
    <t>＊統計單位：處、平方公尺、具、座。</t>
  </si>
  <si>
    <t>＊統計分類：橫項依「鄉鎮市區別」及「公私立別」分；縱項依「年底火化場數」、「年底土地面積」、「年底總樓地板面積」、「年底每日最大處理量」、「年底火化爐數」及「本年火化數」分，其中「本年火化數」再依性別分。</t>
  </si>
  <si>
    <t>＊預告發布日期（含預告方式及週期）：年度終了後2個月又5日內以公務統計報表發布(預定發布時間如遇例假日則順延至次一工作日)。</t>
    <phoneticPr fontId="15" type="noConversion"/>
  </si>
  <si>
    <t>＊時效：2個月又20日。</t>
    <phoneticPr fontId="15" type="noConversion"/>
  </si>
  <si>
    <t>＊預告發布日期（含預告方式及週期）：期間開始2個月又20日內以公務統計報表發布(預定發布時間如遇例假日則順延至次一工作日)。</t>
    <phoneticPr fontId="15" type="noConversion"/>
  </si>
  <si>
    <t>＊時效：4個月又20日。</t>
    <phoneticPr fontId="15" type="noConversion"/>
  </si>
  <si>
    <t>＊預告發布日期（含預告方式及週期）：期間終了4個月又20日日內以公務統計報表發布(預定發布時間如遇例假日則順延至次一工作日)。</t>
    <phoneticPr fontId="15" type="noConversion"/>
  </si>
  <si>
    <t>＊預告發布日期（含預告方式及週期）：年度終了後4個月又5日內以公務統計報表發布(預定發布時間如遇例假日則順延至次一工作日)。</t>
    <phoneticPr fontId="24" type="noConversion"/>
  </si>
  <si>
    <t>＊預告發布日期（含預告方式及週期）：次年4月5日前以公務統計報表發布(預定發布時間如遇例假日則順延至次一工作日)。</t>
    <phoneticPr fontId="15" type="noConversion"/>
  </si>
  <si>
    <t>資料項目：臺東縣關山鎮公所公庫收支月報</t>
    <phoneticPr fontId="15" type="noConversion"/>
  </si>
  <si>
    <t>＊發布機關、單位：臺東縣關山鎮公所主計室</t>
    <phoneticPr fontId="15" type="noConversion"/>
  </si>
  <si>
    <t>＊編製單位： 臺東縣關山鎮公所社財課</t>
    <phoneticPr fontId="15" type="noConversion"/>
  </si>
  <si>
    <r>
      <t>＊</t>
    </r>
    <r>
      <rPr>
        <sz val="7"/>
        <rFont val="Times New Roman"/>
        <family val="1"/>
      </rPr>
      <t xml:space="preserve">     </t>
    </r>
    <r>
      <rPr>
        <sz val="14"/>
        <rFont val="標楷體"/>
        <family val="4"/>
        <charset val="136"/>
      </rPr>
      <t xml:space="preserve">書面：       （ ）新聞稿   （◎）報表  </t>
    </r>
  </si>
  <si>
    <t>＊統計地區範圍及對象：以本鄉(鎮、市)公庫現金收支事項為統計範圍及對象。</t>
    <phoneticPr fontId="15" type="noConversion"/>
  </si>
  <si>
    <t>＊編製單位：臺東縣關山鎮公所清潔隊</t>
    <phoneticPr fontId="15" type="noConversion"/>
  </si>
  <si>
    <t xml:space="preserve">＊書面：       （ ）新聞稿   （◎）報表  </t>
    <phoneticPr fontId="24" type="noConversion"/>
  </si>
  <si>
    <t>＊統計地區範圍及對象：本所之一般垃圾及廚餘清理狀況均為統計對象。</t>
    <phoneticPr fontId="15" type="noConversion"/>
  </si>
  <si>
    <t>＊發布機關、單位：臺東縣關山鎮公所主計室</t>
    <phoneticPr fontId="24" type="noConversion"/>
  </si>
  <si>
    <t xml:space="preserve">＊書面：       （ ）新聞稿   （◎）報表  </t>
  </si>
  <si>
    <t>＊發布機關、單位：臺東縣關山鎮</t>
    <phoneticPr fontId="15" type="noConversion"/>
  </si>
  <si>
    <t>＊編製單位：臺東縣關山鎮公所建設課</t>
    <phoneticPr fontId="24" type="noConversion"/>
  </si>
  <si>
    <t>20日</t>
    <phoneticPr fontId="15" type="noConversion"/>
  </si>
  <si>
    <t>環境統計</t>
    <phoneticPr fontId="15" type="noConversion"/>
  </si>
  <si>
    <t>＊時效：20日。</t>
    <phoneticPr fontId="15" type="noConversion"/>
  </si>
  <si>
    <t>＊預告發布日期（含預告方式及週期）：次月20日前以公務統計報表發布，其中12月之資料於次年2月5日前發布(預定發布時間如遇例假日則順延至次一工作日)。</t>
    <phoneticPr fontId="15" type="noConversion"/>
  </si>
  <si>
    <t>民政統計</t>
    <phoneticPr fontId="15" type="noConversion"/>
  </si>
  <si>
    <t>2月5日</t>
    <phoneticPr fontId="15" type="noConversion"/>
  </si>
  <si>
    <t>8月5日</t>
    <phoneticPr fontId="15" type="noConversion"/>
  </si>
  <si>
    <r>
      <t>＊</t>
    </r>
    <r>
      <rPr>
        <sz val="14"/>
        <color rgb="FF7030A0"/>
        <rFont val="標楷體"/>
        <family val="4"/>
        <charset val="136"/>
      </rPr>
      <t>時效：20日。</t>
    </r>
    <phoneticPr fontId="15" type="noConversion"/>
  </si>
  <si>
    <t>＊預告發布日期（含預告方式及週期）：期間終了後20日內以公務統計報表發布(預定發布時間如遇例假日則順延至次一工作日)。</t>
    <phoneticPr fontId="15" type="noConversion"/>
  </si>
  <si>
    <t>財政
統計</t>
    <phoneticPr fontId="15" type="noConversion"/>
  </si>
  <si>
    <t>社會統計</t>
    <phoneticPr fontId="15" type="noConversion"/>
  </si>
  <si>
    <t>交通統計</t>
    <phoneticPr fontId="15" type="noConversion"/>
  </si>
  <si>
    <t>農業統計</t>
    <phoneticPr fontId="15" type="noConversion"/>
  </si>
  <si>
    <t>台東縣關山鎮公所</t>
    <phoneticPr fontId="15" type="noConversion"/>
  </si>
  <si>
    <t>#8月份月報</t>
    <phoneticPr fontId="15" type="noConversion"/>
  </si>
  <si>
    <t>113年12月</t>
    <phoneticPr fontId="15" type="noConversion"/>
  </si>
  <si>
    <t>114年1月</t>
    <phoneticPr fontId="15" type="noConversion"/>
  </si>
  <si>
    <t>114年2月</t>
    <phoneticPr fontId="15" type="noConversion"/>
  </si>
  <si>
    <t>114年3月</t>
    <phoneticPr fontId="15" type="noConversion"/>
  </si>
  <si>
    <t>114年4月</t>
    <phoneticPr fontId="15" type="noConversion"/>
  </si>
  <si>
    <t>114年5月</t>
    <phoneticPr fontId="15" type="noConversion"/>
  </si>
  <si>
    <t>114年6月</t>
    <phoneticPr fontId="15" type="noConversion"/>
  </si>
  <si>
    <t>114年7月</t>
    <phoneticPr fontId="15" type="noConversion"/>
  </si>
  <si>
    <t>114年8月</t>
    <phoneticPr fontId="15" type="noConversion"/>
  </si>
  <si>
    <t>114年9月</t>
    <phoneticPr fontId="15" type="noConversion"/>
  </si>
  <si>
    <t>114年10月</t>
    <phoneticPr fontId="15" type="noConversion"/>
  </si>
  <si>
    <t>114年11月</t>
    <phoneticPr fontId="15" type="noConversion"/>
  </si>
  <si>
    <t>114年12月</t>
    <phoneticPr fontId="15" type="noConversion"/>
  </si>
  <si>
    <t>#113年11月份月報</t>
    <phoneticPr fontId="15" type="noConversion"/>
  </si>
  <si>
    <t>#113年12月份月報</t>
    <phoneticPr fontId="15" type="noConversion"/>
  </si>
  <si>
    <t>#114年1月份月報</t>
    <phoneticPr fontId="15" type="noConversion"/>
  </si>
  <si>
    <t>113年下半年報</t>
    <phoneticPr fontId="15" type="noConversion"/>
  </si>
  <si>
    <t>#2月份月報</t>
    <phoneticPr fontId="15" type="noConversion"/>
  </si>
  <si>
    <t>#3月份月報</t>
    <phoneticPr fontId="15" type="noConversion"/>
  </si>
  <si>
    <t>#4月份月報</t>
    <phoneticPr fontId="15" type="noConversion"/>
  </si>
  <si>
    <t>#5月份月報</t>
    <phoneticPr fontId="15" type="noConversion"/>
  </si>
  <si>
    <t>#6月份月報</t>
    <phoneticPr fontId="15" type="noConversion"/>
  </si>
  <si>
    <t>#7月份月報</t>
    <phoneticPr fontId="15" type="noConversion"/>
  </si>
  <si>
    <t>114年上半年報</t>
    <phoneticPr fontId="15" type="noConversion"/>
  </si>
  <si>
    <t>113年第四季</t>
    <phoneticPr fontId="15" type="noConversion"/>
  </si>
  <si>
    <t>113年度</t>
    <phoneticPr fontId="15" type="noConversion"/>
  </si>
  <si>
    <t>宗教財團法人概況</t>
    <phoneticPr fontId="15" type="noConversion"/>
  </si>
  <si>
    <t>「宗教財團法人概況」統計資料背景說明</t>
    <phoneticPr fontId="15" type="noConversion"/>
  </si>
  <si>
    <t>資料項目：宗教財團法人概況</t>
    <phoneticPr fontId="15" type="noConversion"/>
  </si>
  <si>
    <t xml:space="preserve">＊統計地區範圍及對象：凡經本公所許可設立並完成宗教財團法人登記者，均為統計對象。 </t>
  </si>
  <si>
    <t>＊統計標準時間：以當年12月底之事實為準。</t>
  </si>
  <si>
    <t>宗教財團法人係指經許可設立並完成宗教財團法人登記者，包括以不動產方式或基金方式設立者。</t>
  </si>
  <si>
    <t>＊統計單位：個。</t>
  </si>
  <si>
    <t>＊統計分類：橫項依「鄉鎮市區別」分；縱項依「宗教別」分。</t>
  </si>
  <si>
    <t>＊同步發送單位（說明資料發布時同步發送之單位或可同步查得該資料之網址）：臺東縣政府民政處。</t>
  </si>
  <si>
    <t>＊統計指標編製方法與資料來源說明：依據本公所核准或備案申請表彙編。</t>
  </si>
  <si>
    <t>＊統計資料交叉查核及確保資料合理性之機制：無</t>
  </si>
  <si>
    <t>資料種類：民政類統計</t>
    <phoneticPr fontId="24" type="noConversion"/>
  </si>
  <si>
    <t>寺廟登記概況</t>
    <phoneticPr fontId="15" type="noConversion"/>
  </si>
  <si>
    <t>＊統計分類：</t>
  </si>
  <si>
    <t>＊統計指標編製方法與資料來源說明：依據本公所資料彙編。</t>
  </si>
  <si>
    <t>資料項目：寺廟登記概況</t>
    <phoneticPr fontId="15" type="noConversion"/>
  </si>
  <si>
    <t>＊統計地區範圍及對象：凡轄內之教會（堂）均為統計對象。</t>
  </si>
  <si>
    <t>教會（堂）係指已辦理宗教財團法人登記及未辦理宗教財團法人登記者。</t>
  </si>
  <si>
    <t>＊統計單位：座。</t>
  </si>
  <si>
    <t>＊統計分類：橫項依「鄉鎮市區別」分；縱項依「總計」、「猶太教」、「天主教」、「基督教」、「伊斯蘭教」、「東正教」、「摩門教」、「天理教」、「巴哈伊教」、「統一教」、「山達基」、「真光教團」、「其他」分。</t>
  </si>
  <si>
    <t>＊統計指標編製方法與資料來源說明：依據年度本所統計資料彙編。</t>
  </si>
  <si>
    <t>「教會堂概況」統計資料背景說明</t>
    <phoneticPr fontId="15" type="noConversion"/>
  </si>
  <si>
    <t>教會(堂)概況</t>
    <phoneticPr fontId="15" type="noConversion"/>
  </si>
  <si>
    <t>宗教團體興辦公益慈善及社會教化事業概況</t>
    <phoneticPr fontId="15" type="noConversion"/>
  </si>
  <si>
    <t>＊統計地區範圍及對象：凡轄內各種宗教興辦公益慈善及社會教化事業之慈善機構，均為統計對象。</t>
  </si>
  <si>
    <t>（一）醫院數：指各種宗教附設之醫院數，並以報經醫療主管機關核准設立者為限。</t>
  </si>
  <si>
    <t>（二）診所數：指各種宗教附設之診所數，並以報經醫療主管機關核准設立者為限。</t>
  </si>
  <si>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</si>
  <si>
    <t>（四）公益慈善事業：指各種宗教附設者，並以報經主管機關核准設立者為限，分為養老院數、身心障礙教養院數、青少年輔導院數、福利基金會數、學生宿舍處數、技藝研習數及社會服務中心數。</t>
  </si>
  <si>
    <t>橫項依「宗教別」分；縱項依「醫療機構」、「文教機構」及「公益慈善事業」分。</t>
  </si>
  <si>
    <t>（一）醫療機構：分為醫院數、診所數。</t>
  </si>
  <si>
    <t>（二）文教機構：分為大學數、專科學校數、中學數、職校數、小學數、幼兒園數、圖書閱覽室數、其他。</t>
  </si>
  <si>
    <t>（三）公益慈善事業：分為養老院數、身心障礙教養院數、青少年輔導院數、福利基金會數、學生宿舍處數、技藝研習處數、社會服務中心數。</t>
  </si>
  <si>
    <t>「宗教團體興辦公益慈善及社會教化事業概況」統計資料背景說明</t>
    <phoneticPr fontId="1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</si>
  <si>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</si>
  <si>
    <t>＊統計標準時間：以每季底之事實為準。</t>
  </si>
  <si>
    <r>
      <t>(一)</t>
    </r>
    <r>
      <rPr>
        <sz val="14"/>
        <color rgb="FF000000"/>
        <rFont val="Times New Roman"/>
        <family val="1"/>
      </rPr>
      <t xml:space="preserve">    </t>
    </r>
    <r>
      <rPr>
        <sz val="14"/>
        <color rgb="FF000000"/>
        <rFont val="標楷體"/>
        <family val="4"/>
        <charset val="136"/>
      </rPr>
      <t>都市計畫區內：依都市計畫法規定之都市計畫範圍內(不包括其範圍內之風景遊樂區)。</t>
    </r>
  </si>
  <si>
    <r>
      <t>(二)</t>
    </r>
    <r>
      <rPr>
        <sz val="14"/>
        <color rgb="FF000000"/>
        <rFont val="Times New Roman"/>
        <family val="1"/>
      </rPr>
      <t xml:space="preserve">    </t>
    </r>
    <r>
      <rPr>
        <sz val="14"/>
        <color rgb="FF000000"/>
        <rFont val="標楷體"/>
        <family val="4"/>
        <charset val="136"/>
      </rPr>
      <t>路外停車位：指道路之路面外，以平面或立體式(包括匝道式、機械式或塔台式)等所設，停放車輛之車位，但不包含其範圍內之風景遊樂區停車位。</t>
    </r>
  </si>
  <si>
    <r>
      <t>(三)</t>
    </r>
    <r>
      <rPr>
        <sz val="14"/>
        <color rgb="FF000000"/>
        <rFont val="Times New Roman"/>
        <family val="1"/>
      </rPr>
      <t xml:space="preserve">    </t>
    </r>
    <r>
      <rPr>
        <sz val="14"/>
        <color rgb="FF000000"/>
        <rFont val="標楷體"/>
        <family val="4"/>
        <charset val="136"/>
      </rPr>
      <t>公有：指停車場之經營管理權屬於政府。</t>
    </r>
  </si>
  <si>
    <r>
      <t>(四)</t>
    </r>
    <r>
      <rPr>
        <sz val="14"/>
        <color rgb="FF000000"/>
        <rFont val="Times New Roman"/>
        <family val="1"/>
      </rPr>
      <t xml:space="preserve">    </t>
    </r>
    <r>
      <rPr>
        <sz val="14"/>
        <color rgb="FF000000"/>
        <rFont val="標楷體"/>
        <family val="4"/>
        <charset val="136"/>
      </rPr>
      <t>私有：指停車場之所有權屬於民間。</t>
    </r>
  </si>
  <si>
    <r>
      <t>(五)</t>
    </r>
    <r>
      <rPr>
        <sz val="14"/>
        <color rgb="FF000000"/>
        <rFont val="Times New Roman"/>
        <family val="1"/>
      </rPr>
      <t xml:space="preserve">    </t>
    </r>
    <r>
      <rPr>
        <sz val="14"/>
        <color rgb="FF000000"/>
        <rFont val="標楷體"/>
        <family val="4"/>
        <charset val="136"/>
      </rPr>
      <t>收費：指依收費方式含計時收費及計次收費在內。</t>
    </r>
  </si>
  <si>
    <r>
      <t>(六)</t>
    </r>
    <r>
      <rPr>
        <sz val="14"/>
        <color rgb="FF000000"/>
        <rFont val="Times New Roman"/>
        <family val="1"/>
      </rPr>
      <t xml:space="preserve">    </t>
    </r>
    <r>
      <rPr>
        <sz val="14"/>
        <color rgb="FF000000"/>
        <rFont val="標楷體"/>
        <family val="4"/>
        <charset val="136"/>
      </rPr>
      <t>不收費：指停車格位免費供民眾停放。</t>
    </r>
  </si>
  <si>
    <t>＊統計單位：格。</t>
  </si>
  <si>
    <t>＊統計分類：路外停車位依設置方式分公有及私有，再分收費、不收費。</t>
  </si>
  <si>
    <t>＊發布週期：季。</t>
  </si>
  <si>
    <t>＊同步發送單位（說明資料發布時同步發送之單位或可同步查得該資料之網址）：臺東縣政府建設處。</t>
  </si>
  <si>
    <t>＊統計指標編製方法與資料來源說明：由本所辦理都市計畫區外路外停車位統計之單位，依據原始資料分別統計彙編。</t>
  </si>
  <si>
    <t>「停車位概況-區外路外身心障礙者專用停車位」統計資料背景說明</t>
    <phoneticPr fontId="15" type="noConversion"/>
  </si>
  <si>
    <t>＊統計地區範圍及對象：包括本所轄區內之路邊電動車專用停車位，以供電動車輛停放之場所為統計對象。</t>
  </si>
  <si>
    <r>
      <t>(一)</t>
    </r>
    <r>
      <rPr>
        <sz val="7"/>
        <color rgb="FF000000"/>
        <rFont val="Times New Roman"/>
        <family val="1"/>
      </rPr>
      <t xml:space="preserve">  </t>
    </r>
    <r>
      <rPr>
        <sz val="14"/>
        <color rgb="FF000000"/>
        <rFont val="標楷體"/>
        <family val="4"/>
        <charset val="136"/>
      </rPr>
      <t>路邊停車位：指以道路部分路面劃設，供公眾停放車輛之車位，但不包括其範圍內之風景遊樂區停車位。</t>
    </r>
  </si>
  <si>
    <r>
      <t>(二)</t>
    </r>
    <r>
      <rPr>
        <sz val="7"/>
        <color rgb="FF000000"/>
        <rFont val="Times New Roman"/>
        <family val="1"/>
      </rPr>
      <t xml:space="preserve">  </t>
    </r>
    <r>
      <rPr>
        <sz val="14"/>
        <color rgb="FF000000"/>
        <rFont val="標楷體"/>
        <family val="4"/>
        <charset val="136"/>
      </rPr>
      <t>公有：指停車場之經營管理權屬於政府。</t>
    </r>
  </si>
  <si>
    <r>
      <t>(三)</t>
    </r>
    <r>
      <rPr>
        <sz val="7"/>
        <color rgb="FF000000"/>
        <rFont val="Times New Roman"/>
        <family val="1"/>
      </rPr>
      <t xml:space="preserve">  </t>
    </r>
    <r>
      <rPr>
        <sz val="14"/>
        <color rgb="FF000000"/>
        <rFont val="標楷體"/>
        <family val="4"/>
        <charset val="136"/>
      </rPr>
      <t>私有：指停車場之所有權屬於民間。</t>
    </r>
  </si>
  <si>
    <r>
      <t>(四)</t>
    </r>
    <r>
      <rPr>
        <sz val="7"/>
        <color rgb="FF000000"/>
        <rFont val="Times New Roman"/>
        <family val="1"/>
      </rPr>
      <t xml:space="preserve">  </t>
    </r>
    <r>
      <rPr>
        <sz val="14"/>
        <color rgb="FF000000"/>
        <rFont val="標楷體"/>
        <family val="4"/>
        <charset val="136"/>
      </rPr>
      <t>收費：指依收費方式含計時收費及計次收費在內。</t>
    </r>
  </si>
  <si>
    <r>
      <t>(五)</t>
    </r>
    <r>
      <rPr>
        <sz val="7"/>
        <color rgb="FF000000"/>
        <rFont val="Times New Roman"/>
        <family val="1"/>
      </rPr>
      <t xml:space="preserve">  </t>
    </r>
    <r>
      <rPr>
        <sz val="14"/>
        <color rgb="FF000000"/>
        <rFont val="標楷體"/>
        <family val="4"/>
        <charset val="136"/>
      </rPr>
      <t>不收費：指停車格位免費供民眾停放。</t>
    </r>
  </si>
  <si>
    <t>＊時效：25日。</t>
  </si>
  <si>
    <t>＊統計指標編製方法與資料來源說明：由本所辦理路邊停車位統計之單位，依據原始資料分別統計彙編。</t>
  </si>
  <si>
    <t>資料項目：停車位概況-區外路外身心障礙者專用停車位</t>
    <phoneticPr fontId="15" type="noConversion"/>
  </si>
  <si>
    <t>「停車位概況-路邊電動車專用停車位」統計資料背景說明</t>
    <phoneticPr fontId="15" type="noConversion"/>
  </si>
  <si>
    <t>資料項目：停車位概況-路邊電動車專用停車位</t>
    <phoneticPr fontId="15" type="noConversion"/>
  </si>
  <si>
    <t>＊統計地區範圍及對象：包括本所轄區內計畫區內路外電動車專用停車位，含平面或立體式(包括匝道式、機械式或塔台式)等設置，以供電動車輛停放之場所為統計對象。</t>
  </si>
  <si>
    <r>
      <t>(一</t>
    </r>
    <r>
      <rPr>
        <sz val="14"/>
        <color rgb="FF000000"/>
        <rFont val="Times New Roman"/>
        <family val="1"/>
      </rPr>
      <t xml:space="preserve">) </t>
    </r>
    <r>
      <rPr>
        <sz val="14"/>
        <color rgb="FF000000"/>
        <rFont val="標楷體"/>
        <family val="4"/>
        <charset val="136"/>
      </rPr>
      <t>都市計畫區內：依都市計畫法規定之都市計畫範圍內</t>
    </r>
    <r>
      <rPr>
        <sz val="14"/>
        <color rgb="FF000000"/>
        <rFont val="Times New Roman"/>
        <family val="1"/>
      </rPr>
      <t>(</t>
    </r>
    <r>
      <rPr>
        <sz val="14"/>
        <color rgb="FF000000"/>
        <rFont val="標楷體"/>
        <family val="4"/>
        <charset val="136"/>
      </rPr>
      <t>不包括其範圍內之風景遊樂區</t>
    </r>
    <r>
      <rPr>
        <sz val="14"/>
        <color rgb="FF000000"/>
        <rFont val="Times New Roman"/>
        <family val="1"/>
      </rPr>
      <t>)</t>
    </r>
    <r>
      <rPr>
        <sz val="14"/>
        <color rgb="FF000000"/>
        <rFont val="標楷體"/>
        <family val="4"/>
        <charset val="136"/>
      </rPr>
      <t>。</t>
    </r>
  </si>
  <si>
    <r>
      <t>(二</t>
    </r>
    <r>
      <rPr>
        <sz val="14"/>
        <color rgb="FF000000"/>
        <rFont val="Times New Roman"/>
        <family val="1"/>
      </rPr>
      <t xml:space="preserve">) </t>
    </r>
    <r>
      <rPr>
        <sz val="14"/>
        <color rgb="FF000000"/>
        <rFont val="標楷體"/>
        <family val="4"/>
        <charset val="136"/>
      </rPr>
      <t>路外停車位：指道路之路面外，以平面或立體式</t>
    </r>
    <r>
      <rPr>
        <sz val="14"/>
        <color rgb="FF000000"/>
        <rFont val="Times New Roman"/>
        <family val="1"/>
      </rPr>
      <t>(</t>
    </r>
    <r>
      <rPr>
        <sz val="14"/>
        <color rgb="FF000000"/>
        <rFont val="標楷體"/>
        <family val="4"/>
        <charset val="136"/>
      </rPr>
      <t>包括匝道式、機械式或塔台式</t>
    </r>
    <r>
      <rPr>
        <sz val="14"/>
        <color rgb="FF000000"/>
        <rFont val="Times New Roman"/>
        <family val="1"/>
      </rPr>
      <t>)</t>
    </r>
    <r>
      <rPr>
        <sz val="14"/>
        <color rgb="FF000000"/>
        <rFont val="標楷體"/>
        <family val="4"/>
        <charset val="136"/>
      </rPr>
      <t>等所設，停放車輛之車位，但不包含其範圍內之風景遊樂區停車位。</t>
    </r>
  </si>
  <si>
    <r>
      <t>(三</t>
    </r>
    <r>
      <rPr>
        <sz val="14"/>
        <color rgb="FF000000"/>
        <rFont val="Times New Roman"/>
        <family val="1"/>
      </rPr>
      <t xml:space="preserve">) </t>
    </r>
    <r>
      <rPr>
        <sz val="14"/>
        <color rgb="FF000000"/>
        <rFont val="標楷體"/>
        <family val="4"/>
        <charset val="136"/>
      </rPr>
      <t>公有：指停車場之經營管理權屬於政府。</t>
    </r>
  </si>
  <si>
    <r>
      <t>(四</t>
    </r>
    <r>
      <rPr>
        <sz val="14"/>
        <color rgb="FF000000"/>
        <rFont val="Times New Roman"/>
        <family val="1"/>
      </rPr>
      <t xml:space="preserve">) </t>
    </r>
    <r>
      <rPr>
        <sz val="14"/>
        <color rgb="FF000000"/>
        <rFont val="標楷體"/>
        <family val="4"/>
        <charset val="136"/>
      </rPr>
      <t>私有：指停車場之所有權屬於民間。</t>
    </r>
  </si>
  <si>
    <r>
      <t>(五</t>
    </r>
    <r>
      <rPr>
        <sz val="14"/>
        <color rgb="FF000000"/>
        <rFont val="Times New Roman"/>
        <family val="1"/>
      </rPr>
      <t xml:space="preserve">) </t>
    </r>
    <r>
      <rPr>
        <sz val="14"/>
        <color rgb="FF000000"/>
        <rFont val="標楷體"/>
        <family val="4"/>
        <charset val="136"/>
      </rPr>
      <t>收費：指依收費方式含計時收費及計次收費在內。</t>
    </r>
  </si>
  <si>
    <r>
      <t>(六</t>
    </r>
    <r>
      <rPr>
        <sz val="14"/>
        <color rgb="FF000000"/>
        <rFont val="Times New Roman"/>
        <family val="1"/>
      </rPr>
      <t xml:space="preserve">) </t>
    </r>
    <r>
      <rPr>
        <sz val="14"/>
        <color rgb="FF000000"/>
        <rFont val="標楷體"/>
        <family val="4"/>
        <charset val="136"/>
      </rPr>
      <t>不收費：指停車格位免費供民眾停放。</t>
    </r>
  </si>
  <si>
    <t>＊統計指標編製方法與資料來源說明：由本公所辦理都市計畫區內路外停車位統計之單位，依據原始資料分別統計彙編。</t>
  </si>
  <si>
    <t>「停車位概況-區內路外電動車專用停車位」統計資料背景說明</t>
    <phoneticPr fontId="15" type="noConversion"/>
  </si>
  <si>
    <t>資料項目：停車位概況-區內路外電動車專用停車位</t>
    <phoneticPr fontId="15" type="noConversion"/>
  </si>
  <si>
    <t>＊統計地區範圍及對象：包括本所轄區內計畫區外路外電動車專用停車位，含平面或立體式(包括匝道式、機械式或塔台式)等設置，以供電動車輛停放之場所為統計對象。</t>
  </si>
  <si>
    <r>
      <t>(一)</t>
    </r>
    <r>
      <rPr>
        <sz val="7"/>
        <color rgb="FF000000"/>
        <rFont val="Times New Roman"/>
        <family val="1"/>
      </rPr>
      <t xml:space="preserve">  </t>
    </r>
    <r>
      <rPr>
        <sz val="14"/>
        <color rgb="FF000000"/>
        <rFont val="標楷體"/>
        <family val="4"/>
        <charset val="136"/>
      </rPr>
      <t>都市計畫區外：依都市計畫法規定之都市計畫範圍外(不包括其範圍內之風景遊樂區)。</t>
    </r>
  </si>
  <si>
    <r>
      <t>(二)</t>
    </r>
    <r>
      <rPr>
        <sz val="7"/>
        <color rgb="FF000000"/>
        <rFont val="Times New Roman"/>
        <family val="1"/>
      </rPr>
      <t xml:space="preserve">  </t>
    </r>
    <r>
      <rPr>
        <sz val="14"/>
        <color rgb="FF000000"/>
        <rFont val="標楷體"/>
        <family val="4"/>
        <charset val="136"/>
      </rPr>
      <t>路外停車位：指道路之路面外，以平面或立體式(包括匝道式、機械式或塔台式)等所設，停放車輛之車位，但不包含其範圍內之風景遊樂區停車位。</t>
    </r>
  </si>
  <si>
    <r>
      <t>(三)</t>
    </r>
    <r>
      <rPr>
        <sz val="7"/>
        <color rgb="FF000000"/>
        <rFont val="Times New Roman"/>
        <family val="1"/>
      </rPr>
      <t xml:space="preserve">  </t>
    </r>
    <r>
      <rPr>
        <sz val="14"/>
        <color rgb="FF000000"/>
        <rFont val="標楷體"/>
        <family val="4"/>
        <charset val="136"/>
      </rPr>
      <t>公有：指停車場之經營管理權屬於政府。</t>
    </r>
  </si>
  <si>
    <r>
      <t>(四)</t>
    </r>
    <r>
      <rPr>
        <sz val="7"/>
        <color rgb="FF000000"/>
        <rFont val="Times New Roman"/>
        <family val="1"/>
      </rPr>
      <t xml:space="preserve">  </t>
    </r>
    <r>
      <rPr>
        <sz val="14"/>
        <color rgb="FF000000"/>
        <rFont val="標楷體"/>
        <family val="4"/>
        <charset val="136"/>
      </rPr>
      <t>私有：指停車場之所有權屬於民間。</t>
    </r>
  </si>
  <si>
    <r>
      <t>(五)</t>
    </r>
    <r>
      <rPr>
        <sz val="7"/>
        <color rgb="FF000000"/>
        <rFont val="Times New Roman"/>
        <family val="1"/>
      </rPr>
      <t xml:space="preserve">  </t>
    </r>
    <r>
      <rPr>
        <sz val="14"/>
        <color rgb="FF000000"/>
        <rFont val="標楷體"/>
        <family val="4"/>
        <charset val="136"/>
      </rPr>
      <t>收費：指依收費方式含計時收費及計次收費在內。</t>
    </r>
  </si>
  <si>
    <r>
      <t>(六)</t>
    </r>
    <r>
      <rPr>
        <sz val="7"/>
        <color rgb="FF000000"/>
        <rFont val="Times New Roman"/>
        <family val="1"/>
      </rPr>
      <t xml:space="preserve">  </t>
    </r>
    <r>
      <rPr>
        <sz val="14"/>
        <color rgb="FF000000"/>
        <rFont val="標楷體"/>
        <family val="4"/>
        <charset val="136"/>
      </rPr>
      <t>不收費：指停車格位免費供民眾停放。</t>
    </r>
  </si>
  <si>
    <t>「停車位概況-區外路外電動車專用停車位」統計資料背景說明</t>
    <phoneticPr fontId="15" type="noConversion"/>
  </si>
  <si>
    <t>資料項目：停車位概況-區外路外電動車專用停車位</t>
    <phoneticPr fontId="1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</si>
  <si>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</si>
  <si>
    <t>(一)都市計畫區內：依都市計畫法規定之都市計畫範圍內(不包括其範圍內之風景遊樂區)。</t>
  </si>
  <si>
    <t>(二)路外停車位：指道路之路面外，以平面或立體式(包括匝道式、機械式或塔台式)等所設，停放車輛之車位，</t>
  </si>
  <si>
    <t>但不包含其範圍內之風景遊樂區停車位。</t>
  </si>
  <si>
    <t>(三)公有：指停車場之經營管理權屬於政府。</t>
  </si>
  <si>
    <t>(四)私有：指停車場之所有權屬於民間。</t>
  </si>
  <si>
    <t>(五)收費：指依收費方式含計時收費及計次收費在內。</t>
  </si>
  <si>
    <t>(六)不收費：指停車格位免費供民眾停放。</t>
  </si>
  <si>
    <t>(七)平面：指停車場僅在地面上設置者。</t>
  </si>
  <si>
    <t>(八)立體：指停車場設置樓層二層以上(含二層)者。</t>
  </si>
  <si>
    <t>＊統計分類：路外停車位依設置方式分公有及私有，再分收費、不收費，並細分平面及立體(包括匝道式、機械式或塔台式)。</t>
  </si>
  <si>
    <t>＊統計指標編製方法與資料來源說明：由本所辦理都市計畫區內路外停車位統計之單位，依據原始資料分別統計彙編。</t>
  </si>
  <si>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</si>
  <si>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</si>
  <si>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</si>
  <si>
    <t>資料項目：停車位概況－都市計畫區內路外停車位</t>
    <phoneticPr fontId="15" type="noConversion"/>
  </si>
  <si>
    <t>「停車位概況－都市計畫區內路外停車位」統計資料背景說明</t>
    <phoneticPr fontId="15" type="noConversion"/>
  </si>
  <si>
    <t>「停車位概況－都市計畫區外路外停車位」統計資料背景說明</t>
    <phoneticPr fontId="15" type="noConversion"/>
  </si>
  <si>
    <t>資料項目：停車位概況－都市計畫區外路外停車位</t>
    <phoneticPr fontId="15" type="noConversion"/>
  </si>
  <si>
    <t>水土保持統計</t>
    <phoneticPr fontId="15" type="noConversion"/>
  </si>
  <si>
    <t>治山防災整體治理工程</t>
    <phoneticPr fontId="15" type="noConversion"/>
  </si>
  <si>
    <t>農路改善及維護工程</t>
    <phoneticPr fontId="15" type="noConversion"/>
  </si>
  <si>
    <t>＊統計地區範圍及對象：凡本公所實施都市計畫區域已取得公共設施用地，均為統計對象。</t>
  </si>
  <si>
    <t>＊統計標準時間：以每年年底之事實為準。</t>
  </si>
  <si>
    <t>(一) 道路系統、停車場所及加油站，應按土地使用分區及交通情形與預期之發展配置之。</t>
  </si>
  <si>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</si>
  <si>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</si>
  <si>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</si>
  <si>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</si>
  <si>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</si>
  <si>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＊統計地區範圍及對象：凡本所實施都市計畫區域已闢建之公共設施用地，均為統計對象。</t>
  </si>
  <si>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</si>
  <si>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</si>
  <si>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t>「都市計畫公共設施用地已取得面積」統計資料背景說明</t>
    <phoneticPr fontId="15" type="noConversion"/>
  </si>
  <si>
    <t>資料項目：都市計畫公共設施用地已取得面積</t>
    <phoneticPr fontId="15" type="noConversion"/>
  </si>
  <si>
    <t>資料種類：營建類統計</t>
    <phoneticPr fontId="24" type="noConversion"/>
  </si>
  <si>
    <t>＊編製單位：臺東縣關山鎮公所建設課</t>
    <phoneticPr fontId="15" type="noConversion"/>
  </si>
  <si>
    <t>「都市計畫公共設施用地已闢建面積」統計資料背景說明</t>
    <phoneticPr fontId="15" type="noConversion"/>
  </si>
  <si>
    <t>資料項目：都市計畫公共設施用地已闢建面積</t>
    <phoneticPr fontId="15" type="noConversion"/>
  </si>
  <si>
    <t>營建類統計</t>
    <phoneticPr fontId="15" type="noConversion"/>
  </si>
  <si>
    <t>都市計畫區域內公共工程實施數量</t>
    <phoneticPr fontId="15" type="noConversion"/>
  </si>
  <si>
    <t>都市計畫公共設施用地已取得面積</t>
    <phoneticPr fontId="15" type="noConversion"/>
  </si>
  <si>
    <t>都市計畫公共設施用地已闢建面積</t>
    <phoneticPr fontId="15" type="noConversion"/>
  </si>
  <si>
    <t>都市計畫區域內現有已開闢道路長度及面積暨橋樑座數、自行車道長度</t>
    <phoneticPr fontId="15" type="noConversion"/>
  </si>
  <si>
    <t>＊發布週期（指資料編製或產生之頻率，如月、季、年等）：年。</t>
    <phoneticPr fontId="15" type="noConversion"/>
  </si>
  <si>
    <t>＊時效（指統計標準時間至資料發布時間之間隔時間）：2個月又5日。</t>
    <phoneticPr fontId="44" type="noConversion"/>
  </si>
  <si>
    <r>
      <t>＊同步發送單位（說明資料發布時同步發送之單位或可同步查得該資料之網址）：</t>
    </r>
    <r>
      <rPr>
        <sz val="14"/>
        <color rgb="FFFF0000"/>
        <rFont val="標楷體"/>
        <family val="4"/>
        <charset val="136"/>
      </rPr>
      <t>臺東縣政府農業處</t>
    </r>
    <r>
      <rPr>
        <sz val="14"/>
        <color indexed="8"/>
        <rFont val="標楷體"/>
        <family val="4"/>
        <charset val="136"/>
      </rPr>
      <t>。</t>
    </r>
    <phoneticPr fontId="43" type="noConversion"/>
  </si>
  <si>
    <t>＊統計指標編製方法與資料來源說明：本所依相關工程資料編製。</t>
    <phoneticPr fontId="15" type="noConversion"/>
  </si>
  <si>
    <t>＊統計地區範圍及對象：凡在本所境內為農村生產資材與產物運輸需要而輔助改善及維護之農路為統計對象。</t>
    <phoneticPr fontId="15" type="noConversion"/>
  </si>
  <si>
    <t>＊統計標準時間：以會計年度期間之事實為準。</t>
    <phoneticPr fontId="43" type="noConversion"/>
  </si>
  <si>
    <t>（一）總工程費：本年度已完工者以決算金額，未完工以發包實際需要工程費填報，惟不含管理費在內。
（二）農路：係指鄉鎮市村里道路、產業道路等鄰側支線及末端之地區間，運輸農產物及農業生產材之農村道路。</t>
    <phoneticPr fontId="43" type="noConversion"/>
  </si>
  <si>
    <t>＊統計單位：公里；元。</t>
    <phoneticPr fontId="43" type="noConversion"/>
  </si>
  <si>
    <t>＊統計分類：按工程名稱、地點、道路總長度分；總工程費按中央、縣、其他等經費來源分。</t>
    <phoneticPr fontId="43" type="noConversion"/>
  </si>
  <si>
    <t>資料種類：水土保持統計</t>
    <phoneticPr fontId="24" type="noConversion"/>
  </si>
  <si>
    <t>「農路改善及維護工程」統計資料背景說明</t>
    <phoneticPr fontId="15" type="noConversion"/>
  </si>
  <si>
    <t>＊統計地區範圍及對象：凡本公所實施都市計畫區域內之現有道路、橋梁及自行車道，均為統計對象。</t>
    <phoneticPr fontId="15" type="noConversion"/>
  </si>
  <si>
    <t>＊統計標準時間：以每年12月底之事實為準。</t>
    <phoneticPr fontId="43" type="noConversion"/>
  </si>
  <si>
    <t>(一) 道路面積：指都市計畫區域內寬度達6公尺以上道路之面積。
(二) 道路長度：指都市計畫區域內寬度達6公尺以上道路之長度。
(三) 瀝青或水泥混凝土路面：用柏油及砂石混合舖設的路面用，或水泥、細沙、石子等混合舖設的路面。
(四) 碎石路面或砂土路面：用碎石或以砂土舖裝及新闢的路面。
(五) 車輛可行駛之路面面積：係指路基以上用以承受車輛行駛部分，並未含人行道、安全島、溝蓋板等道路用地面積。
(六) 其他面積：含安全島、溝蓋板、綠地．．等面積。
(七) 自行車道：供自行車使用或與自行車共用之車道或道路長度。(包含自行車專用道、自行車與行人共用道、自行車與汽機車共用道、自行車與機、慢車共用道等)。
(八) 本表所填應為年底之靜態資料(累計數)，不是年度數字。
(九) 現有道路以路面寬度在6公尺以上者為限，6公尺以下者不列計。
(十) 本表所指都市計畫區域內道路，係包括本縣(市)經費內建造及經費外建造之路面。意即，凡該道路係在都市計畫區域內，且路面寬度在6公尺以上者，均應包括。</t>
    <phoneticPr fontId="43" type="noConversion"/>
  </si>
  <si>
    <t>(十一) 如當年僅修舖原有瀝青路面時，其長度、面積仍然維持原報之長度、面積，不得再予增列，以免重複增加現象。
(十二) 如原報之沙土路、碎石路於當年改舖瀝青路時，沙土路、碎石路之長度、面積均應減少；相對的，瀝青路之長度、面積則應增加。注意一增一減，數字應相等。
(十三) 在同一條道路上，如前段舖瀝青、後段為沙土或碎石路時，請分別填列瀝青及沙土或碎石路之長度、面積。
(十四) 道路交叉路口之長度、面積不得重複計算。
(十五) 在同一條道路路線內有不同種類道路者，其長度列入主要路面種類欄內，但其面積則應分別填入各種路面欄內。
(十六) 各種橋梁、涵洞面積及長度均應包括在道路面積及長度中。</t>
    <phoneticPr fontId="43" type="noConversion"/>
  </si>
  <si>
    <r>
      <t>＊統計單位</t>
    </r>
    <r>
      <rPr>
        <sz val="14"/>
        <color rgb="FFFF0000"/>
        <rFont val="標楷體"/>
        <family val="4"/>
        <charset val="136"/>
      </rPr>
      <t>：平方公尺、公尺、座</t>
    </r>
    <r>
      <rPr>
        <sz val="14"/>
        <color indexed="8"/>
        <rFont val="標楷體"/>
        <family val="4"/>
        <charset val="136"/>
      </rPr>
      <t>。</t>
    </r>
    <phoneticPr fontId="43" type="noConversion"/>
  </si>
  <si>
    <t>＊統計分類：按瀝青或水泥混凝土路面、碎石路面或砂土路面、橋梁、自行車道等分類。</t>
    <phoneticPr fontId="43" type="noConversion"/>
  </si>
  <si>
    <r>
      <t>＊同步發送單位（說明資料發布時同步發送之單位或可同步查得該資料之網址）：</t>
    </r>
    <r>
      <rPr>
        <sz val="14"/>
        <color rgb="FFFF0000"/>
        <rFont val="標楷體"/>
        <family val="4"/>
        <charset val="136"/>
      </rPr>
      <t>臺東縣政府建設處</t>
    </r>
    <r>
      <rPr>
        <sz val="14"/>
        <color indexed="8"/>
        <rFont val="標楷體"/>
        <family val="4"/>
        <charset val="136"/>
      </rPr>
      <t>。</t>
    </r>
    <phoneticPr fontId="43" type="noConversion"/>
  </si>
  <si>
    <t>＊統計指標編製方法與資料來源說明：依據本公所所實施都市計畫區域之登記資料彙編。</t>
    <phoneticPr fontId="15" type="noConversion"/>
  </si>
  <si>
    <t>「都市計畫區域內現有已開闢道路長度及面積暨橋梁座數、自行車道長度」統計資料背景說明</t>
    <phoneticPr fontId="15" type="noConversion"/>
  </si>
  <si>
    <t>資料項目：都市計畫區域內現有已開闢道路長度及面積暨橋梁座數、自行車道長度</t>
    <phoneticPr fontId="15" type="noConversion"/>
  </si>
  <si>
    <t>＊統計地區範圍及對象：凡本公所實施都市計畫區域內辦理完成之各種公共工程，均為統計對象。</t>
    <phoneticPr fontId="15" type="noConversion"/>
  </si>
  <si>
    <t>＊統計標準時間：以每年1月1日至12月底之事實為準。</t>
    <phoneticPr fontId="43" type="noConversion"/>
  </si>
  <si>
    <t>(一)有關橋梁座數及面積，是以當年度新建座數及面積計算。
(二)有關雨水下水道抽水站座數及排水幹支線長度，是以“當年度”施作座數及長度計算。
(三)有關污水下水道污水處理廠座數及污水幹支線長度，是以“當年度”施作座數及長度計算。
(四)有關公園處數及面積，是以當年度新建處數及面積計算。
(五)各工程類別數量以各該年事業費追加減後之工程數量為準。
(六)有工程實施數量，而未列有工程費者，係屬義務勞動者。
(七)有關雨水之抽水量是以“當年度”施作完成可處理之數量。
(八)有關污水下水道之處理量是以“當年度”施作完成可處理之數量。</t>
    <phoneticPr fontId="43" type="noConversion"/>
  </si>
  <si>
    <t>＊統計單位：平方公尺、座、(m3/秒)、公尺、(m3/日)、處。</t>
    <phoneticPr fontId="43" type="noConversion"/>
  </si>
  <si>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phoneticPr fontId="43" type="noConversion"/>
  </si>
  <si>
    <t>＊統計指標編製方法與資料來源說明：依據本公所資料彙編。</t>
    <phoneticPr fontId="15" type="noConversion"/>
  </si>
  <si>
    <t>「都市計畫區域內公共工程實施數量」統計資料背景說明</t>
    <phoneticPr fontId="15" type="noConversion"/>
  </si>
  <si>
    <t>資料項目：都市計畫區域內公共工程實施數量</t>
    <phoneticPr fontId="15" type="noConversion"/>
  </si>
  <si>
    <t>上次預告日期:112年12月05日</t>
    <phoneticPr fontId="15" type="noConversion"/>
  </si>
  <si>
    <t>本次預告日期: 113年11月11日</t>
    <phoneticPr fontId="15"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</si>
  <si>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t>
    </r>
    <r>
      <rPr>
        <sz val="14"/>
        <color rgb="FF7030A0"/>
        <rFont val="標楷體"/>
        <family val="4"/>
        <charset val="136"/>
      </rPr>
      <t>十五日前</t>
    </r>
    <r>
      <rPr>
        <sz val="14"/>
        <rFont val="標楷體"/>
        <family val="4"/>
        <charset val="136"/>
      </rPr>
      <t>編報；於年度結束當月份之月報，應編送至公庫收支結束期限為止，並於次月月底前編報，另於決算數產生時編製修正表，其資料應與總決算書內「歲入來源別決算表」及「歲出政事別決算表」相符。</t>
    </r>
    <phoneticPr fontId="15" type="noConversion"/>
  </si>
  <si>
    <t>＊時效：2個月又5日。</t>
    <phoneticPr fontId="15" type="noConversion"/>
  </si>
  <si>
    <t>＊預告發布日期（含預告方式及週期）：期間終了後1個月又5日內以公務統計報表發布(預定發布時間如遇例假日則順延至次一工作日)。</t>
    <phoneticPr fontId="15" type="noConversion"/>
  </si>
  <si>
    <t>＊預告發布日期（含預告方式及週期）：每年終了後3個月又5日內以公務統計報表發布(預定發布時間如遇例假日則順延至次一工作日)。</t>
    <phoneticPr fontId="15" type="noConversion"/>
  </si>
  <si>
    <t>＊預告發布日期（含預告方式及週期）：年度終了後3個月又5日前以公務統計報表發布，(預定發布時間如遇例假日則順延至次一工作日)。</t>
    <phoneticPr fontId="15" type="noConversion"/>
  </si>
  <si>
    <t>＊預告發布日期（含預告方式及週期）：年度終了後2個月又5日前以公務統計報表發布，(預定發布時間如遇例假日則順延至次一工作日)。</t>
    <phoneticPr fontId="15" type="noConversion"/>
  </si>
  <si>
    <t>＊預告發布日期（含預告方式及週期）：年度終了後2個月又5日前以公務統計報表發布(預定發布時間如遇例假日則順延至次一工作日)。</t>
    <phoneticPr fontId="15" type="noConversion"/>
  </si>
  <si>
    <t>＊預告發布日期（含預告方式及週期）：每季終了後25日內以公務統計報表發布(預定發布時間如遇例假日則順延至次一工作日)。</t>
    <phoneticPr fontId="15" type="noConversion"/>
  </si>
  <si>
    <t>21日</t>
    <phoneticPr fontId="15" type="noConversion"/>
  </si>
  <si>
    <t>22日</t>
    <phoneticPr fontId="15" type="noConversion"/>
  </si>
  <si>
    <t xml:space="preserve"> </t>
    <phoneticPr fontId="15" type="noConversion"/>
  </si>
  <si>
    <t>3月5日</t>
    <phoneticPr fontId="15" type="noConversion"/>
  </si>
  <si>
    <t>4月7日</t>
    <phoneticPr fontId="15" type="noConversion"/>
  </si>
  <si>
    <t>4月7日</t>
    <phoneticPr fontId="15" type="noConversion"/>
  </si>
  <si>
    <t>10月27日</t>
    <phoneticPr fontId="15" type="noConversion"/>
  </si>
  <si>
    <t>22日</t>
    <phoneticPr fontId="15" type="noConversion"/>
  </si>
  <si>
    <t>延至2月5日</t>
    <phoneticPr fontId="15" type="noConversion"/>
  </si>
  <si>
    <t>「獨居老人服務概況」統計資料背景說明</t>
  </si>
  <si>
    <t>資料種類：社會保障統計</t>
  </si>
  <si>
    <t>資料項目：獨居老人服務概況</t>
  </si>
  <si>
    <t>＊發布機關、單位：臺東縣關山鎮公所主計室</t>
  </si>
  <si>
    <t>＊電子信箱：guan004@gs.taitung.gov.tw</t>
  </si>
  <si>
    <t>＊電子媒體：
（◎）線上書刊及資料庫，網址：
關山鎮公所全球資訊網（https://www.guanshan.gov.tw/info-5.php）「首頁\資訊專區\統計資料預告發布\113年臺東縣關山鎮公所預告統計資料發布時間表」</t>
  </si>
  <si>
    <t>＊統計地區範圍及對象：凡本公所65歲以上一人獨自居住或經直轄市、縣（市）政府評估需關懷服務(包含直系血親卑親屬未居住於同縣市、夫妻同住且均年滿65歲，或同住者無照顧能力之老人等)之老人，均為統計對象。</t>
  </si>
  <si>
    <t>＊統計標準時間：靜態資料以3月底、6月底、9月底、12月底之事實為準；動態資料第1季以1至3月、第2季以4至6月、第3季以7至9月、第4季以10至12月之事實為準。</t>
  </si>
  <si>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</si>
  <si>
    <r>
      <t>(二)</t>
    </r>
    <r>
      <rPr>
        <sz val="14"/>
        <color rgb="FFFF0000"/>
        <rFont val="標楷體"/>
        <family val="4"/>
        <charset val="136"/>
      </rPr>
      <t>期底具原住民身分獨居老人人數：依指戶籍登記具原住民身分之獨居老人期底人數。</t>
    </r>
  </si>
  <si>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</si>
  <si>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</si>
  <si>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</si>
  <si>
    <t>＊統計單位：人、人次。</t>
  </si>
  <si>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</si>
  <si>
    <t>＊時效：1個月又5日。</t>
  </si>
  <si>
    <t>＊預告發布日期（含預告方式及週期）：每季終了後1個月又5日內以公務統計報表發布(預定發布時間如遇例假日則順延至次一工作日)。</t>
  </si>
  <si>
    <t>＊同步發送單位（說明資料發布時同步發送之單位或可同步查得該資料之網址）：衛生福利部統計處。</t>
  </si>
  <si>
    <r>
      <t>＊統計指標編製方法與資料來源說明：</t>
    </r>
    <r>
      <rPr>
        <sz val="14"/>
        <color rgb="FFFF0000"/>
        <rFont val="標楷體"/>
        <family val="4"/>
        <charset val="136"/>
      </rPr>
      <t>依據本公所所報獨居老人服務概況資料彙編。</t>
    </r>
  </si>
  <si>
    <t>獨居老人服務概況季報</t>
    <phoneticPr fontId="15" type="noConversion"/>
  </si>
  <si>
    <t xml:space="preserve"> 公　開　類 </t>
  </si>
  <si>
    <t>編製機關</t>
    <phoneticPr fontId="15" type="noConversion"/>
  </si>
  <si>
    <t>臺東縣關山鎮公所清潔隊</t>
    <phoneticPr fontId="15" type="noConversion"/>
  </si>
  <si>
    <t xml:space="preserve"> 月　　　報 </t>
    <phoneticPr fontId="27" type="noConversion"/>
  </si>
  <si>
    <t xml:space="preserve">期間終了15日內編報 </t>
    <phoneticPr fontId="27" type="noConversion"/>
  </si>
  <si>
    <t>表　　號</t>
    <phoneticPr fontId="15" type="noConversion"/>
  </si>
  <si>
    <t>1135-01-03-3</t>
    <phoneticPr fontId="15" type="noConversion"/>
  </si>
  <si>
    <r>
      <t xml:space="preserve"> 臺東縣關山鎮</t>
    </r>
    <r>
      <rPr>
        <b/>
        <sz val="26"/>
        <color indexed="10"/>
        <rFont val="標楷體"/>
        <family val="4"/>
        <charset val="136"/>
      </rPr>
      <t>一般垃圾及廚餘</t>
    </r>
    <r>
      <rPr>
        <b/>
        <sz val="26"/>
        <rFont val="標楷體"/>
        <family val="4"/>
        <charset val="136"/>
      </rPr>
      <t>清理狀況</t>
    </r>
    <phoneticPr fontId="27" type="noConversion"/>
  </si>
  <si>
    <r>
      <t xml:space="preserve"> 中華民國　113　年　12　月                           </t>
    </r>
    <r>
      <rPr>
        <sz val="12"/>
        <rFont val="標楷體"/>
        <family val="4"/>
        <charset val="136"/>
      </rPr>
      <t>單位：公噸</t>
    </r>
    <phoneticPr fontId="27" type="noConversion"/>
  </si>
  <si>
    <t>項  目  別</t>
    <phoneticPr fontId="15" type="noConversion"/>
  </si>
  <si>
    <t>一般垃圾</t>
    <phoneticPr fontId="15" type="noConversion"/>
  </si>
  <si>
    <t>廚　　餘</t>
    <phoneticPr fontId="15" type="noConversion"/>
  </si>
  <si>
    <t>事業員工
生活垃圾</t>
    <phoneticPr fontId="15" type="noConversion"/>
  </si>
  <si>
    <t>非例行性
排出垃圾</t>
    <phoneticPr fontId="27" type="noConversion"/>
  </si>
  <si>
    <t>產生量</t>
    <phoneticPr fontId="15" type="noConversion"/>
  </si>
  <si>
    <r>
      <rPr>
        <sz val="14"/>
        <color indexed="10"/>
        <rFont val="標楷體"/>
        <family val="4"/>
        <charset val="136"/>
      </rPr>
      <t>總</t>
    </r>
    <r>
      <rPr>
        <sz val="14"/>
        <rFont val="標楷體"/>
        <family val="4"/>
        <charset val="136"/>
      </rPr>
      <t>計</t>
    </r>
    <phoneticPr fontId="15" type="noConversion"/>
  </si>
  <si>
    <t>環保單位自行清運</t>
    <phoneticPr fontId="27" type="noConversion"/>
  </si>
  <si>
    <t>環保單位委託清運</t>
    <phoneticPr fontId="15" type="noConversion"/>
  </si>
  <si>
    <t>公私處所自行或委託清運</t>
    <phoneticPr fontId="27" type="noConversion"/>
  </si>
  <si>
    <t>處理量</t>
    <phoneticPr fontId="15" type="noConversion"/>
  </si>
  <si>
    <t>　　本月產生垃圾</t>
    <phoneticPr fontId="15" type="noConversion"/>
  </si>
  <si>
    <t>　　過去暫存垃圾</t>
    <phoneticPr fontId="15" type="noConversion"/>
  </si>
  <si>
    <t>焚化</t>
    <phoneticPr fontId="27" type="noConversion"/>
  </si>
  <si>
    <t>計</t>
    <phoneticPr fontId="15" type="noConversion"/>
  </si>
  <si>
    <t>本月產生垃圾</t>
    <phoneticPr fontId="15" type="noConversion"/>
  </si>
  <si>
    <t>過去暫存垃圾</t>
    <phoneticPr fontId="15" type="noConversion"/>
  </si>
  <si>
    <t>衛生掩埋</t>
    <phoneticPr fontId="27" type="noConversion"/>
  </si>
  <si>
    <t>回收再利用</t>
    <phoneticPr fontId="27" type="noConversion"/>
  </si>
  <si>
    <t>堆  肥</t>
    <phoneticPr fontId="15" type="noConversion"/>
  </si>
  <si>
    <t>養  豬</t>
    <phoneticPr fontId="15" type="noConversion"/>
  </si>
  <si>
    <t>其他廚餘再利用</t>
    <phoneticPr fontId="15" type="noConversion"/>
  </si>
  <si>
    <t>其他</t>
    <phoneticPr fontId="27" type="noConversion"/>
  </si>
  <si>
    <t xml:space="preserve">本月新增暫存量                    </t>
    <phoneticPr fontId="15" type="noConversion"/>
  </si>
  <si>
    <t>(暫存於關山鎮掩埋場)</t>
    <phoneticPr fontId="15" type="noConversion"/>
  </si>
  <si>
    <r>
      <t>資料來源：依據本所提報之</t>
    </r>
    <r>
      <rPr>
        <sz val="11"/>
        <color indexed="10"/>
        <rFont val="標楷體"/>
        <family val="4"/>
        <charset val="136"/>
      </rPr>
      <t>一般垃圾及廚餘</t>
    </r>
    <r>
      <rPr>
        <sz val="11"/>
        <rFont val="標楷體"/>
        <family val="4"/>
        <charset val="136"/>
      </rPr>
      <t>清理狀況資料彙總編製。</t>
    </r>
    <phoneticPr fontId="15" type="noConversion"/>
  </si>
  <si>
    <t>填表說明：本表編製1式3份，於完成會核程序並經機關長官核章後，1份送會計單位，1份自存，1份送臺東縣環境保護局。</t>
    <phoneticPr fontId="15" type="noConversion"/>
  </si>
  <si>
    <t xml:space="preserve">                臺東縣 關山鎮 公所執行機關資源回收成果報告月報表(109.01修正)</t>
    <phoneticPr fontId="15" type="noConversion"/>
  </si>
  <si>
    <r>
      <t>中華民國</t>
    </r>
    <r>
      <rPr>
        <sz val="20"/>
        <rFont val="Times New Roman"/>
        <family val="1"/>
      </rPr>
      <t xml:space="preserve">  113   </t>
    </r>
    <r>
      <rPr>
        <sz val="20"/>
        <rFont val="標楷體"/>
        <family val="4"/>
        <charset val="136"/>
      </rPr>
      <t>年</t>
    </r>
    <r>
      <rPr>
        <sz val="20"/>
        <rFont val="Times New Roman"/>
        <family val="1"/>
      </rPr>
      <t xml:space="preserve">  12  </t>
    </r>
    <r>
      <rPr>
        <sz val="20"/>
        <rFont val="標楷體"/>
        <family val="4"/>
        <charset val="136"/>
      </rPr>
      <t>月</t>
    </r>
    <phoneticPr fontId="21" type="noConversion"/>
  </si>
  <si>
    <t>單位：公斤</t>
    <phoneticPr fontId="15" type="noConversion"/>
  </si>
  <si>
    <t>第一頁</t>
    <phoneticPr fontId="43" type="noConversion"/>
  </si>
  <si>
    <t>回收單位別</t>
  </si>
  <si>
    <t>總　　計</t>
  </si>
  <si>
    <t>紙 類</t>
  </si>
  <si>
    <t>紙容器</t>
  </si>
  <si>
    <t>鋁箔包</t>
  </si>
  <si>
    <t>鋁容器</t>
  </si>
  <si>
    <t>鐵容器</t>
  </si>
  <si>
    <t>其他金屬製品</t>
  </si>
  <si>
    <t>塑膠
容器</t>
    <phoneticPr fontId="43" type="noConversion"/>
  </si>
  <si>
    <t>包裝用發泡塑膠</t>
  </si>
  <si>
    <t>其他塑膠
製品</t>
    <phoneticPr fontId="43" type="noConversion"/>
  </si>
  <si>
    <t>輪 胎</t>
  </si>
  <si>
    <t>玻璃
容器
-透明</t>
    <phoneticPr fontId="43" type="noConversion"/>
  </si>
  <si>
    <t>玻璃
容器
-褐色</t>
    <phoneticPr fontId="43" type="noConversion"/>
  </si>
  <si>
    <t>玻璃
容器
-綠色</t>
    <phoneticPr fontId="43" type="noConversion"/>
  </si>
  <si>
    <r>
      <t xml:space="preserve">玻璃容器
-雜色
</t>
    </r>
    <r>
      <rPr>
        <sz val="12"/>
        <color rgb="FF333333"/>
        <rFont val="標楷體"/>
        <family val="4"/>
        <charset val="136"/>
      </rPr>
      <t>(不分色)</t>
    </r>
    <phoneticPr fontId="43" type="noConversion"/>
  </si>
  <si>
    <t>其他玻璃製品</t>
  </si>
  <si>
    <t>照明
光源</t>
    <phoneticPr fontId="43" type="noConversion"/>
  </si>
  <si>
    <t>乾電池</t>
  </si>
  <si>
    <t>鉛蓄
電池</t>
    <phoneticPr fontId="43" type="noConversion"/>
  </si>
  <si>
    <t>家 電</t>
  </si>
  <si>
    <t>資訊物品</t>
  </si>
  <si>
    <t>光碟片</t>
  </si>
  <si>
    <t>行動
電話
(含充
電器)</t>
    <phoneticPr fontId="43" type="noConversion"/>
  </si>
  <si>
    <t>農藥容器及特殊環境用藥容器</t>
  </si>
  <si>
    <t>舊衣類</t>
  </si>
  <si>
    <t>食用油</t>
  </si>
  <si>
    <t>廢塑
膠袋</t>
    <phoneticPr fontId="43" type="noConversion"/>
  </si>
  <si>
    <t>其 他</t>
  </si>
  <si>
    <t>塑膠容器
小計</t>
    <phoneticPr fontId="43" type="noConversion"/>
  </si>
  <si>
    <t>塑膠容器</t>
    <phoneticPr fontId="43" type="noConversion"/>
  </si>
  <si>
    <t>寶特瓶</t>
    <phoneticPr fontId="43" type="noConversion"/>
  </si>
  <si>
    <t>PS
容器</t>
    <phoneticPr fontId="43" type="noConversion"/>
  </si>
  <si>
    <t>PLA
容器</t>
    <phoneticPr fontId="43" type="noConversion"/>
  </si>
  <si>
    <t>電風扇
(台)</t>
    <phoneticPr fontId="43" type="noConversion"/>
  </si>
  <si>
    <t>電冰箱
(台)</t>
    <phoneticPr fontId="43" type="noConversion"/>
  </si>
  <si>
    <t>電視機
(台)</t>
    <phoneticPr fontId="43" type="noConversion"/>
  </si>
  <si>
    <t>洗衣機
(台)</t>
    <phoneticPr fontId="43" type="noConversion"/>
  </si>
  <si>
    <t>冷暖氣機
(台)</t>
    <phoneticPr fontId="43" type="noConversion"/>
  </si>
  <si>
    <t>筆電
平板
(台)</t>
    <phoneticPr fontId="43" type="noConversion"/>
  </si>
  <si>
    <t>鍵盤
(台)</t>
    <phoneticPr fontId="43" type="noConversion"/>
  </si>
  <si>
    <t>主機
(台)</t>
    <phoneticPr fontId="43" type="noConversion"/>
  </si>
  <si>
    <t>顯示器(台)</t>
    <phoneticPr fontId="43" type="noConversion"/>
  </si>
  <si>
    <t>資訊
物品</t>
    <phoneticPr fontId="43" type="noConversion"/>
  </si>
  <si>
    <t>總　　計</t>
    <phoneticPr fontId="15" type="noConversion"/>
  </si>
  <si>
    <t>清潔隊小計</t>
    <phoneticPr fontId="15" type="noConversion"/>
  </si>
  <si>
    <t>清潔隊自行回收量</t>
    <phoneticPr fontId="15" type="noConversion"/>
  </si>
  <si>
    <t>列冊個體業者回收量</t>
  </si>
  <si>
    <t>社區小計</t>
    <phoneticPr fontId="15" type="noConversion"/>
  </si>
  <si>
    <t>德高社區</t>
    <phoneticPr fontId="15" type="noConversion"/>
  </si>
  <si>
    <t>豐泉社區</t>
    <phoneticPr fontId="43" type="noConversion"/>
  </si>
  <si>
    <t>里瓏社區</t>
    <phoneticPr fontId="43" type="noConversion"/>
  </si>
  <si>
    <t>電光資收站</t>
    <phoneticPr fontId="43" type="noConversion"/>
  </si>
  <si>
    <t>學校小計</t>
    <phoneticPr fontId="15" type="noConversion"/>
  </si>
  <si>
    <t>關山工商</t>
    <phoneticPr fontId="43" type="noConversion"/>
  </si>
  <si>
    <t>關山國中</t>
    <phoneticPr fontId="43" type="noConversion"/>
  </si>
  <si>
    <t>德高</t>
    <phoneticPr fontId="43" type="noConversion"/>
  </si>
  <si>
    <t>機關團體小計</t>
    <phoneticPr fontId="15" type="noConversion"/>
  </si>
  <si>
    <t>機關團體</t>
  </si>
  <si>
    <t>填表說明：1.本表編製一式三份，一份自存，一份會計單位，一份送本縣(市)政府環境保護局。
　　　　　2.本表於期間終了十日內編製。
　　　　　3.機關團體不含回收商。社區、學校及機關團體之回收量，如交由清潔隊回收者計入清潔隊之回收量，如交由慈善團體者計入慈善團體之回收量，並不得重複計算。
　　　　　4.本表皆以公斤為單位，若無法得其實際重量，折算標準如下：
　　　　　 (1)寶特瓶24.8支以一公斤計。
　　　　　 (2)輪胎：腳踏車胎一條以0.6公斤計；機車胎一條以3公斤計；轎車胎一條以8公斤計；小貨車胎一條以35公斤計；卡車胎一條以60公斤計。
　　　    　 (3)電子電器：電視機一台以25公斤計；冰箱一台以50公斤計；冷暖氣機一台以60公斤計；洗衣機一台以40公斤計；電風扇一台以2公斤計，其餘家電以一台約40公斤計。
　　　    　 (4)資訊物品：桌上型主機一台以12公斤計；監視器、顯示器一台以12公斤計；筆記型電腦一台以4公斤計；印表機一台以8.5公斤計；廢鍵盤一台以0.5公斤計。
　　　    　 (5)鉛蓄電池一個以17公斤計。</t>
    <phoneticPr fontId="15" type="noConversion"/>
  </si>
  <si>
    <t>中華民國  114  年 01 月07日 編製</t>
    <phoneticPr fontId="15" type="noConversion"/>
  </si>
  <si>
    <t>聯絡電話：089-810562</t>
    <phoneticPr fontId="21" type="noConversion"/>
  </si>
  <si>
    <r>
      <t xml:space="preserve"> 中華民國　113　年　11　月                           </t>
    </r>
    <r>
      <rPr>
        <sz val="12"/>
        <rFont val="標楷體"/>
        <family val="4"/>
        <charset val="136"/>
      </rPr>
      <t>單位：公噸</t>
    </r>
    <phoneticPr fontId="27" type="noConversion"/>
  </si>
  <si>
    <t>中華民國 113 年  12 月 05 日編製</t>
    <phoneticPr fontId="15" type="noConversion"/>
  </si>
  <si>
    <r>
      <t>中華民國</t>
    </r>
    <r>
      <rPr>
        <sz val="20"/>
        <rFont val="Times New Roman"/>
        <family val="1"/>
      </rPr>
      <t xml:space="preserve">  113   </t>
    </r>
    <r>
      <rPr>
        <sz val="20"/>
        <rFont val="標楷體"/>
        <family val="4"/>
        <charset val="136"/>
      </rPr>
      <t>年</t>
    </r>
    <r>
      <rPr>
        <sz val="20"/>
        <rFont val="Times New Roman"/>
        <family val="1"/>
      </rPr>
      <t xml:space="preserve">  11  </t>
    </r>
    <r>
      <rPr>
        <sz val="20"/>
        <rFont val="標楷體"/>
        <family val="4"/>
        <charset val="136"/>
      </rPr>
      <t>月</t>
    </r>
    <phoneticPr fontId="21" type="noConversion"/>
  </si>
  <si>
    <t>新福社區</t>
    <phoneticPr fontId="15" type="noConversion"/>
  </si>
  <si>
    <t>中福社區</t>
    <phoneticPr fontId="43" type="noConversion"/>
  </si>
  <si>
    <t>電光社區</t>
    <phoneticPr fontId="43" type="noConversion"/>
  </si>
  <si>
    <t>月眉社區</t>
    <phoneticPr fontId="43" type="noConversion"/>
  </si>
  <si>
    <t>中華民國  113  年 12 月05日 編製</t>
    <phoneticPr fontId="15" type="noConversion"/>
  </si>
  <si>
    <t>公  開  類</t>
    <phoneticPr fontId="15" type="noConversion"/>
  </si>
  <si>
    <t>關山鎮公所社財課</t>
    <phoneticPr fontId="15" type="noConversion"/>
  </si>
  <si>
    <t>月        報</t>
    <phoneticPr fontId="15" type="noConversion"/>
  </si>
  <si>
    <t>表       號</t>
    <phoneticPr fontId="15" type="noConversion"/>
  </si>
  <si>
    <t>20902-00-02-3</t>
    <phoneticPr fontId="15" type="noConversion"/>
  </si>
  <si>
    <t xml:space="preserve">           臺東縣關山鎮公庫收支月報表</t>
    <phoneticPr fontId="15" type="noConversion"/>
  </si>
  <si>
    <t>單位：新臺幣元</t>
    <phoneticPr fontId="15" type="noConversion"/>
  </si>
  <si>
    <t>科目及代號</t>
  </si>
  <si>
    <t>本   年   度   收   入</t>
  </si>
  <si>
    <t>以   前   年   度   收   入</t>
  </si>
  <si>
    <t>款</t>
  </si>
  <si>
    <t>項</t>
  </si>
  <si>
    <t>目</t>
  </si>
  <si>
    <t>名      稱</t>
  </si>
  <si>
    <t>本   月</t>
  </si>
  <si>
    <t>累  計</t>
  </si>
  <si>
    <t/>
  </si>
  <si>
    <t>經　　資　　門　(合計)</t>
  </si>
  <si>
    <t>經　　常　　門　(小計)</t>
  </si>
  <si>
    <t>01</t>
  </si>
  <si>
    <t>稅課收入</t>
  </si>
  <si>
    <t>02</t>
  </si>
  <si>
    <t>　遺產及贈與稅</t>
  </si>
  <si>
    <t>　　遺產稅</t>
  </si>
  <si>
    <t>　　贈與稅</t>
  </si>
  <si>
    <t>13</t>
  </si>
  <si>
    <t>　土地稅</t>
  </si>
  <si>
    <t>　　地價稅</t>
  </si>
  <si>
    <t>14</t>
  </si>
  <si>
    <t>　房屋稅</t>
  </si>
  <si>
    <t>　　房屋稅</t>
  </si>
  <si>
    <t>15</t>
  </si>
  <si>
    <t>　契稅</t>
  </si>
  <si>
    <t>　　契稅</t>
  </si>
  <si>
    <t>16</t>
  </si>
  <si>
    <t>　娛樂稅</t>
  </si>
  <si>
    <t>　　娛樂稅</t>
  </si>
  <si>
    <t>17</t>
  </si>
  <si>
    <t>　統籌分配稅</t>
  </si>
  <si>
    <t>　　普通統籌</t>
  </si>
  <si>
    <t>04</t>
  </si>
  <si>
    <t>罰款及賠償收入</t>
  </si>
  <si>
    <t>　罰金罰鍰及怠金</t>
  </si>
  <si>
    <t>　　罰金罰鍰</t>
  </si>
  <si>
    <t>　　怠金</t>
  </si>
  <si>
    <t>03</t>
  </si>
  <si>
    <t>　賠償收入</t>
  </si>
  <si>
    <t>　　一般賠償收入</t>
  </si>
  <si>
    <t>05</t>
  </si>
  <si>
    <t>規費收入</t>
  </si>
  <si>
    <t>　行政規費收入</t>
  </si>
  <si>
    <t>　　審查費</t>
  </si>
  <si>
    <t>　　證照費</t>
  </si>
  <si>
    <t>　使用規費收入</t>
  </si>
  <si>
    <t>　　資料使用費</t>
  </si>
  <si>
    <t>06</t>
  </si>
  <si>
    <t>　　場地設施使用費</t>
  </si>
  <si>
    <t>08</t>
  </si>
  <si>
    <t>　　道路使用費</t>
  </si>
  <si>
    <t>07</t>
  </si>
  <si>
    <t>財產收入</t>
  </si>
  <si>
    <t>　財產孳息</t>
  </si>
  <si>
    <t>　　利息收入</t>
  </si>
  <si>
    <t>　　租金收入</t>
  </si>
  <si>
    <t>營業盈餘及事業收入</t>
  </si>
  <si>
    <t>　非營業特種基金賸餘繳庫</t>
  </si>
  <si>
    <t>　　賸餘繳庫</t>
  </si>
  <si>
    <t>09</t>
  </si>
  <si>
    <t>補助及協助收入</t>
  </si>
  <si>
    <t>　上級政府補助收入</t>
  </si>
  <si>
    <t>　　一般性補助收入</t>
  </si>
  <si>
    <t>　　計畫型補助收入</t>
  </si>
  <si>
    <t>10</t>
  </si>
  <si>
    <t>捐獻及贈與收入</t>
  </si>
  <si>
    <t>　捐獻收入</t>
  </si>
  <si>
    <t>　　一般捐獻</t>
  </si>
  <si>
    <t>12</t>
  </si>
  <si>
    <t>其他收入</t>
  </si>
  <si>
    <t>　學雜費收入</t>
  </si>
  <si>
    <t>　　學雜費收入</t>
  </si>
  <si>
    <t>　雜項收入</t>
  </si>
  <si>
    <t>　　收回以前年度歲出</t>
  </si>
  <si>
    <t>　　廢棄物清理費</t>
  </si>
  <si>
    <t>　　其他雜項收入</t>
  </si>
  <si>
    <t>資　　本　　門　(小計)</t>
  </si>
  <si>
    <t>預算外庫款收入</t>
  </si>
  <si>
    <t>收　入　總　計</t>
  </si>
  <si>
    <t>本   年   度   支   出</t>
  </si>
  <si>
    <t>以   前   年   度   支   出</t>
  </si>
  <si>
    <t>一般政務支出</t>
  </si>
  <si>
    <t>32</t>
  </si>
  <si>
    <t>　行政支出</t>
  </si>
  <si>
    <t>　　一般行政</t>
  </si>
  <si>
    <t>　　主計業務</t>
  </si>
  <si>
    <t>　　人事業務</t>
  </si>
  <si>
    <t>　　政風業務</t>
  </si>
  <si>
    <t>　　施政計畫綜合業務</t>
  </si>
  <si>
    <t>33</t>
  </si>
  <si>
    <t>　立法支出</t>
  </si>
  <si>
    <t>　　議事業務</t>
  </si>
  <si>
    <t>37</t>
  </si>
  <si>
    <t>　民政支出</t>
  </si>
  <si>
    <t>　　民政業務</t>
  </si>
  <si>
    <t>　　役政業務</t>
  </si>
  <si>
    <t>　　地政業務</t>
  </si>
  <si>
    <t>　　原住民族業務</t>
  </si>
  <si>
    <t>　　公墓管理</t>
  </si>
  <si>
    <t>　　館務行政</t>
  </si>
  <si>
    <t>40</t>
  </si>
  <si>
    <t>　財務支出</t>
  </si>
  <si>
    <t>　　財政及公產業務</t>
  </si>
  <si>
    <t>教育科學文化支出</t>
  </si>
  <si>
    <t>51</t>
  </si>
  <si>
    <t>　教育支出</t>
  </si>
  <si>
    <t>　　教育管理與輔導</t>
  </si>
  <si>
    <t>　　幼兒管理</t>
  </si>
  <si>
    <t>53</t>
  </si>
  <si>
    <t>　文化支出</t>
  </si>
  <si>
    <t>　　文教活動</t>
  </si>
  <si>
    <t>經濟發展支出</t>
  </si>
  <si>
    <t>56</t>
  </si>
  <si>
    <t>　農業支出</t>
  </si>
  <si>
    <t>　　農業管理與業務</t>
  </si>
  <si>
    <t>57</t>
  </si>
  <si>
    <t>　工業支出</t>
  </si>
  <si>
    <t>　　建管行政</t>
  </si>
  <si>
    <t>59</t>
  </si>
  <si>
    <t>　其他經濟服務支出</t>
  </si>
  <si>
    <t>　　建設行政</t>
  </si>
  <si>
    <t>　　工商管理</t>
  </si>
  <si>
    <t>　　公園與路燈管理</t>
  </si>
  <si>
    <t>　　市場管理</t>
  </si>
  <si>
    <t>社會福利支出</t>
  </si>
  <si>
    <t>61</t>
  </si>
  <si>
    <t>　社會保險支出</t>
  </si>
  <si>
    <t>　　健保業務</t>
  </si>
  <si>
    <t>62</t>
  </si>
  <si>
    <t>　社會救助支出</t>
  </si>
  <si>
    <t>　　社會救濟</t>
  </si>
  <si>
    <t>63</t>
  </si>
  <si>
    <t>　福利服務支出</t>
  </si>
  <si>
    <t>　　社政業務</t>
  </si>
  <si>
    <t>社區發展及環境保護支出</t>
  </si>
  <si>
    <t>71</t>
  </si>
  <si>
    <t>　環境保護支出</t>
  </si>
  <si>
    <t>　　環保業務</t>
  </si>
  <si>
    <t>72</t>
  </si>
  <si>
    <t>　社區發展支出</t>
  </si>
  <si>
    <t>　　社區發展</t>
  </si>
  <si>
    <t>退休撫卹支出</t>
  </si>
  <si>
    <t>76</t>
  </si>
  <si>
    <t>　退休撫卹給付支出</t>
  </si>
  <si>
    <t>　　公務人員退休給付</t>
  </si>
  <si>
    <t>補助及其他支出</t>
  </si>
  <si>
    <t>89</t>
  </si>
  <si>
    <t>　其他支出</t>
  </si>
  <si>
    <t>　　公務人員各項補助</t>
  </si>
  <si>
    <t>90</t>
  </si>
  <si>
    <t>　　一般建築及設備</t>
  </si>
  <si>
    <t>　　其他公共工程</t>
  </si>
  <si>
    <t>　　災害準備金</t>
  </si>
  <si>
    <t>預算外庫款支出</t>
  </si>
  <si>
    <t>　　墊付款</t>
  </si>
  <si>
    <t>　　退還以前年度歲入款</t>
  </si>
  <si>
    <t>支　出　總　計</t>
  </si>
  <si>
    <t>上　月　結　存</t>
  </si>
  <si>
    <t>本　月　結　存</t>
  </si>
  <si>
    <t>未　兌　付　支　票　款</t>
  </si>
  <si>
    <t>本　月　公　庫　實　際　結　存　數</t>
  </si>
  <si>
    <t>次月15日前編報，12月份於次年1月底前編報。</t>
    <phoneticPr fontId="15" type="noConversion"/>
  </si>
  <si>
    <t xml:space="preserve">       113    年    11  月   (   113 年度)</t>
    <phoneticPr fontId="15" type="noConversion"/>
  </si>
  <si>
    <t>合    計</t>
  </si>
  <si>
    <t>公 開 類</t>
    <phoneticPr fontId="81" type="noConversion"/>
  </si>
  <si>
    <t>編製機關</t>
    <phoneticPr fontId="81" type="noConversion"/>
  </si>
  <si>
    <t>關山鎮公所清潔隊</t>
    <phoneticPr fontId="32" type="noConversion"/>
  </si>
  <si>
    <t>半 年 報</t>
    <phoneticPr fontId="15" type="noConversion"/>
  </si>
  <si>
    <t>期間終了1個月內編報</t>
    <phoneticPr fontId="81" type="noConversion"/>
  </si>
  <si>
    <t>表    號</t>
    <phoneticPr fontId="81" type="noConversion"/>
  </si>
  <si>
    <r>
      <t>1135-01-05</t>
    </r>
    <r>
      <rPr>
        <sz val="12"/>
        <color indexed="17"/>
        <rFont val="標楷體"/>
        <family val="4"/>
        <charset val="136"/>
      </rPr>
      <t>-3</t>
    </r>
    <phoneticPr fontId="81" type="noConversion"/>
  </si>
  <si>
    <r>
      <rPr>
        <b/>
        <u/>
        <sz val="18"/>
        <color indexed="17"/>
        <rFont val="標楷體"/>
        <family val="4"/>
        <charset val="136"/>
      </rPr>
      <t>臺東縣關山鎮</t>
    </r>
    <r>
      <rPr>
        <sz val="18"/>
        <color indexed="8"/>
        <rFont val="標楷體"/>
        <family val="4"/>
        <charset val="136"/>
      </rPr>
      <t>垃圾處理場(廠)及</t>
    </r>
    <r>
      <rPr>
        <sz val="18"/>
        <rFont val="標楷體"/>
        <family val="4"/>
        <charset val="136"/>
      </rPr>
      <t>垃圾回收清除車輛統計</t>
    </r>
    <phoneticPr fontId="81" type="noConversion"/>
  </si>
  <si>
    <t>中 華 民 國  113  年   12   月底</t>
    <phoneticPr fontId="81" type="noConversion"/>
  </si>
  <si>
    <t>項    目    別</t>
    <phoneticPr fontId="81" type="noConversion"/>
  </si>
  <si>
    <t>總　  計</t>
    <phoneticPr fontId="81" type="noConversion"/>
  </si>
  <si>
    <t>垃圾處理場(廠)(座)</t>
    <phoneticPr fontId="81" type="noConversion"/>
  </si>
  <si>
    <t>總　　　　　計</t>
    <phoneticPr fontId="81" type="noConversion"/>
  </si>
  <si>
    <t>　焚　　化　　廠</t>
    <phoneticPr fontId="81" type="noConversion"/>
  </si>
  <si>
    <t>　衛　生　掩　埋　場</t>
    <phoneticPr fontId="81" type="noConversion"/>
  </si>
  <si>
    <t>　堆　　肥　　場</t>
    <phoneticPr fontId="81" type="noConversion"/>
  </si>
  <si>
    <t>　堆　　置　　場</t>
  </si>
  <si>
    <t>垃圾回收清除車輛(輛)　</t>
    <phoneticPr fontId="81" type="noConversion"/>
  </si>
  <si>
    <t>　子　母　式　垃　圾　車</t>
    <phoneticPr fontId="81" type="noConversion"/>
  </si>
  <si>
    <t>　密　封　式　垃　圾　車</t>
    <phoneticPr fontId="81" type="noConversion"/>
  </si>
  <si>
    <t>框
式
垃
圾
車</t>
    <phoneticPr fontId="81" type="noConversion"/>
  </si>
  <si>
    <t xml:space="preserve"> 計　</t>
    <phoneticPr fontId="81" type="noConversion"/>
  </si>
  <si>
    <t xml:space="preserve"> 資 源 (含 廚 餘) 回 收 垃 圾 車</t>
    <phoneticPr fontId="81" type="noConversion"/>
  </si>
  <si>
    <t xml:space="preserve"> 其　它　</t>
    <phoneticPr fontId="81" type="noConversion"/>
  </si>
  <si>
    <t>　水　肥　車</t>
    <phoneticPr fontId="81" type="noConversion"/>
  </si>
  <si>
    <t>　清　溝　( 溝　泥 )　車</t>
    <phoneticPr fontId="81" type="noConversion"/>
  </si>
  <si>
    <t>　掃　( 洗 )　街　車</t>
    <phoneticPr fontId="81" type="noConversion"/>
  </si>
  <si>
    <t>中華民國 114年 1月 8日編製</t>
    <phoneticPr fontId="81" type="noConversion"/>
  </si>
  <si>
    <t>資料來源：依據本鄉鎮市公所之垃圾處理場(廠)及垃圾回收清除車輛資料編製。</t>
    <phoneticPr fontId="81" type="noConversion"/>
  </si>
  <si>
    <t>填表說明：本表編製1式3份，1份送會計單位，1份自存，1份送本縣環境保護局。</t>
    <phoneticPr fontId="81" type="noConversion"/>
  </si>
  <si>
    <t>半  年  報</t>
    <phoneticPr fontId="15" type="noConversion"/>
  </si>
  <si>
    <t>期間終了1個月內編報</t>
  </si>
  <si>
    <t>表    號</t>
    <phoneticPr fontId="15" type="noConversion"/>
  </si>
  <si>
    <t>1139-07-01-3</t>
    <phoneticPr fontId="15" type="noConversion"/>
  </si>
  <si>
    <t>臺東縣關山鎮環保人員概況</t>
    <phoneticPr fontId="15" type="noConversion"/>
  </si>
  <si>
    <t>一、本縣（市）環保單位</t>
    <phoneticPr fontId="15" type="noConversion"/>
  </si>
  <si>
    <t xml:space="preserve">                                  中華民國 113 年  12  月底</t>
    <phoneticPr fontId="15" type="noConversion"/>
  </si>
  <si>
    <t>單位:人</t>
    <phoneticPr fontId="15" type="noConversion"/>
  </si>
  <si>
    <t>類         別</t>
    <phoneticPr fontId="15" type="noConversion"/>
  </si>
  <si>
    <r>
      <t>總</t>
    </r>
    <r>
      <rPr>
        <sz val="14"/>
        <rFont val="Times New Roman"/>
        <family val="1"/>
      </rPr>
      <t xml:space="preserve">          </t>
    </r>
    <r>
      <rPr>
        <sz val="14"/>
        <rFont val="標楷體"/>
        <family val="4"/>
        <charset val="136"/>
      </rPr>
      <t>計</t>
    </r>
    <phoneticPr fontId="15" type="noConversion"/>
  </si>
  <si>
    <t>環境保護局
(不包括廢棄物清運處理單位)</t>
    <phoneticPr fontId="15" type="noConversion"/>
  </si>
  <si>
    <t>廢棄物清運處理單位</t>
    <phoneticPr fontId="15" type="noConversion"/>
  </si>
  <si>
    <t>男</t>
    <phoneticPr fontId="15" type="noConversion"/>
  </si>
  <si>
    <t>女</t>
    <phoneticPr fontId="15" type="noConversion"/>
  </si>
  <si>
    <t>總計</t>
    <phoneticPr fontId="15" type="noConversion"/>
  </si>
  <si>
    <t xml:space="preserve">   職員</t>
    <phoneticPr fontId="15" type="noConversion"/>
  </si>
  <si>
    <t xml:space="preserve">     特任、比照簡任</t>
    <phoneticPr fontId="1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</si>
  <si>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1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</si>
  <si>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1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</si>
  <si>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15" type="noConversion"/>
  </si>
  <si>
    <t xml:space="preserve">     雇員</t>
    <phoneticPr fontId="15" type="noConversion"/>
  </si>
  <si>
    <t xml:space="preserve">   約聘(僱)</t>
    <phoneticPr fontId="15" type="noConversion"/>
  </si>
  <si>
    <t xml:space="preserve">   工員</t>
    <phoneticPr fontId="15" type="noConversion"/>
  </si>
  <si>
    <t xml:space="preserve">   其他</t>
    <phoneticPr fontId="15" type="noConversion"/>
  </si>
  <si>
    <t xml:space="preserve">二、環境保護局                                                                     單位:人 </t>
    <phoneticPr fontId="15" type="noConversion"/>
  </si>
  <si>
    <t xml:space="preserve">              中華民國  113  年  12  月底       </t>
    <phoneticPr fontId="15" type="noConversion"/>
  </si>
  <si>
    <t xml:space="preserve">  單位:人 </t>
  </si>
  <si>
    <t>項   目   別</t>
    <phoneticPr fontId="15" type="noConversion"/>
  </si>
  <si>
    <t xml:space="preserve">總 計 </t>
    <phoneticPr fontId="15" type="noConversion"/>
  </si>
  <si>
    <t>行政輔助</t>
    <phoneticPr fontId="15" type="noConversion"/>
  </si>
  <si>
    <t>綜合規劃</t>
    <phoneticPr fontId="15" type="noConversion"/>
  </si>
  <si>
    <t>空氣品質保護</t>
    <phoneticPr fontId="15" type="noConversion"/>
  </si>
  <si>
    <t>氣候變遷
因應</t>
    <phoneticPr fontId="15" type="noConversion"/>
  </si>
  <si>
    <t>噪音及
振動防制</t>
    <phoneticPr fontId="15" type="noConversion"/>
  </si>
  <si>
    <t>水質保護</t>
    <phoneticPr fontId="15" type="noConversion"/>
  </si>
  <si>
    <t>土壤及地下水污染整治</t>
    <phoneticPr fontId="15" type="noConversion"/>
  </si>
  <si>
    <t>廢棄物
管理</t>
    <phoneticPr fontId="15" type="noConversion"/>
  </si>
  <si>
    <t>環境衛生、
毒化物管理</t>
    <phoneticPr fontId="15" type="noConversion"/>
  </si>
  <si>
    <t>陳情、稽查、糾紛處理</t>
    <phoneticPr fontId="15" type="noConversion"/>
  </si>
  <si>
    <t>監測及檢驗</t>
    <phoneticPr fontId="15" type="noConversion"/>
  </si>
  <si>
    <t>研究發展</t>
    <phoneticPr fontId="15" type="noConversion"/>
  </si>
  <si>
    <t>其他業務</t>
    <phoneticPr fontId="15" type="noConversion"/>
  </si>
  <si>
    <r>
      <t>總計：</t>
    </r>
    <r>
      <rPr>
        <sz val="12"/>
        <rFont val="Times New Roman"/>
        <family val="1"/>
      </rPr>
      <t>A=B=C=D</t>
    </r>
    <phoneticPr fontId="15" type="noConversion"/>
  </si>
  <si>
    <r>
      <rPr>
        <sz val="12"/>
        <rFont val="Times New Roman"/>
        <family val="1"/>
      </rPr>
      <t xml:space="preserve">    </t>
    </r>
    <r>
      <rPr>
        <sz val="12"/>
        <rFont val="標楷體"/>
        <family val="4"/>
        <charset val="136"/>
      </rPr>
      <t>按類別分：B=</t>
    </r>
    <r>
      <rPr>
        <sz val="12"/>
        <rFont val="Times New Roman"/>
        <family val="1"/>
      </rPr>
      <t>(1)+(2)+(3)+(4)</t>
    </r>
    <phoneticPr fontId="15" type="noConversion"/>
  </si>
  <si>
    <t xml:space="preserve">    職員(1)</t>
    <phoneticPr fontId="15" type="noConversion"/>
  </si>
  <si>
    <t xml:space="preserve">         特任、比照簡任 </t>
    <phoneticPr fontId="15" type="noConversion"/>
  </si>
  <si>
    <t xml:space="preserve">         簡任(10-14職等)</t>
    <phoneticPr fontId="15" type="noConversion"/>
  </si>
  <si>
    <t xml:space="preserve">         薦任(6-9職等)</t>
    <phoneticPr fontId="15" type="noConversion"/>
  </si>
  <si>
    <t xml:space="preserve">         委任(1-5職等) </t>
    <phoneticPr fontId="15" type="noConversion"/>
  </si>
  <si>
    <t xml:space="preserve">         雇員</t>
    <phoneticPr fontId="15" type="noConversion"/>
  </si>
  <si>
    <t xml:space="preserve">    約聘(僱)(2)</t>
    <phoneticPr fontId="15" type="noConversion"/>
  </si>
  <si>
    <t xml:space="preserve">    工員(3)</t>
    <phoneticPr fontId="15" type="noConversion"/>
  </si>
  <si>
    <t xml:space="preserve">    其他(4)</t>
    <phoneticPr fontId="15" type="noConversion"/>
  </si>
  <si>
    <r>
      <rPr>
        <sz val="12"/>
        <rFont val="Times New Roman"/>
        <family val="1"/>
      </rPr>
      <t xml:space="preserve">    </t>
    </r>
    <r>
      <rPr>
        <sz val="12"/>
        <rFont val="標楷體"/>
        <family val="4"/>
        <charset val="136"/>
      </rPr>
      <t>按性別分：</t>
    </r>
    <r>
      <rPr>
        <sz val="12"/>
        <rFont val="Times New Roman"/>
        <family val="1"/>
      </rPr>
      <t>C=(5)+(6)</t>
    </r>
    <phoneticPr fontId="15" type="noConversion"/>
  </si>
  <si>
    <r>
      <rPr>
        <sz val="12"/>
        <rFont val="Times New Roman"/>
        <family val="1"/>
      </rPr>
      <t xml:space="preserve">         </t>
    </r>
    <r>
      <rPr>
        <sz val="12"/>
        <rFont val="標楷體"/>
        <family val="4"/>
        <charset val="136"/>
      </rPr>
      <t>男</t>
    </r>
    <r>
      <rPr>
        <sz val="12"/>
        <rFont val="Times New Roman"/>
        <family val="1"/>
      </rPr>
      <t xml:space="preserve"> (5)</t>
    </r>
    <phoneticPr fontId="15" type="noConversion"/>
  </si>
  <si>
    <r>
      <rPr>
        <sz val="12"/>
        <rFont val="Times New Roman"/>
        <family val="1"/>
      </rPr>
      <t xml:space="preserve">         </t>
    </r>
    <r>
      <rPr>
        <sz val="12"/>
        <rFont val="標楷體"/>
        <family val="4"/>
        <charset val="136"/>
      </rPr>
      <t>女</t>
    </r>
    <r>
      <rPr>
        <sz val="12"/>
        <rFont val="Times New Roman"/>
        <family val="1"/>
      </rPr>
      <t xml:space="preserve"> (6)</t>
    </r>
    <phoneticPr fontId="15" type="noConversion"/>
  </si>
  <si>
    <r>
      <rPr>
        <sz val="12"/>
        <rFont val="Times New Roman"/>
        <family val="1"/>
      </rPr>
      <t xml:space="preserve">    </t>
    </r>
    <r>
      <rPr>
        <sz val="12"/>
        <rFont val="標楷體"/>
        <family val="4"/>
        <charset val="136"/>
      </rPr>
      <t>按年齡別分：</t>
    </r>
    <r>
      <rPr>
        <sz val="12"/>
        <rFont val="Times New Roman"/>
        <family val="1"/>
      </rPr>
      <t>D=(7)+…+(12)</t>
    </r>
    <phoneticPr fontId="1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</si>
  <si>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15" type="noConversion"/>
  </si>
  <si>
    <r>
      <rPr>
        <sz val="12"/>
        <rFont val="Times New Roman"/>
        <family val="1"/>
      </rPr>
      <t xml:space="preserve">         </t>
    </r>
    <r>
      <rPr>
        <sz val="12"/>
        <rFont val="標楷體"/>
        <family val="4"/>
        <charset val="136"/>
      </rPr>
      <t>30-39歲</t>
    </r>
    <r>
      <rPr>
        <sz val="12"/>
        <rFont val="Times New Roman"/>
        <family val="1"/>
      </rPr>
      <t xml:space="preserve">  (8)</t>
    </r>
    <phoneticPr fontId="15" type="noConversion"/>
  </si>
  <si>
    <r>
      <rPr>
        <sz val="12"/>
        <rFont val="Times New Roman"/>
        <family val="1"/>
      </rPr>
      <t xml:space="preserve">         </t>
    </r>
    <r>
      <rPr>
        <sz val="12"/>
        <rFont val="標楷體"/>
        <family val="4"/>
        <charset val="136"/>
      </rPr>
      <t>40-49歲</t>
    </r>
    <r>
      <rPr>
        <sz val="12"/>
        <rFont val="Times New Roman"/>
        <family val="1"/>
      </rPr>
      <t xml:space="preserve">  (9)</t>
    </r>
    <phoneticPr fontId="15" type="noConversion"/>
  </si>
  <si>
    <r>
      <rPr>
        <sz val="12"/>
        <rFont val="Times New Roman"/>
        <family val="1"/>
      </rPr>
      <t xml:space="preserve">         </t>
    </r>
    <r>
      <rPr>
        <sz val="12"/>
        <rFont val="標楷體"/>
        <family val="4"/>
        <charset val="136"/>
      </rPr>
      <t>50-59歲</t>
    </r>
    <r>
      <rPr>
        <sz val="12"/>
        <rFont val="Times New Roman"/>
        <family val="1"/>
      </rPr>
      <t xml:space="preserve">  (10)</t>
    </r>
    <phoneticPr fontId="15" type="noConversion"/>
  </si>
  <si>
    <r>
      <rPr>
        <sz val="12"/>
        <rFont val="Times New Roman"/>
        <family val="1"/>
      </rPr>
      <t xml:space="preserve">         </t>
    </r>
    <r>
      <rPr>
        <sz val="12"/>
        <rFont val="標楷體"/>
        <family val="4"/>
        <charset val="136"/>
      </rPr>
      <t>60-65歲</t>
    </r>
    <r>
      <rPr>
        <sz val="12"/>
        <rFont val="Times New Roman"/>
        <family val="1"/>
      </rPr>
      <t xml:space="preserve">  (11)</t>
    </r>
    <phoneticPr fontId="1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</si>
  <si>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15" type="noConversion"/>
  </si>
  <si>
    <t>臺東縣關山鎮環保人員概況(續1)</t>
    <phoneticPr fontId="15" type="noConversion"/>
  </si>
  <si>
    <r>
      <rPr>
        <sz val="28"/>
        <rFont val="標楷體"/>
        <family val="4"/>
        <charset val="136"/>
      </rPr>
      <t>臺東縣</t>
    </r>
    <r>
      <rPr>
        <sz val="28"/>
        <color indexed="10"/>
        <rFont val="標楷體"/>
        <family val="4"/>
        <charset val="136"/>
      </rPr>
      <t>關山鎮</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15" type="noConversion"/>
  </si>
  <si>
    <t>三、廢棄物清運處理單位</t>
    <phoneticPr fontId="15" type="noConversion"/>
  </si>
  <si>
    <t xml:space="preserve">         中華民國 113年  12  月底    </t>
    <phoneticPr fontId="15" type="noConversion"/>
  </si>
  <si>
    <t xml:space="preserve"> 單位:人 </t>
    <phoneticPr fontId="15" type="noConversion"/>
  </si>
  <si>
    <t>總
計</t>
    <phoneticPr fontId="15" type="noConversion"/>
  </si>
  <si>
    <t>清   運   單   位</t>
    <phoneticPr fontId="15" type="noConversion"/>
  </si>
  <si>
    <t>處   理   單   位</t>
    <phoneticPr fontId="15" type="noConversion"/>
  </si>
  <si>
    <t>垃圾清運</t>
    <phoneticPr fontId="15" type="noConversion"/>
  </si>
  <si>
    <t>水肥清運</t>
    <phoneticPr fontId="15" type="noConversion"/>
  </si>
  <si>
    <t>資源回收</t>
    <phoneticPr fontId="15" type="noConversion"/>
  </si>
  <si>
    <r>
      <rPr>
        <sz val="14"/>
        <rFont val="標楷體"/>
        <family val="4"/>
        <charset val="136"/>
      </rPr>
      <t>其他</t>
    </r>
    <r>
      <rPr>
        <sz val="14"/>
        <rFont val="Times New Roman"/>
        <family val="1"/>
      </rPr>
      <t/>
    </r>
    <phoneticPr fontId="15" type="noConversion"/>
  </si>
  <si>
    <t>垃圾焚化廠
、掩埋場</t>
    <phoneticPr fontId="15" type="noConversion"/>
  </si>
  <si>
    <t>水肥處理廠</t>
    <phoneticPr fontId="15" type="noConversion"/>
  </si>
  <si>
    <t xml:space="preserve">         隊員</t>
    <phoneticPr fontId="15" type="noConversion"/>
  </si>
  <si>
    <t xml:space="preserve">         駕駛</t>
    <phoneticPr fontId="15" type="noConversion"/>
  </si>
  <si>
    <t xml:space="preserve">         技工、工友</t>
    <phoneticPr fontId="15" type="noConversion"/>
  </si>
  <si>
    <t xml:space="preserve">         臨時工</t>
    <phoneticPr fontId="15" type="noConversion"/>
  </si>
  <si>
    <t xml:space="preserve">         代賑工</t>
    <phoneticPr fontId="15" type="noConversion"/>
  </si>
  <si>
    <r>
      <t>中華民國</t>
    </r>
    <r>
      <rPr>
        <sz val="12"/>
        <rFont val="Times New Roman"/>
        <family val="1"/>
      </rPr>
      <t xml:space="preserve">   114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8    </t>
    </r>
    <r>
      <rPr>
        <sz val="12"/>
        <rFont val="標楷體"/>
        <family val="4"/>
        <charset val="136"/>
      </rPr>
      <t>日編製</t>
    </r>
    <phoneticPr fontId="1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</si>
  <si>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15" type="noConversion"/>
  </si>
  <si>
    <t>公開類</t>
  </si>
  <si>
    <t>季報</t>
    <phoneticPr fontId="50" type="noConversion"/>
  </si>
  <si>
    <t>每季終了後1個月內編送</t>
    <phoneticPr fontId="27" type="noConversion"/>
  </si>
  <si>
    <t>臺東縣關山鎮公所獨居老人服務概況</t>
    <phoneticPr fontId="27" type="noConversion"/>
  </si>
  <si>
    <r>
      <t>中華民國　113年第4　季</t>
    </r>
    <r>
      <rPr>
        <sz val="11"/>
        <rFont val="Times New Roman"/>
        <family val="1"/>
      </rPr>
      <t>(</t>
    </r>
    <r>
      <rPr>
        <sz val="11"/>
        <rFont val="標楷體"/>
        <family val="4"/>
        <charset val="136"/>
      </rPr>
      <t>　10月至12　月</t>
    </r>
    <r>
      <rPr>
        <sz val="11"/>
        <rFont val="Times New Roman"/>
        <family val="1"/>
      </rPr>
      <t xml:space="preserve">)                                                                             </t>
    </r>
    <phoneticPr fontId="99" type="noConversion"/>
  </si>
  <si>
    <t>單位:人、人次</t>
    <phoneticPr fontId="15" type="noConversion"/>
  </si>
  <si>
    <t>項目別</t>
    <phoneticPr fontId="15" type="noConversion"/>
  </si>
  <si>
    <r>
      <rPr>
        <sz val="12"/>
        <rFont val="標楷體"/>
        <family val="4"/>
        <charset val="136"/>
      </rPr>
      <t>期底獨居老人人數</t>
    </r>
    <r>
      <rPr>
        <sz val="12"/>
        <rFont val="Times New Roman"/>
        <family val="1"/>
      </rPr>
      <t>(</t>
    </r>
    <r>
      <rPr>
        <sz val="12"/>
        <rFont val="標楷體"/>
        <family val="4"/>
        <charset val="136"/>
      </rPr>
      <t>人</t>
    </r>
    <r>
      <rPr>
        <sz val="12"/>
        <rFont val="Times New Roman"/>
        <family val="1"/>
      </rPr>
      <t>)</t>
    </r>
    <r>
      <rPr>
        <sz val="12"/>
        <color rgb="FFFF0000"/>
        <rFont val="Times New Roman"/>
        <family val="1"/>
      </rPr>
      <t xml:space="preserve">  (</t>
    </r>
    <r>
      <rPr>
        <u/>
        <sz val="12"/>
        <color rgb="FFFF0000"/>
        <rFont val="標楷體"/>
        <family val="4"/>
        <charset val="136"/>
      </rPr>
      <t>含具原住民身分</t>
    </r>
    <r>
      <rPr>
        <sz val="12"/>
        <color rgb="FFFF0000"/>
        <rFont val="Times New Roman"/>
        <family val="1"/>
      </rPr>
      <t>)</t>
    </r>
    <phoneticPr fontId="102" type="noConversion"/>
  </si>
  <si>
    <r>
      <rPr>
        <u/>
        <sz val="12"/>
        <color rgb="FFFF0000"/>
        <rFont val="標楷體"/>
        <family val="4"/>
        <charset val="136"/>
      </rPr>
      <t>期底</t>
    </r>
    <r>
      <rPr>
        <sz val="12"/>
        <rFont val="標楷體"/>
        <family val="4"/>
        <charset val="136"/>
      </rPr>
      <t>具原住民身分
獨居老人人數</t>
    </r>
    <phoneticPr fontId="50" type="noConversion"/>
  </si>
  <si>
    <r>
      <t>期底安裝緊急救援裝置人數</t>
    </r>
    <r>
      <rPr>
        <sz val="12"/>
        <color rgb="FFFF0000"/>
        <rFont val="Times New Roman"/>
        <family val="1"/>
      </rPr>
      <t>(</t>
    </r>
    <r>
      <rPr>
        <sz val="12"/>
        <color rgb="FFFF0000"/>
        <rFont val="標楷體"/>
        <family val="4"/>
        <charset val="136"/>
      </rPr>
      <t>人</t>
    </r>
    <r>
      <rPr>
        <sz val="12"/>
        <color rgb="FFFF0000"/>
        <rFont val="Times New Roman"/>
        <family val="1"/>
      </rPr>
      <t>)</t>
    </r>
    <phoneticPr fontId="10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</si>
  <si>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02" type="noConversion"/>
  </si>
  <si>
    <t>本期轉介長期照顧人數 (人)</t>
    <phoneticPr fontId="102" type="noConversion"/>
  </si>
  <si>
    <t>總     計</t>
    <phoneticPr fontId="27"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</si>
  <si>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7"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</si>
  <si>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02" type="noConversion"/>
  </si>
  <si>
    <t>總計</t>
    <phoneticPr fontId="27" type="noConversion"/>
  </si>
  <si>
    <r>
      <t>中</t>
    </r>
    <r>
      <rPr>
        <u/>
        <sz val="12"/>
        <color rgb="FFFF0000"/>
        <rFont val="Times New Roman"/>
        <family val="1"/>
      </rPr>
      <t>(</t>
    </r>
    <r>
      <rPr>
        <u/>
        <sz val="12"/>
        <color rgb="FFFF0000"/>
        <rFont val="標楷體"/>
        <family val="4"/>
        <charset val="136"/>
      </rPr>
      <t>低</t>
    </r>
    <r>
      <rPr>
        <u/>
        <sz val="12"/>
        <color rgb="FFFF0000"/>
        <rFont val="Times New Roman"/>
        <family val="1"/>
      </rPr>
      <t>)</t>
    </r>
    <r>
      <rPr>
        <u/>
        <sz val="12"/>
        <color rgb="FFFF0000"/>
        <rFont val="標楷體"/>
        <family val="4"/>
        <charset val="136"/>
      </rPr>
      <t>收入</t>
    </r>
    <phoneticPr fontId="27" type="noConversion"/>
  </si>
  <si>
    <r>
      <t>一</t>
    </r>
    <r>
      <rPr>
        <u/>
        <sz val="12"/>
        <color rgb="FFFF0000"/>
        <rFont val="Times New Roman"/>
        <family val="1"/>
      </rPr>
      <t xml:space="preserve">  </t>
    </r>
    <r>
      <rPr>
        <u/>
        <sz val="12"/>
        <color rgb="FFFF0000"/>
        <rFont val="標楷體"/>
        <family val="4"/>
        <charset val="136"/>
      </rPr>
      <t>般</t>
    </r>
    <r>
      <rPr>
        <u/>
        <sz val="12"/>
        <color rgb="FFFF0000"/>
        <rFont val="Times New Roman"/>
        <family val="1"/>
      </rPr>
      <t xml:space="preserve">  </t>
    </r>
    <r>
      <rPr>
        <u/>
        <sz val="12"/>
        <color rgb="FFFF0000"/>
        <rFont val="標楷體"/>
        <family val="1"/>
        <charset val="136"/>
      </rPr>
      <t>戶</t>
    </r>
    <phoneticPr fontId="102" type="noConversion"/>
  </si>
  <si>
    <t>總計</t>
    <phoneticPr fontId="102" type="noConversion"/>
  </si>
  <si>
    <t>關懷訪視</t>
    <phoneticPr fontId="15" type="noConversion"/>
  </si>
  <si>
    <t>電話問安</t>
    <phoneticPr fontId="102" type="noConversion"/>
  </si>
  <si>
    <t>就醫協助</t>
    <phoneticPr fontId="102" type="noConversion"/>
  </si>
  <si>
    <t>生活協助</t>
    <phoneticPr fontId="102" type="noConversion"/>
  </si>
  <si>
    <t>合計</t>
    <phoneticPr fontId="27" type="noConversion"/>
  </si>
  <si>
    <t>男</t>
    <phoneticPr fontId="27" type="noConversion"/>
  </si>
  <si>
    <t>女</t>
    <phoneticPr fontId="27" type="noConversion"/>
  </si>
  <si>
    <t>合計</t>
  </si>
  <si>
    <t>合計</t>
    <phoneticPr fontId="15" type="noConversion"/>
  </si>
  <si>
    <t>65～69歲</t>
    <phoneticPr fontId="15" type="noConversion"/>
  </si>
  <si>
    <t>70～74歲</t>
    <phoneticPr fontId="15" type="noConversion"/>
  </si>
  <si>
    <t>75～79歲</t>
    <phoneticPr fontId="15" type="noConversion"/>
  </si>
  <si>
    <t>80～84歲</t>
    <phoneticPr fontId="15" type="noConversion"/>
  </si>
  <si>
    <t>85歲以上</t>
    <phoneticPr fontId="15" type="noConversion"/>
  </si>
  <si>
    <t>關山鎮公所</t>
    <phoneticPr fontId="15" type="noConversion"/>
  </si>
  <si>
    <t>65～69歲</t>
  </si>
  <si>
    <t>70～74歲</t>
  </si>
  <si>
    <t>75～79歲</t>
  </si>
  <si>
    <t>80～84歲</t>
  </si>
  <si>
    <t>85歲以上</t>
  </si>
  <si>
    <t>資料來源：依據本公所獨居老人資料彙編。</t>
    <phoneticPr fontId="102" type="noConversion"/>
  </si>
  <si>
    <t>填表說明：1、本表編製3份，1份送臺東縣政府社會處，1份送主計室，1份自存。</t>
    <phoneticPr fontId="50" type="noConversion"/>
  </si>
  <si>
    <t xml:space="preserve">          2、期底具原住民身分獨居老人人數為依指戶籍登記具原住民身分之獨居老人期底人數。</t>
    <phoneticPr fontId="15" type="noConversion"/>
  </si>
  <si>
    <t xml:space="preserve">          3、就醫協助為陪同獨居老人至醫療院所接受治療或服務。</t>
    <phoneticPr fontId="15" type="noConversion"/>
  </si>
  <si>
    <t xml:space="preserve">          4、生活協助為提供獨居老人日常生活事務協助，增進社會連結、提升生活品質，但不包含長照2.0所提供之服務。</t>
    <phoneticPr fontId="15" type="noConversion"/>
  </si>
  <si>
    <t>中華民國 114  年 1 月 10 日編製</t>
  </si>
  <si>
    <t>公 開 類</t>
    <phoneticPr fontId="15" type="noConversion"/>
  </si>
  <si>
    <r>
      <t>臺東縣</t>
    </r>
    <r>
      <rPr>
        <sz val="14"/>
        <color indexed="10"/>
        <rFont val="標楷體"/>
        <family val="4"/>
        <charset val="136"/>
      </rPr>
      <t>關山鎮</t>
    </r>
    <r>
      <rPr>
        <sz val="14"/>
        <color indexed="8"/>
        <rFont val="標楷體"/>
        <family val="4"/>
        <charset val="136"/>
      </rPr>
      <t>公所</t>
    </r>
    <phoneticPr fontId="15" type="noConversion"/>
  </si>
  <si>
    <t>季  報</t>
    <phoneticPr fontId="15" type="noConversion"/>
  </si>
  <si>
    <r>
      <t>每季終了後</t>
    </r>
    <r>
      <rPr>
        <sz val="14"/>
        <color indexed="10"/>
        <rFont val="標楷體"/>
        <family val="4"/>
        <charset val="136"/>
      </rPr>
      <t>10</t>
    </r>
    <r>
      <rPr>
        <sz val="14"/>
        <rFont val="標楷體"/>
        <family val="4"/>
        <charset val="136"/>
      </rPr>
      <t>日內編送</t>
    </r>
    <phoneticPr fontId="15" type="noConversion"/>
  </si>
  <si>
    <t>表號</t>
    <phoneticPr fontId="15" type="noConversion"/>
  </si>
  <si>
    <t>2522-14-01-3</t>
    <phoneticPr fontId="15" type="noConversion"/>
  </si>
  <si>
    <r>
      <rPr>
        <b/>
        <sz val="16"/>
        <color indexed="8"/>
        <rFont val="標楷體"/>
        <family val="4"/>
        <charset val="136"/>
      </rPr>
      <t>臺東縣</t>
    </r>
    <r>
      <rPr>
        <b/>
        <sz val="16"/>
        <color indexed="10"/>
        <rFont val="標楷體"/>
        <family val="4"/>
        <charset val="136"/>
      </rPr>
      <t>關山鎮</t>
    </r>
    <r>
      <rPr>
        <b/>
        <sz val="16"/>
        <color indexed="8"/>
        <rFont val="標楷體"/>
        <family val="4"/>
        <charset val="136"/>
      </rPr>
      <t>停車位概況－都市計畫區內路外</t>
    </r>
    <phoneticPr fontId="15" type="noConversion"/>
  </si>
  <si>
    <r>
      <t>中華民國 113 年</t>
    </r>
    <r>
      <rPr>
        <sz val="14"/>
        <color indexed="12"/>
        <rFont val="標楷體"/>
        <family val="4"/>
        <charset val="136"/>
      </rPr>
      <t xml:space="preserve"> 第 4 </t>
    </r>
    <r>
      <rPr>
        <sz val="14"/>
        <color indexed="8"/>
        <rFont val="標楷體"/>
        <family val="4"/>
        <charset val="136"/>
      </rPr>
      <t>季底</t>
    </r>
    <phoneticPr fontId="15" type="noConversion"/>
  </si>
  <si>
    <t>單位：個</t>
    <phoneticPr fontId="15" type="noConversion"/>
  </si>
  <si>
    <t>項   目</t>
    <phoneticPr fontId="15" type="noConversion"/>
  </si>
  <si>
    <t>總 計</t>
    <phoneticPr fontId="15" type="noConversion"/>
  </si>
  <si>
    <t>公  有  路  外  停  車  位</t>
    <phoneticPr fontId="15" type="noConversion"/>
  </si>
  <si>
    <t>私 有 路 外 停 車 位</t>
    <phoneticPr fontId="15" type="noConversion"/>
  </si>
  <si>
    <t>收          費</t>
    <phoneticPr fontId="15" type="noConversion"/>
  </si>
  <si>
    <t>不          收          費</t>
    <phoneticPr fontId="15" type="noConversion"/>
  </si>
  <si>
    <t>收           費</t>
    <phoneticPr fontId="15" type="noConversion"/>
  </si>
  <si>
    <t>小計</t>
    <phoneticPr fontId="15" type="noConversion"/>
  </si>
  <si>
    <t>平面</t>
    <phoneticPr fontId="15" type="noConversion"/>
  </si>
  <si>
    <t>立體</t>
    <phoneticPr fontId="15" type="noConversion"/>
  </si>
  <si>
    <t>總    計</t>
    <phoneticPr fontId="15" type="noConversion"/>
  </si>
  <si>
    <t>-</t>
    <phoneticPr fontId="15" type="noConversion"/>
  </si>
  <si>
    <t>大 型 車</t>
    <phoneticPr fontId="15" type="noConversion"/>
  </si>
  <si>
    <t>小 型 車</t>
    <phoneticPr fontId="15" type="noConversion"/>
  </si>
  <si>
    <t>機   車</t>
    <phoneticPr fontId="15" type="noConversion"/>
  </si>
  <si>
    <t>中華民國 114 年 1 月 7 日編製</t>
    <phoneticPr fontId="27" type="noConversion"/>
  </si>
  <si>
    <r>
      <t>資料來源：</t>
    </r>
    <r>
      <rPr>
        <sz val="12"/>
        <color indexed="8"/>
        <rFont val="標楷體"/>
        <family val="4"/>
        <charset val="136"/>
      </rPr>
      <t>根據本所業務登記資料彙編。</t>
    </r>
    <phoneticPr fontId="15" type="noConversion"/>
  </si>
  <si>
    <r>
      <t>填表說明：1.本表編製3份，於完成會核程序並經機關首長核章後，1份送主計室，1份自存，1份送</t>
    </r>
    <r>
      <rPr>
        <sz val="12"/>
        <color indexed="10"/>
        <rFont val="標楷體"/>
        <family val="4"/>
        <charset val="136"/>
      </rPr>
      <t>臺東縣政府(交通及觀光發展處-交通事務科)</t>
    </r>
    <r>
      <rPr>
        <sz val="12"/>
        <rFont val="標楷體"/>
        <family val="4"/>
        <charset val="136"/>
      </rPr>
      <t>。</t>
    </r>
    <phoneticPr fontId="15" type="noConversion"/>
  </si>
  <si>
    <t xml:space="preserve">          2.本表資料包含身心障礙專用停車位。</t>
    <phoneticPr fontId="15" type="noConversion"/>
  </si>
  <si>
    <r>
      <t xml:space="preserve">          3.本表資料</t>
    </r>
    <r>
      <rPr>
        <sz val="12"/>
        <color indexed="10"/>
        <rFont val="標楷體"/>
        <family val="4"/>
        <charset val="136"/>
      </rPr>
      <t>不含</t>
    </r>
    <r>
      <rPr>
        <sz val="12"/>
        <rFont val="標楷體"/>
        <family val="4"/>
        <charset val="136"/>
      </rPr>
      <t>各省(縣)級風景遊樂區停車位。</t>
    </r>
    <phoneticPr fontId="15" type="noConversion"/>
  </si>
  <si>
    <r>
      <t>臺東縣</t>
    </r>
    <r>
      <rPr>
        <sz val="12"/>
        <color indexed="10"/>
        <rFont val="標楷體"/>
        <family val="4"/>
        <charset val="136"/>
      </rPr>
      <t>關山鎮</t>
    </r>
    <r>
      <rPr>
        <sz val="12"/>
        <color indexed="8"/>
        <rFont val="標楷體"/>
        <family val="4"/>
        <charset val="136"/>
      </rPr>
      <t>公所</t>
    </r>
    <phoneticPr fontId="15" type="noConversion"/>
  </si>
  <si>
    <t>2522-14-03-3</t>
    <phoneticPr fontId="15" type="noConversion"/>
  </si>
  <si>
    <r>
      <rPr>
        <b/>
        <sz val="16"/>
        <color indexed="8"/>
        <rFont val="標楷體"/>
        <family val="4"/>
        <charset val="136"/>
      </rPr>
      <t>臺東縣</t>
    </r>
    <r>
      <rPr>
        <b/>
        <sz val="16"/>
        <color indexed="10"/>
        <rFont val="標楷體"/>
        <family val="4"/>
        <charset val="136"/>
      </rPr>
      <t>關山鎮</t>
    </r>
    <r>
      <rPr>
        <b/>
        <sz val="16"/>
        <color indexed="8"/>
        <rFont val="標楷體"/>
        <family val="4"/>
        <charset val="136"/>
      </rPr>
      <t>停車位概況－都市計畫區外路外</t>
    </r>
    <phoneticPr fontId="15" type="noConversion"/>
  </si>
  <si>
    <t>中華民國 113 年第 4 季底</t>
    <phoneticPr fontId="15" type="noConversion"/>
  </si>
  <si>
    <t>資料來源：根據本所業務登記資料彙編。</t>
    <phoneticPr fontId="15" type="noConversion"/>
  </si>
  <si>
    <r>
      <rPr>
        <sz val="10"/>
        <color indexed="8"/>
        <rFont val="標楷體"/>
        <family val="4"/>
        <charset val="136"/>
      </rPr>
      <t>臺東縣</t>
    </r>
    <r>
      <rPr>
        <sz val="10"/>
        <color indexed="10"/>
        <rFont val="標楷體"/>
        <family val="4"/>
        <charset val="136"/>
      </rPr>
      <t>關山鎮</t>
    </r>
    <r>
      <rPr>
        <sz val="10"/>
        <color indexed="8"/>
        <rFont val="標楷體"/>
        <family val="4"/>
        <charset val="136"/>
      </rPr>
      <t>公所</t>
    </r>
    <phoneticPr fontId="15" type="noConversion"/>
  </si>
  <si>
    <r>
      <t>每季終了後</t>
    </r>
    <r>
      <rPr>
        <sz val="14"/>
        <color indexed="10"/>
        <rFont val="標楷體"/>
        <family val="4"/>
        <charset val="136"/>
      </rPr>
      <t>10</t>
    </r>
    <r>
      <rPr>
        <sz val="14"/>
        <rFont val="標楷體"/>
        <family val="4"/>
        <charset val="136"/>
      </rPr>
      <t>日內編報</t>
    </r>
    <phoneticPr fontId="15" type="noConversion"/>
  </si>
  <si>
    <t>2522-14-04-3</t>
    <phoneticPr fontId="15" type="noConversion"/>
  </si>
  <si>
    <r>
      <rPr>
        <b/>
        <sz val="16"/>
        <color indexed="8"/>
        <rFont val="標楷體"/>
        <family val="4"/>
        <charset val="136"/>
      </rPr>
      <t>臺東縣</t>
    </r>
    <r>
      <rPr>
        <b/>
        <sz val="16"/>
        <color indexed="10"/>
        <rFont val="標楷體"/>
        <family val="4"/>
        <charset val="136"/>
      </rPr>
      <t>關山鎮</t>
    </r>
    <r>
      <rPr>
        <b/>
        <sz val="16"/>
        <color indexed="8"/>
        <rFont val="標楷體"/>
        <family val="4"/>
        <charset val="136"/>
      </rPr>
      <t>停車位概況－路邊停車位</t>
    </r>
    <phoneticPr fontId="15" type="noConversion"/>
  </si>
  <si>
    <t>中華民國  113  年第 4 季底</t>
    <phoneticPr fontId="15" type="noConversion"/>
  </si>
  <si>
    <t>項     目</t>
    <phoneticPr fontId="15" type="noConversion"/>
  </si>
  <si>
    <t>都市計畫區內</t>
    <phoneticPr fontId="15" type="noConversion"/>
  </si>
  <si>
    <t>都市計畫區外</t>
    <phoneticPr fontId="15" type="noConversion"/>
  </si>
  <si>
    <r>
      <t>收</t>
    </r>
    <r>
      <rPr>
        <sz val="12"/>
        <color indexed="10"/>
        <rFont val="標楷體"/>
        <family val="4"/>
        <charset val="136"/>
      </rPr>
      <t xml:space="preserve">          費</t>
    </r>
    <phoneticPr fontId="15" type="noConversion"/>
  </si>
  <si>
    <t>不收費</t>
    <phoneticPr fontId="15" type="noConversion"/>
  </si>
  <si>
    <t>計時</t>
    <phoneticPr fontId="15" type="noConversion"/>
  </si>
  <si>
    <t>計次</t>
    <phoneticPr fontId="15" type="noConversion"/>
  </si>
  <si>
    <t xml:space="preserve">   中華民國 114 年 1 月 7 日編製</t>
    <phoneticPr fontId="15" type="noConversion"/>
  </si>
  <si>
    <r>
      <t>填表說明：1.本表編製3份，於完成會核程序並經機關首長核章後，1份送本所主計室，1份自存，1份送</t>
    </r>
    <r>
      <rPr>
        <sz val="12"/>
        <color indexed="10"/>
        <rFont val="標楷體"/>
        <family val="4"/>
        <charset val="136"/>
      </rPr>
      <t>臺東縣政府(交通及觀光發展處-交通事務科)</t>
    </r>
    <r>
      <rPr>
        <sz val="12"/>
        <rFont val="標楷體"/>
        <family val="4"/>
        <charset val="136"/>
      </rPr>
      <t xml:space="preserve">。                                  </t>
    </r>
    <r>
      <rPr>
        <sz val="12"/>
        <color indexed="10"/>
        <rFont val="標楷體"/>
        <family val="4"/>
        <charset val="136"/>
      </rPr>
      <t/>
    </r>
    <phoneticPr fontId="15" type="noConversion"/>
  </si>
  <si>
    <t xml:space="preserve">          2.本表資料包含身心障礙專用停車位。      </t>
    <phoneticPr fontId="15" type="noConversion"/>
  </si>
  <si>
    <t>2522-14-05-3</t>
    <phoneticPr fontId="15" type="noConversion"/>
  </si>
  <si>
    <r>
      <t>臺東縣</t>
    </r>
    <r>
      <rPr>
        <b/>
        <sz val="18"/>
        <color indexed="10"/>
        <rFont val="標楷體"/>
        <family val="4"/>
        <charset val="136"/>
      </rPr>
      <t>關山鎮</t>
    </r>
    <r>
      <rPr>
        <b/>
        <sz val="18"/>
        <color indexed="8"/>
        <rFont val="標楷體"/>
        <family val="4"/>
        <charset val="136"/>
      </rPr>
      <t>停車位概況－區內路外身心障礙者專用停車位</t>
    </r>
    <phoneticPr fontId="15" type="noConversion"/>
  </si>
  <si>
    <t>中華民國   113   年   第 4 季底</t>
    <phoneticPr fontId="15" type="noConversion"/>
  </si>
  <si>
    <t>公有</t>
    <phoneticPr fontId="15" type="noConversion"/>
  </si>
  <si>
    <t>私有</t>
    <phoneticPr fontId="15" type="noConversion"/>
  </si>
  <si>
    <t>收費</t>
    <phoneticPr fontId="15" type="noConversion"/>
  </si>
  <si>
    <t>小型車</t>
    <phoneticPr fontId="15" type="noConversion"/>
  </si>
  <si>
    <t>機車</t>
    <phoneticPr fontId="15" type="noConversion"/>
  </si>
  <si>
    <r>
      <t>填表說明：1.本表編製3份，於完成會核程序並經機關首長核章後， 1份送主計室，1份自存，1份送</t>
    </r>
    <r>
      <rPr>
        <sz val="12"/>
        <color indexed="10"/>
        <rFont val="標楷體"/>
        <family val="4"/>
        <charset val="136"/>
      </rPr>
      <t>臺東縣政府(交通及觀光發展處-交通事務科)</t>
    </r>
    <r>
      <rPr>
        <sz val="12"/>
        <rFont val="標楷體"/>
        <family val="4"/>
        <charset val="136"/>
      </rPr>
      <t>。</t>
    </r>
    <phoneticPr fontId="15" type="noConversion"/>
  </si>
  <si>
    <r>
      <t xml:space="preserve">          2.本表資料</t>
    </r>
    <r>
      <rPr>
        <sz val="12"/>
        <color indexed="10"/>
        <rFont val="標楷體"/>
        <family val="4"/>
        <charset val="136"/>
      </rPr>
      <t>不含</t>
    </r>
    <r>
      <rPr>
        <sz val="12"/>
        <rFont val="標楷體"/>
        <family val="4"/>
        <charset val="136"/>
      </rPr>
      <t>各省(縣)級風景遊樂區停車位。</t>
    </r>
    <phoneticPr fontId="1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</si>
  <si>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15" type="noConversion"/>
  </si>
  <si>
    <t>2522-14-06-3</t>
    <phoneticPr fontId="15" type="noConversion"/>
  </si>
  <si>
    <r>
      <t>臺東縣</t>
    </r>
    <r>
      <rPr>
        <b/>
        <sz val="18"/>
        <color indexed="10"/>
        <rFont val="標楷體"/>
        <family val="4"/>
        <charset val="136"/>
      </rPr>
      <t>關山鎮</t>
    </r>
    <r>
      <rPr>
        <b/>
        <sz val="18"/>
        <color indexed="8"/>
        <rFont val="標楷體"/>
        <family val="4"/>
        <charset val="136"/>
      </rPr>
      <t>停車位概況－區外路外身心障礙者專用停車位</t>
    </r>
    <phoneticPr fontId="15" type="noConversion"/>
  </si>
  <si>
    <r>
      <t>中華民國</t>
    </r>
    <r>
      <rPr>
        <sz val="12"/>
        <rFont val="Times New Roman"/>
        <family val="1"/>
      </rPr>
      <t xml:space="preserve">   113   </t>
    </r>
    <r>
      <rPr>
        <sz val="12"/>
        <rFont val="標楷體"/>
        <family val="4"/>
        <charset val="136"/>
      </rPr>
      <t>年</t>
    </r>
    <r>
      <rPr>
        <sz val="12"/>
        <rFont val="Times New Roman"/>
        <family val="1"/>
      </rPr>
      <t xml:space="preserve">    </t>
    </r>
    <r>
      <rPr>
        <sz val="12"/>
        <rFont val="標楷體"/>
        <family val="4"/>
        <charset val="136"/>
      </rPr>
      <t>第 4</t>
    </r>
    <r>
      <rPr>
        <sz val="12"/>
        <rFont val="Times New Roman"/>
        <family val="1"/>
      </rPr>
      <t xml:space="preserve">  </t>
    </r>
    <r>
      <rPr>
        <sz val="12"/>
        <rFont val="標楷體"/>
        <family val="4"/>
        <charset val="136"/>
      </rPr>
      <t>季底</t>
    </r>
    <phoneticPr fontId="15" type="noConversion"/>
  </si>
  <si>
    <r>
      <rPr>
        <sz val="12"/>
        <color indexed="10"/>
        <rFont val="標楷體"/>
        <family val="4"/>
        <charset val="136"/>
      </rPr>
      <t>中華民國</t>
    </r>
    <r>
      <rPr>
        <sz val="12"/>
        <color indexed="10"/>
        <rFont val="Times New Roman"/>
        <family val="1"/>
      </rPr>
      <t xml:space="preserve"> 114 </t>
    </r>
    <r>
      <rPr>
        <sz val="12"/>
        <color indexed="10"/>
        <rFont val="標楷體"/>
        <family val="4"/>
        <charset val="136"/>
      </rPr>
      <t>年</t>
    </r>
    <r>
      <rPr>
        <sz val="12"/>
        <color indexed="10"/>
        <rFont val="Times New Roman"/>
        <family val="1"/>
      </rPr>
      <t xml:space="preserve"> 1 </t>
    </r>
    <r>
      <rPr>
        <sz val="12"/>
        <color indexed="10"/>
        <rFont val="標楷體"/>
        <family val="4"/>
        <charset val="136"/>
      </rPr>
      <t>月</t>
    </r>
    <r>
      <rPr>
        <sz val="12"/>
        <color indexed="10"/>
        <rFont val="Times New Roman"/>
        <family val="1"/>
      </rPr>
      <t xml:space="preserve"> 7 </t>
    </r>
    <r>
      <rPr>
        <sz val="12"/>
        <color indexed="10"/>
        <rFont val="標楷體"/>
        <family val="4"/>
        <charset val="136"/>
      </rPr>
      <t>日編製</t>
    </r>
    <phoneticPr fontId="27" type="noConversion"/>
  </si>
  <si>
    <r>
      <t xml:space="preserve">                    </t>
    </r>
    <r>
      <rPr>
        <sz val="12"/>
        <rFont val="標楷體"/>
        <family val="4"/>
        <charset val="136"/>
      </rPr>
      <t>2.本表資料</t>
    </r>
    <r>
      <rPr>
        <sz val="12"/>
        <color indexed="10"/>
        <rFont val="標楷體"/>
        <family val="4"/>
        <charset val="136"/>
      </rPr>
      <t>不含</t>
    </r>
    <r>
      <rPr>
        <sz val="12"/>
        <rFont val="標楷體"/>
        <family val="4"/>
        <charset val="136"/>
      </rPr>
      <t>各省(縣)級風景遊樂區停車位。</t>
    </r>
    <phoneticPr fontId="15" type="noConversion"/>
  </si>
  <si>
    <t>2522-14-07-3</t>
    <phoneticPr fontId="15" type="noConversion"/>
  </si>
  <si>
    <r>
      <t>臺東縣</t>
    </r>
    <r>
      <rPr>
        <b/>
        <sz val="18"/>
        <color indexed="10"/>
        <rFont val="標楷體"/>
        <family val="4"/>
        <charset val="136"/>
      </rPr>
      <t>關山鎮</t>
    </r>
    <r>
      <rPr>
        <b/>
        <sz val="18"/>
        <color indexed="8"/>
        <rFont val="標楷體"/>
        <family val="4"/>
        <charset val="136"/>
      </rPr>
      <t>停車位概況－路邊身心障礙者專用停車位</t>
    </r>
    <phoneticPr fontId="15" type="noConversion"/>
  </si>
  <si>
    <t>中華民國   113   年    第 4 季底</t>
    <phoneticPr fontId="15" type="noConversion"/>
  </si>
  <si>
    <t>計畫區內</t>
    <phoneticPr fontId="15" type="noConversion"/>
  </si>
  <si>
    <t>計畫區外</t>
    <phoneticPr fontId="15" type="noConversion"/>
  </si>
  <si>
    <r>
      <t>臺東縣</t>
    </r>
    <r>
      <rPr>
        <sz val="12"/>
        <color rgb="FFFF0000"/>
        <rFont val="標楷體"/>
        <family val="4"/>
        <charset val="136"/>
      </rPr>
      <t>關山鎮</t>
    </r>
    <r>
      <rPr>
        <sz val="12"/>
        <color theme="1"/>
        <rFont val="標楷體"/>
        <family val="4"/>
        <charset val="136"/>
      </rPr>
      <t>公所</t>
    </r>
    <phoneticPr fontId="15" type="noConversion"/>
  </si>
  <si>
    <r>
      <t>每季終了</t>
    </r>
    <r>
      <rPr>
        <sz val="14"/>
        <color rgb="FFFF0000"/>
        <rFont val="標楷體"/>
        <family val="4"/>
        <charset val="136"/>
      </rPr>
      <t>10</t>
    </r>
    <r>
      <rPr>
        <sz val="14"/>
        <rFont val="標楷體"/>
        <family val="4"/>
        <charset val="136"/>
      </rPr>
      <t>日內編報</t>
    </r>
    <phoneticPr fontId="15" type="noConversion"/>
  </si>
  <si>
    <t>2522-14-08-3</t>
    <phoneticPr fontId="15" type="noConversion"/>
  </si>
  <si>
    <r>
      <t>臺東縣</t>
    </r>
    <r>
      <rPr>
        <b/>
        <sz val="16"/>
        <color rgb="FFFF0000"/>
        <rFont val="標楷體"/>
        <family val="4"/>
        <charset val="136"/>
      </rPr>
      <t>關山鎮</t>
    </r>
    <r>
      <rPr>
        <b/>
        <sz val="16"/>
        <color theme="1"/>
        <rFont val="標楷體"/>
        <family val="4"/>
        <charset val="136"/>
      </rPr>
      <t xml:space="preserve">停車位概況－區內路外電動車專用停車位 </t>
    </r>
    <phoneticPr fontId="15" type="noConversion"/>
  </si>
  <si>
    <t>中華民國   113  年第  4  季底</t>
    <phoneticPr fontId="15" type="noConversion"/>
  </si>
  <si>
    <t>中華民國 114 年 1 月 7 日編製</t>
    <phoneticPr fontId="15" type="noConversion"/>
  </si>
  <si>
    <t>資料來源：依據本所業務資料彙編。</t>
    <phoneticPr fontId="15" type="noConversion"/>
  </si>
  <si>
    <r>
      <t>填表說明：1.本表編製一式三份，於完成會核程序並經機關首長核章後，一份送本所主計室，一份自存，一份送</t>
    </r>
    <r>
      <rPr>
        <sz val="12"/>
        <color rgb="FFFF0000"/>
        <rFont val="標楷體"/>
        <family val="4"/>
        <charset val="136"/>
      </rPr>
      <t>臺東縣政府(交通及觀光發展處-交通事務科)</t>
    </r>
    <r>
      <rPr>
        <sz val="12"/>
        <rFont val="標楷體"/>
        <family val="4"/>
        <charset val="136"/>
      </rPr>
      <t>。</t>
    </r>
    <phoneticPr fontId="15" type="noConversion"/>
  </si>
  <si>
    <r>
      <t xml:space="preserve">          2.本表資料</t>
    </r>
    <r>
      <rPr>
        <sz val="12"/>
        <color rgb="FFFF0000"/>
        <rFont val="標楷體"/>
        <family val="4"/>
        <charset val="136"/>
      </rPr>
      <t>不含</t>
    </r>
    <r>
      <rPr>
        <sz val="12"/>
        <rFont val="標楷體"/>
        <family val="4"/>
        <charset val="136"/>
      </rPr>
      <t>各省(縣)級風景遊樂區停車位。</t>
    </r>
    <phoneticPr fontId="15" type="noConversion"/>
  </si>
  <si>
    <t>2522-14-09-3</t>
    <phoneticPr fontId="15" type="noConversion"/>
  </si>
  <si>
    <r>
      <t>臺東縣</t>
    </r>
    <r>
      <rPr>
        <b/>
        <sz val="16"/>
        <color rgb="FFFF0000"/>
        <rFont val="標楷體"/>
        <family val="4"/>
        <charset val="136"/>
      </rPr>
      <t>關山鎮</t>
    </r>
    <r>
      <rPr>
        <b/>
        <sz val="16"/>
        <color theme="1"/>
        <rFont val="標楷體"/>
        <family val="4"/>
        <charset val="136"/>
      </rPr>
      <t xml:space="preserve">停車位概況－區外路外電動車專用停車位 </t>
    </r>
    <phoneticPr fontId="15" type="noConversion"/>
  </si>
  <si>
    <r>
      <t>填表說明：1.本表編製一式三份，於完成會核程序並經機關首長核章後，一份送本所主計室，一份自存，一份送</t>
    </r>
    <r>
      <rPr>
        <sz val="12"/>
        <color rgb="FFFF0000"/>
        <rFont val="標楷體"/>
        <family val="4"/>
        <charset val="136"/>
      </rPr>
      <t>臺東縣政府(交通及觀光發展處-交通事務科)。</t>
    </r>
    <phoneticPr fontId="15" type="noConversion"/>
  </si>
  <si>
    <r>
      <t>臺東縣</t>
    </r>
    <r>
      <rPr>
        <sz val="11"/>
        <color rgb="FFFF0000"/>
        <rFont val="標楷體"/>
        <family val="4"/>
        <charset val="136"/>
      </rPr>
      <t>關山鎮</t>
    </r>
    <r>
      <rPr>
        <sz val="11"/>
        <rFont val="標楷體"/>
        <family val="4"/>
        <charset val="136"/>
      </rPr>
      <t>公所</t>
    </r>
    <phoneticPr fontId="15" type="noConversion"/>
  </si>
  <si>
    <t>2522-14-10-3</t>
    <phoneticPr fontId="15" type="noConversion"/>
  </si>
  <si>
    <r>
      <t>臺東縣</t>
    </r>
    <r>
      <rPr>
        <b/>
        <sz val="16"/>
        <color rgb="FFFF0000"/>
        <rFont val="標楷體"/>
        <family val="4"/>
        <charset val="136"/>
      </rPr>
      <t>關山鎮</t>
    </r>
    <r>
      <rPr>
        <b/>
        <sz val="16"/>
        <color indexed="8"/>
        <rFont val="標楷體"/>
        <family val="4"/>
        <charset val="136"/>
      </rPr>
      <t xml:space="preserve">停車位概況－路邊電動車專用停車位 </t>
    </r>
    <phoneticPr fontId="15" type="noConversion"/>
  </si>
  <si>
    <t xml:space="preserve">資料來源：依據本所業務資料彙編。                                          </t>
    <phoneticPr fontId="15" type="noConversion"/>
  </si>
  <si>
    <r>
      <t>說明：1.本表編製一式三份，於完成會核程序並經機關首長核章後，一份送本所主計室，一份自存，一份送</t>
    </r>
    <r>
      <rPr>
        <sz val="12"/>
        <color rgb="FFFF0000"/>
        <rFont val="標楷體"/>
        <family val="4"/>
        <charset val="136"/>
      </rPr>
      <t>臺東縣政府(交通及觀光發展處-交通事務科)</t>
    </r>
    <r>
      <rPr>
        <sz val="12"/>
        <rFont val="標楷體"/>
        <family val="4"/>
        <charset val="136"/>
      </rPr>
      <t xml:space="preserve">。                  </t>
    </r>
    <phoneticPr fontId="15" type="noConversion"/>
  </si>
  <si>
    <t xml:space="preserve">      2.本表資料不含各省(縣)級風景遊樂區停車位。</t>
    <phoneticPr fontId="15" type="noConversion"/>
  </si>
  <si>
    <t>　　　　　　　　　
資料來源：根據本鄉(鎮、市)公庫收入及支出資料編製。　　　　　　　　　　　　　　　　　　　　　　　中華民國  113 年  12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</si>
  <si>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 xml:space="preserve">       113    年    12  月   (   113 年度)</t>
    <phoneticPr fontId="15" type="noConversion"/>
  </si>
  <si>
    <t>　　　　　　　　　　　　
資料來源：根據本鄉(鎮、市)公庫收入及支出資料編製。　　　　　　　　　　　　　　　　　　　　　　　          中華民國  114 年  01  月  16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</si>
  <si>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關山鎮公所清潔隊</t>
    <phoneticPr fontId="15" type="noConversion"/>
  </si>
  <si>
    <t>11251-01-01-3</t>
    <phoneticPr fontId="15" type="noConversion"/>
  </si>
  <si>
    <t>臺東縣關山鎮一般垃圾及廚餘清理狀況</t>
    <phoneticPr fontId="27" type="noConversion"/>
  </si>
  <si>
    <t xml:space="preserve"> 中華民國　114　年　1　月                                  單位：公噸</t>
    <phoneticPr fontId="27" type="noConversion"/>
  </si>
  <si>
    <t>本月新增暫存量</t>
    <phoneticPr fontId="15" type="noConversion"/>
  </si>
  <si>
    <t>中華民國　114 年  2 月 5 日編製</t>
    <phoneticPr fontId="27" type="noConversion"/>
  </si>
  <si>
    <t>資料來源：依據本所一般垃圾及廚餘清理狀況資料彙總編製。</t>
    <phoneticPr fontId="15"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</si>
  <si>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15" type="noConversion"/>
  </si>
  <si>
    <t>公  開  類</t>
  </si>
  <si>
    <t>月　　　報</t>
  </si>
  <si>
    <r>
      <t>期間終了</t>
    </r>
    <r>
      <rPr>
        <sz val="12"/>
        <color indexed="10"/>
        <rFont val="標楷體"/>
        <family val="4"/>
        <charset val="136"/>
      </rPr>
      <t>15</t>
    </r>
    <r>
      <rPr>
        <sz val="12"/>
        <rFont val="標楷體"/>
        <family val="4"/>
        <charset val="136"/>
      </rPr>
      <t>日內編製</t>
    </r>
    <phoneticPr fontId="15" type="noConversion"/>
  </si>
  <si>
    <t>表   號</t>
    <phoneticPr fontId="15" type="noConversion"/>
  </si>
  <si>
    <t>11252-01-02-3</t>
    <phoneticPr fontId="15" type="noConversion"/>
  </si>
  <si>
    <r>
      <t>臺東縣關山鎮資源回收</t>
    </r>
    <r>
      <rPr>
        <b/>
        <sz val="18"/>
        <color indexed="10"/>
        <rFont val="標楷體"/>
        <family val="4"/>
        <charset val="136"/>
      </rPr>
      <t>量</t>
    </r>
    <phoneticPr fontId="27" type="noConversion"/>
  </si>
  <si>
    <t xml:space="preserve"> 中華民國   114   年    1   月                      單位：公斤</t>
    <phoneticPr fontId="27" type="noConversion"/>
  </si>
  <si>
    <t>總   計</t>
    <phoneticPr fontId="32" type="noConversion"/>
  </si>
  <si>
    <t>按清運單位分</t>
    <phoneticPr fontId="15" type="noConversion"/>
  </si>
  <si>
    <t>環保單位
自行清運</t>
    <phoneticPr fontId="15" type="noConversion"/>
  </si>
  <si>
    <t>環保單位
委託清運</t>
    <phoneticPr fontId="15" type="noConversion"/>
  </si>
  <si>
    <t>公私處所
自行或委託清運</t>
    <phoneticPr fontId="15" type="noConversion"/>
  </si>
  <si>
    <t>總  　計</t>
    <phoneticPr fontId="15" type="noConversion"/>
  </si>
  <si>
    <t>紙  類</t>
    <phoneticPr fontId="15" type="noConversion"/>
  </si>
  <si>
    <t>紙容器</t>
    <phoneticPr fontId="15" type="noConversion"/>
  </si>
  <si>
    <t>鋁箔包</t>
    <phoneticPr fontId="15" type="noConversion"/>
  </si>
  <si>
    <t>鋁容器</t>
    <phoneticPr fontId="15" type="noConversion"/>
  </si>
  <si>
    <t>鐵容器</t>
    <phoneticPr fontId="15" type="noConversion"/>
  </si>
  <si>
    <t>其他金屬製品</t>
    <phoneticPr fontId="15" type="noConversion"/>
  </si>
  <si>
    <t>塑膠容器</t>
    <phoneticPr fontId="15" type="noConversion"/>
  </si>
  <si>
    <t>包裝用發泡塑膠</t>
    <phoneticPr fontId="15" type="noConversion"/>
  </si>
  <si>
    <t>其他塑膠製品</t>
    <phoneticPr fontId="15" type="noConversion"/>
  </si>
  <si>
    <t>輪  胎</t>
    <phoneticPr fontId="15" type="noConversion"/>
  </si>
  <si>
    <t>玻璃容器</t>
    <phoneticPr fontId="15" type="noConversion"/>
  </si>
  <si>
    <t>其他玻璃製品</t>
    <phoneticPr fontId="15" type="noConversion"/>
  </si>
  <si>
    <t>照明光源</t>
    <phoneticPr fontId="15" type="noConversion"/>
  </si>
  <si>
    <t>乾電池</t>
    <phoneticPr fontId="15" type="noConversion"/>
  </si>
  <si>
    <t>鉛蓄電池</t>
    <phoneticPr fontId="15" type="noConversion"/>
  </si>
  <si>
    <t>家  電</t>
    <phoneticPr fontId="15" type="noConversion"/>
  </si>
  <si>
    <t>資訊物品</t>
    <phoneticPr fontId="15" type="noConversion"/>
  </si>
  <si>
    <t>光碟片</t>
    <phoneticPr fontId="15" type="noConversion"/>
  </si>
  <si>
    <t>行動電話(含充電器)</t>
    <phoneticPr fontId="15" type="noConversion"/>
  </si>
  <si>
    <t>農藥容器及特殊環境用藥容器</t>
    <phoneticPr fontId="15" type="noConversion"/>
  </si>
  <si>
    <t>舊衣類</t>
    <phoneticPr fontId="15" type="noConversion"/>
  </si>
  <si>
    <t>食用油</t>
    <phoneticPr fontId="15" type="noConversion"/>
  </si>
  <si>
    <t>其  他</t>
    <phoneticPr fontId="15" type="noConversion"/>
  </si>
  <si>
    <t>中華民國 114 年 2 月 5 日編製</t>
    <phoneticPr fontId="15" type="noConversion"/>
  </si>
  <si>
    <r>
      <t>資料來源：依據本</t>
    </r>
    <r>
      <rPr>
        <sz val="10"/>
        <rFont val="標楷體"/>
        <family val="4"/>
        <charset val="136"/>
      </rPr>
      <t xml:space="preserve">所資源回收成果統計資料編製。 </t>
    </r>
    <phoneticPr fontId="15"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</si>
  <si>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15" type="noConversion"/>
  </si>
  <si>
    <t>　　　　　2.本表皆以公斤為單位，若無法得其實際重量，折算標準參考編製說明四。</t>
    <phoneticPr fontId="15" type="noConversion"/>
  </si>
  <si>
    <t xml:space="preserve"> 公  開  類</t>
    <phoneticPr fontId="15" type="noConversion"/>
  </si>
  <si>
    <t>關山鎮公所清潔隊</t>
    <phoneticPr fontId="33" type="noConversion"/>
  </si>
  <si>
    <t xml:space="preserve"> 年  度  報</t>
    <phoneticPr fontId="134" type="noConversion"/>
  </si>
  <si>
    <t>期間開始2.5個月內編報</t>
    <phoneticPr fontId="134" type="noConversion"/>
  </si>
  <si>
    <t>表    號</t>
    <phoneticPr fontId="134" type="noConversion"/>
  </si>
  <si>
    <t>30910-02-01-3</t>
    <phoneticPr fontId="134" type="noConversion"/>
  </si>
  <si>
    <t>臺東縣關山鎮環境保護預算</t>
    <phoneticPr fontId="15" type="noConversion"/>
  </si>
  <si>
    <t>114會計年度</t>
    <phoneticPr fontId="134" type="noConversion"/>
  </si>
  <si>
    <r>
      <t>一、</t>
    </r>
    <r>
      <rPr>
        <sz val="14"/>
        <rFont val="標楷體"/>
        <family val="4"/>
        <charset val="136"/>
      </rPr>
      <t>經資門合計</t>
    </r>
    <phoneticPr fontId="33" type="noConversion"/>
  </si>
  <si>
    <t>單位：千元</t>
  </si>
  <si>
    <t>單   位   及   業   務  別</t>
    <phoneticPr fontId="15" type="noConversion"/>
  </si>
  <si>
    <t>歲  出  項  目</t>
    <phoneticPr fontId="134" type="noConversion"/>
  </si>
  <si>
    <t>歲  入  項  目</t>
    <phoneticPr fontId="134" type="noConversion"/>
  </si>
  <si>
    <t>預  算  數</t>
    <phoneticPr fontId="134" type="noConversion"/>
  </si>
  <si>
    <t>環境部
補助款</t>
    <phoneticPr fontId="134" type="noConversion"/>
  </si>
  <si>
    <t>其他政府
補助款</t>
    <phoneticPr fontId="134" type="noConversion"/>
  </si>
  <si>
    <r>
      <rPr>
        <sz val="14"/>
        <color rgb="FFFF0000"/>
        <rFont val="標楷體"/>
        <family val="4"/>
        <charset val="136"/>
      </rPr>
      <t>合</t>
    </r>
    <r>
      <rPr>
        <sz val="14"/>
        <rFont val="標楷體"/>
        <family val="4"/>
        <charset val="136"/>
      </rPr>
      <t>計</t>
    </r>
    <phoneticPr fontId="134" type="noConversion"/>
  </si>
  <si>
    <t>人事費</t>
  </si>
  <si>
    <t>約用人員
酬金</t>
    <phoneticPr fontId="134" type="noConversion"/>
  </si>
  <si>
    <t>委辦費</t>
    <phoneticPr fontId="134" type="noConversion"/>
  </si>
  <si>
    <t>其他支出</t>
    <phoneticPr fontId="134" type="noConversion"/>
  </si>
  <si>
    <t>鄉 鎮 市 公 所 清 潔 隊 預 算</t>
    <phoneticPr fontId="15" type="noConversion"/>
  </si>
  <si>
    <r>
      <t>二、</t>
    </r>
    <r>
      <rPr>
        <sz val="14"/>
        <rFont val="標楷體"/>
        <family val="4"/>
        <charset val="136"/>
      </rPr>
      <t>經常門</t>
    </r>
    <phoneticPr fontId="33" type="noConversion"/>
  </si>
  <si>
    <t>歲  出  項  目</t>
    <phoneticPr fontId="15" type="noConversion"/>
  </si>
  <si>
    <t>歲  入  項  目</t>
    <phoneticPr fontId="15" type="noConversion"/>
  </si>
  <si>
    <t>其他
經常支出</t>
    <phoneticPr fontId="134" type="noConversion"/>
  </si>
  <si>
    <t>三、資本門</t>
    <phoneticPr fontId="33" type="noConversion"/>
  </si>
  <si>
    <t>其他
資本支出</t>
    <phoneticPr fontId="134" type="noConversion"/>
  </si>
  <si>
    <t xml:space="preserve"> 填表                                              </t>
    <phoneticPr fontId="20" type="noConversion"/>
  </si>
  <si>
    <t xml:space="preserve">    審核</t>
    <phoneticPr fontId="15" type="noConversion"/>
  </si>
  <si>
    <t>業務主管人員</t>
  </si>
  <si>
    <t xml:space="preserve"> 機關首長</t>
    <phoneticPr fontId="15" type="noConversion"/>
  </si>
  <si>
    <t>主辦統計人員</t>
  </si>
  <si>
    <t>中華民國 114年 02月 07日編製</t>
    <phoneticPr fontId="15" type="noConversion"/>
  </si>
  <si>
    <r>
      <t>資料來源：依據本</t>
    </r>
    <r>
      <rPr>
        <sz val="12"/>
        <rFont val="標楷體"/>
        <family val="4"/>
        <charset val="136"/>
      </rPr>
      <t>所環境保護預算資料編製。</t>
    </r>
    <phoneticPr fontId="1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</si>
  <si>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</si>
  <si>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114年度</t>
    <phoneticPr fontId="15" type="noConversion"/>
  </si>
  <si>
    <t xml:space="preserve">       114    年    1  月   (   114 年度)</t>
    <phoneticPr fontId="15" type="noConversion"/>
  </si>
  <si>
    <t xml:space="preserve">       114    年    1   月   (  114 年度)</t>
    <phoneticPr fontId="15" type="noConversion"/>
  </si>
  <si>
    <t xml:space="preserve">
資料來源：根據本鄉(鎮、市)公庫收入及支出資料編製。　　　　　　　　　　　　　　　　　　　　　　　          中華民國  114 年  02  月  05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</si>
  <si>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公開類</t>
    <phoneticPr fontId="15" type="noConversion"/>
  </si>
  <si>
    <t>關山鎮公所民政課</t>
    <phoneticPr fontId="15" type="noConversion"/>
  </si>
  <si>
    <t>年報</t>
    <phoneticPr fontId="80" type="noConversion"/>
  </si>
  <si>
    <t>次年1月底前編報</t>
    <phoneticPr fontId="27" type="noConversion"/>
  </si>
  <si>
    <t>3311-04-01-3</t>
    <phoneticPr fontId="15" type="noConversion"/>
  </si>
  <si>
    <r>
      <t>臺東縣關山鎮</t>
    </r>
    <r>
      <rPr>
        <sz val="16"/>
        <rFont val="標楷體"/>
        <family val="4"/>
        <charset val="136"/>
      </rPr>
      <t>辦理調解業務概況</t>
    </r>
    <phoneticPr fontId="27" type="noConversion"/>
  </si>
  <si>
    <r>
      <t>臺東縣關山鎮</t>
    </r>
    <r>
      <rPr>
        <sz val="16"/>
        <rFont val="標楷體"/>
        <family val="4"/>
        <charset val="136"/>
      </rPr>
      <t>辦理調解業務概況</t>
    </r>
    <r>
      <rPr>
        <sz val="16"/>
        <rFont val="Times New Roman"/>
        <family val="1"/>
      </rPr>
      <t>(</t>
    </r>
    <r>
      <rPr>
        <sz val="16"/>
        <rFont val="標楷體"/>
        <family val="4"/>
        <charset val="136"/>
      </rPr>
      <t>續</t>
    </r>
    <r>
      <rPr>
        <sz val="16"/>
        <rFont val="Times New Roman"/>
        <family val="1"/>
      </rPr>
      <t>)</t>
    </r>
    <phoneticPr fontId="27" type="noConversion"/>
  </si>
  <si>
    <t xml:space="preserve">             中華民國 113年</t>
    <phoneticPr fontId="15" type="noConversion"/>
  </si>
  <si>
    <t>單位：件</t>
    <phoneticPr fontId="15" type="noConversion"/>
  </si>
  <si>
    <t xml:space="preserve">            中華民國113年</t>
    <phoneticPr fontId="15" type="noConversion"/>
  </si>
  <si>
    <t>鄉鎮市
別</t>
    <phoneticPr fontId="15" type="noConversion"/>
  </si>
  <si>
    <r>
      <t>結案件數總計</t>
    </r>
    <r>
      <rPr>
        <sz val="12"/>
        <rFont val="Times New Roman"/>
        <family val="1"/>
      </rPr>
      <t xml:space="preserve">  </t>
    </r>
    <phoneticPr fontId="80" type="noConversion"/>
  </si>
  <si>
    <r>
      <t>民事結案件數</t>
    </r>
    <r>
      <rPr>
        <sz val="12"/>
        <rFont val="Times New Roman"/>
        <family val="1"/>
      </rPr>
      <t xml:space="preserve"> </t>
    </r>
    <phoneticPr fontId="15" type="noConversion"/>
  </si>
  <si>
    <r>
      <t>刑事結案件數</t>
    </r>
    <r>
      <rPr>
        <sz val="12"/>
        <rFont val="Times New Roman"/>
        <family val="1"/>
      </rPr>
      <t xml:space="preserve">    </t>
    </r>
    <phoneticPr fontId="15" type="noConversion"/>
  </si>
  <si>
    <t>年底正在調解中未結案件數</t>
    <phoneticPr fontId="15" type="noConversion"/>
  </si>
  <si>
    <t>債權、債務</t>
    <phoneticPr fontId="15" type="noConversion"/>
  </si>
  <si>
    <t>物權</t>
    <phoneticPr fontId="15" type="noConversion"/>
  </si>
  <si>
    <t>親屬</t>
    <phoneticPr fontId="15" type="noConversion"/>
  </si>
  <si>
    <t>繼承</t>
    <phoneticPr fontId="15" type="noConversion"/>
  </si>
  <si>
    <t>商事</t>
    <phoneticPr fontId="15" type="noConversion"/>
  </si>
  <si>
    <t>營建工程</t>
    <phoneticPr fontId="15" type="noConversion"/>
  </si>
  <si>
    <t>其他</t>
    <phoneticPr fontId="15" type="noConversion"/>
  </si>
  <si>
    <t>妨害風化</t>
    <phoneticPr fontId="15" type="noConversion"/>
  </si>
  <si>
    <t>妨害婚姻及家庭</t>
    <phoneticPr fontId="15" type="noConversion"/>
  </si>
  <si>
    <t>傷害</t>
    <phoneticPr fontId="15" type="noConversion"/>
  </si>
  <si>
    <t>妨害自由名譽信用及秘密</t>
    <phoneticPr fontId="15" type="noConversion"/>
  </si>
  <si>
    <t>竊盜及侵占詐欺</t>
    <phoneticPr fontId="15" type="noConversion"/>
  </si>
  <si>
    <t>毀棄損壞</t>
    <phoneticPr fontId="15" type="noConversion"/>
  </si>
  <si>
    <r>
      <t>合</t>
    </r>
    <r>
      <rPr>
        <sz val="12"/>
        <rFont val="標楷體"/>
        <family val="4"/>
        <charset val="136"/>
      </rPr>
      <t>計</t>
    </r>
    <phoneticPr fontId="15" type="noConversion"/>
  </si>
  <si>
    <t>成立</t>
    <phoneticPr fontId="15" type="noConversion"/>
  </si>
  <si>
    <t>不成立</t>
    <phoneticPr fontId="15" type="noConversion"/>
  </si>
  <si>
    <t>關山鎮</t>
    <phoneticPr fontId="15" type="noConversion"/>
  </si>
  <si>
    <t>備  註</t>
    <phoneticPr fontId="15" type="noConversion"/>
  </si>
  <si>
    <t>資料來源：依據本所業務登記資料彙編。</t>
    <phoneticPr fontId="27" type="noConversion"/>
  </si>
  <si>
    <t>中華民國114年01月07日編製</t>
    <phoneticPr fontId="15" type="noConversion"/>
  </si>
  <si>
    <t xml:space="preserve">填表說明：本表編製三份，一份送臺東縣政府民政處，一份送主計室，一份自存。 </t>
    <phoneticPr fontId="15" type="noConversion"/>
  </si>
  <si>
    <t>公　開　類</t>
    <phoneticPr fontId="15" type="noConversion"/>
  </si>
  <si>
    <r>
      <t>關山鎮</t>
    </r>
    <r>
      <rPr>
        <sz val="12"/>
        <rFont val="標楷體"/>
        <family val="4"/>
        <charset val="136"/>
      </rPr>
      <t>公所民政課</t>
    </r>
    <phoneticPr fontId="15" type="noConversion"/>
  </si>
  <si>
    <r>
      <t>年</t>
    </r>
    <r>
      <rPr>
        <sz val="12"/>
        <rFont val="Times New Roman"/>
        <family val="1"/>
      </rPr>
      <t xml:space="preserve">            </t>
    </r>
    <r>
      <rPr>
        <sz val="12"/>
        <rFont val="標楷體"/>
        <family val="4"/>
        <charset val="136"/>
      </rPr>
      <t>報</t>
    </r>
    <phoneticPr fontId="80" type="noConversion"/>
  </si>
  <si>
    <t>3311-04-02-3</t>
    <phoneticPr fontId="15" type="noConversion"/>
  </si>
  <si>
    <t>臺東縣關山鎮調解委員會組織概況</t>
    <phoneticPr fontId="15" type="noConversion"/>
  </si>
  <si>
    <t>中華民國113年</t>
    <phoneticPr fontId="120" type="noConversion"/>
  </si>
  <si>
    <t>區域別</t>
    <phoneticPr fontId="15" type="noConversion"/>
  </si>
  <si>
    <t>鄉鎮市區數</t>
    <phoneticPr fontId="15" type="noConversion"/>
  </si>
  <si>
    <t>委員總人數</t>
    <phoneticPr fontId="80" type="noConversion"/>
  </si>
  <si>
    <t>性別</t>
    <phoneticPr fontId="15" type="noConversion"/>
  </si>
  <si>
    <t>年齡</t>
    <phoneticPr fontId="15" type="noConversion"/>
  </si>
  <si>
    <t>教育程度</t>
    <phoneticPr fontId="15" type="noConversion"/>
  </si>
  <si>
    <t>行業</t>
    <phoneticPr fontId="15" type="noConversion"/>
  </si>
  <si>
    <t>服務公職</t>
    <phoneticPr fontId="15" type="noConversion"/>
  </si>
  <si>
    <t>委員年資</t>
    <phoneticPr fontId="15" type="noConversion"/>
  </si>
  <si>
    <t>未滿40歲</t>
    <phoneticPr fontId="15" type="noConversion"/>
  </si>
  <si>
    <t>40-50歲未滿</t>
    <phoneticPr fontId="15" type="noConversion"/>
  </si>
  <si>
    <t>50-60歲未滿</t>
    <phoneticPr fontId="15" type="noConversion"/>
  </si>
  <si>
    <t>60歲以上</t>
    <phoneticPr fontId="15" type="noConversion"/>
  </si>
  <si>
    <t>大專以上</t>
    <phoneticPr fontId="15" type="noConversion"/>
  </si>
  <si>
    <r>
      <t>高中</t>
    </r>
    <r>
      <rPr>
        <sz val="12"/>
        <rFont val="Times New Roman"/>
        <family val="1"/>
      </rPr>
      <t>(</t>
    </r>
    <r>
      <rPr>
        <sz val="12"/>
        <rFont val="標楷體"/>
        <family val="4"/>
        <charset val="136"/>
      </rPr>
      <t>職</t>
    </r>
    <r>
      <rPr>
        <sz val="12"/>
        <rFont val="Times New Roman"/>
        <family val="1"/>
      </rPr>
      <t>)</t>
    </r>
    <phoneticPr fontId="15" type="noConversion"/>
  </si>
  <si>
    <t>國中</t>
    <phoneticPr fontId="15" type="noConversion"/>
  </si>
  <si>
    <t>國小</t>
    <phoneticPr fontId="15" type="noConversion"/>
  </si>
  <si>
    <t>農、林、漁、牧、狩獵業</t>
    <phoneticPr fontId="15" type="noConversion"/>
  </si>
  <si>
    <t>製造業、水電、燃氣業及營造業</t>
    <phoneticPr fontId="15" type="noConversion"/>
  </si>
  <si>
    <t>商業</t>
    <phoneticPr fontId="15" type="noConversion"/>
  </si>
  <si>
    <t>服務業及其他</t>
    <phoneticPr fontId="15" type="noConversion"/>
  </si>
  <si>
    <t>現任民意代表</t>
    <phoneticPr fontId="15" type="noConversion"/>
  </si>
  <si>
    <t>曾任公職</t>
    <phoneticPr fontId="15" type="noConversion"/>
  </si>
  <si>
    <t>未曾任公職</t>
    <phoneticPr fontId="15" type="noConversion"/>
  </si>
  <si>
    <t>未滿4年</t>
    <phoneticPr fontId="15" type="noConversion"/>
  </si>
  <si>
    <t>4-未滿8年</t>
    <phoneticPr fontId="15" type="noConversion"/>
  </si>
  <si>
    <t>8-未滿16年</t>
    <phoneticPr fontId="15" type="noConversion"/>
  </si>
  <si>
    <r>
      <t>16</t>
    </r>
    <r>
      <rPr>
        <sz val="12"/>
        <rFont val="標楷體"/>
        <family val="4"/>
        <charset val="136"/>
      </rPr>
      <t>年以上</t>
    </r>
    <phoneticPr fontId="15" type="noConversion"/>
  </si>
  <si>
    <t>填表說明：本表編製三份，一份送臺東縣政府民政處，一份送主計室，一份自存。</t>
    <phoneticPr fontId="15" type="noConversion"/>
  </si>
  <si>
    <t>編製機關</t>
    <phoneticPr fontId="27" type="noConversion"/>
  </si>
  <si>
    <t>關山鎮公所民政課</t>
    <phoneticPr fontId="27" type="noConversion"/>
  </si>
  <si>
    <t>表號</t>
    <phoneticPr fontId="27" type="noConversion"/>
  </si>
  <si>
    <t>3311-04-03-3</t>
    <phoneticPr fontId="27" type="noConversion"/>
  </si>
  <si>
    <r>
      <t>臺東縣關山鎮</t>
    </r>
    <r>
      <rPr>
        <sz val="16"/>
        <rFont val="標楷體"/>
        <family val="4"/>
        <charset val="136"/>
      </rPr>
      <t>辦理調解方式概況</t>
    </r>
    <phoneticPr fontId="27" type="noConversion"/>
  </si>
  <si>
    <t>　中華民國113年</t>
    <phoneticPr fontId="27" type="noConversion"/>
  </si>
  <si>
    <t>單位：件;％</t>
    <phoneticPr fontId="27" type="noConversion"/>
  </si>
  <si>
    <t>鄉鎮市別</t>
    <phoneticPr fontId="27" type="noConversion"/>
  </si>
  <si>
    <t>調　　　　解　　　　方　　　　式</t>
    <phoneticPr fontId="27" type="noConversion"/>
  </si>
  <si>
    <t>協　同　調　解</t>
    <phoneticPr fontId="27" type="noConversion"/>
  </si>
  <si>
    <t>合　　計</t>
    <phoneticPr fontId="27"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</si>
  <si>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7"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</si>
  <si>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7" type="noConversion"/>
  </si>
  <si>
    <t>計</t>
    <phoneticPr fontId="27" type="noConversion"/>
  </si>
  <si>
    <t>成立</t>
    <phoneticPr fontId="27" type="noConversion"/>
  </si>
  <si>
    <t>不成立</t>
  </si>
  <si>
    <r>
      <t xml:space="preserve">成立比率
</t>
    </r>
    <r>
      <rPr>
        <sz val="12"/>
        <rFont val="Times New Roman"/>
        <family val="1"/>
      </rPr>
      <t>(%)</t>
    </r>
    <phoneticPr fontId="27" type="noConversion"/>
  </si>
  <si>
    <t>關山鎮</t>
    <phoneticPr fontId="27" type="noConversion"/>
  </si>
  <si>
    <t xml:space="preserve">填表說明：1.本表編製三份，一份送臺東縣政府民政處，一份送主計室，一份自存。 </t>
    <phoneticPr fontId="15" type="noConversion"/>
  </si>
  <si>
    <r>
      <t xml:space="preserve">          </t>
    </r>
    <r>
      <rPr>
        <u/>
        <sz val="12"/>
        <rFont val="標楷體"/>
        <family val="4"/>
        <charset val="136"/>
      </rPr>
      <t>2.本表調解方式合計欄應與「3311-04-01-3辦理調解業務概況」之結案件數總計相符。</t>
    </r>
    <phoneticPr fontId="27" type="noConversion"/>
  </si>
  <si>
    <t xml:space="preserve">       114    年    2  月   (   114 年度)</t>
    <phoneticPr fontId="15" type="noConversion"/>
  </si>
  <si>
    <t>　財產售價</t>
  </si>
  <si>
    <t>　　土地售價</t>
  </si>
  <si>
    <t>　　　　　　　　　　
資料來源：根據本鄉(鎮、市)公庫收入及支出資料編製。　　　　　　　　　　　　　　　　　　　　　　　中華民國  114 年  03  月  06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</si>
  <si>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 xml:space="preserve">       114    年    3  月   (   114 年度)</t>
    <phoneticPr fontId="15" type="noConversion"/>
  </si>
  <si>
    <t xml:space="preserve">
資料來源：根據本鄉(鎮、市)公庫收入及支出資料編製。　　　　　　　　　　　　　　　　　　　　　　　中華民國  114 年  04  月  01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</si>
  <si>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 xml:space="preserve"> 中華民國　114　年　2　月                                  單位：公噸</t>
    <phoneticPr fontId="27" type="noConversion"/>
  </si>
  <si>
    <t>填表</t>
    <phoneticPr fontId="15" type="noConversion"/>
  </si>
  <si>
    <t>　　　　審核</t>
    <phoneticPr fontId="15" type="noConversion"/>
  </si>
  <si>
    <t>　　　　　　　　　業務主管人員</t>
    <phoneticPr fontId="15" type="noConversion"/>
  </si>
  <si>
    <t>　　　　　　　機關首長</t>
    <phoneticPr fontId="15" type="noConversion"/>
  </si>
  <si>
    <t>　　　　　　　　　主辦統計人員</t>
    <phoneticPr fontId="15" type="noConversion"/>
  </si>
  <si>
    <t>中華民國　114 年  3 月 5 日編製</t>
    <phoneticPr fontId="27" type="noConversion"/>
  </si>
  <si>
    <t xml:space="preserve"> 中華民國   114   年    2   月                      單位：公斤</t>
    <phoneticPr fontId="27" type="noConversion"/>
  </si>
  <si>
    <t>審核</t>
    <phoneticPr fontId="15" type="noConversion"/>
  </si>
  <si>
    <t>業務主管人員</t>
    <phoneticPr fontId="15" type="noConversion"/>
  </si>
  <si>
    <t>機關首長</t>
    <phoneticPr fontId="15" type="noConversion"/>
  </si>
  <si>
    <t>中華民國 114 年 3 月 5 日編製</t>
    <phoneticPr fontId="15" type="noConversion"/>
  </si>
  <si>
    <t>主辦統計人員</t>
    <phoneticPr fontId="15" type="noConversion"/>
  </si>
  <si>
    <t xml:space="preserve"> 中華民國　114　年　3　月                                  單位：公噸</t>
    <phoneticPr fontId="27" type="noConversion"/>
  </si>
  <si>
    <t>中華民國　114 年  4 月 1 日編製</t>
    <phoneticPr fontId="27" type="noConversion"/>
  </si>
  <si>
    <t xml:space="preserve"> 中華民國   114   年   3   月                      單位：公斤</t>
    <phoneticPr fontId="27" type="noConversion"/>
  </si>
  <si>
    <t>中華民國 114 年 4 月 1 日編製</t>
    <phoneticPr fontId="15" type="noConversion"/>
  </si>
  <si>
    <t>年度報</t>
    <phoneticPr fontId="32" type="noConversion"/>
  </si>
  <si>
    <r>
      <rPr>
        <u/>
        <sz val="20"/>
        <rFont val="標楷體"/>
        <family val="4"/>
        <charset val="136"/>
      </rPr>
      <t>臺東</t>
    </r>
    <r>
      <rPr>
        <sz val="20"/>
        <rFont val="標楷體"/>
        <family val="4"/>
      </rPr>
      <t>縣</t>
    </r>
    <r>
      <rPr>
        <sz val="20"/>
        <rFont val="標楷體"/>
        <family val="4"/>
        <charset val="136"/>
      </rPr>
      <t>推行社區發展工作概況</t>
    </r>
  </si>
  <si>
    <r>
      <rPr>
        <u/>
        <sz val="20"/>
        <rFont val="標楷體"/>
        <family val="4"/>
        <charset val="136"/>
      </rPr>
      <t>臺東</t>
    </r>
    <r>
      <rPr>
        <sz val="20"/>
        <rFont val="標楷體"/>
        <family val="4"/>
      </rPr>
      <t>縣</t>
    </r>
    <r>
      <rPr>
        <sz val="20"/>
        <rFont val="標楷體"/>
        <family val="4"/>
        <charset val="136"/>
      </rPr>
      <t>推行社區發展工作概況（續）</t>
    </r>
  </si>
  <si>
    <t>中華民國113年</t>
    <phoneticPr fontId="15" type="noConversion"/>
  </si>
  <si>
    <t>鄉鎮市區</t>
  </si>
  <si>
    <t>社區發展協會數</t>
    <phoneticPr fontId="32" type="noConversion"/>
  </si>
  <si>
    <r>
      <t>社區</t>
    </r>
    <r>
      <rPr>
        <sz val="12"/>
        <rFont val="Times New Roman"/>
        <family val="1"/>
      </rPr>
      <t xml:space="preserve">
</t>
    </r>
    <r>
      <rPr>
        <sz val="12"/>
        <rFont val="標楷體"/>
        <family val="4"/>
        <charset val="136"/>
      </rPr>
      <t>戶數</t>
    </r>
    <phoneticPr fontId="15" type="noConversion"/>
  </si>
  <si>
    <r>
      <t>社區</t>
    </r>
    <r>
      <rPr>
        <sz val="12"/>
        <rFont val="Times New Roman"/>
        <family val="1"/>
      </rPr>
      <t xml:space="preserve">
</t>
    </r>
    <r>
      <rPr>
        <sz val="12"/>
        <rFont val="標楷體"/>
        <family val="4"/>
        <charset val="136"/>
      </rPr>
      <t>人口數</t>
    </r>
    <phoneticPr fontId="15" type="noConversion"/>
  </si>
  <si>
    <t>理監事人數</t>
    <phoneticPr fontId="32" type="noConversion"/>
  </si>
  <si>
    <t>社區發展協會會員數</t>
    <phoneticPr fontId="32" type="noConversion"/>
  </si>
  <si>
    <t>設置社區生產建設基金</t>
    <phoneticPr fontId="32" type="noConversion"/>
  </si>
  <si>
    <t>實際使用經費(元)</t>
  </si>
  <si>
    <t>社區活動中心(幢)</t>
  </si>
  <si>
    <t>社區發展工作項目</t>
    <phoneticPr fontId="15" type="noConversion"/>
  </si>
  <si>
    <t>合計</t>
    <phoneticPr fontId="32" type="noConversion"/>
  </si>
  <si>
    <t>理事長</t>
  </si>
  <si>
    <t>理事(不含理事長)</t>
    <phoneticPr fontId="32" type="noConversion"/>
  </si>
  <si>
    <t>監事</t>
    <phoneticPr fontId="32" type="noConversion"/>
  </si>
  <si>
    <t>合  計</t>
    <phoneticPr fontId="32" type="noConversion"/>
  </si>
  <si>
    <r>
      <t>政府</t>
    </r>
    <r>
      <rPr>
        <sz val="12"/>
        <rFont val="Times New Roman"/>
        <family val="1"/>
      </rPr>
      <t xml:space="preserve">
</t>
    </r>
    <r>
      <rPr>
        <sz val="12"/>
        <rFont val="標楷體"/>
        <family val="4"/>
        <charset val="136"/>
      </rPr>
      <t>補助款</t>
    </r>
    <phoneticPr fontId="15" type="noConversion"/>
  </si>
  <si>
    <r>
      <t>社區</t>
    </r>
    <r>
      <rPr>
        <sz val="12"/>
        <rFont val="Times New Roman"/>
        <family val="1"/>
      </rPr>
      <t xml:space="preserve">
</t>
    </r>
    <r>
      <rPr>
        <sz val="12"/>
        <rFont val="標楷體"/>
        <family val="4"/>
        <charset val="136"/>
      </rPr>
      <t>自籌款</t>
    </r>
    <phoneticPr fontId="15" type="noConversion"/>
  </si>
  <si>
    <t>教育訓練</t>
    <phoneticPr fontId="32" type="noConversion"/>
  </si>
  <si>
    <t>社區內部組織</t>
    <phoneticPr fontId="32" type="noConversion"/>
  </si>
  <si>
    <t>辦理社區照顧關懷據點</t>
    <phoneticPr fontId="32" type="noConversion"/>
  </si>
  <si>
    <t>社區
圖書室</t>
    <phoneticPr fontId="15" type="noConversion"/>
  </si>
  <si>
    <t>社區
刊物</t>
    <phoneticPr fontId="32" type="noConversion"/>
  </si>
  <si>
    <t>服務成果</t>
    <phoneticPr fontId="32" type="noConversion"/>
  </si>
  <si>
    <t>男</t>
  </si>
  <si>
    <t>女</t>
  </si>
  <si>
    <r>
      <t xml:space="preserve">原建
</t>
    </r>
    <r>
      <rPr>
        <sz val="12"/>
        <rFont val="Times New Roman"/>
        <family val="1"/>
      </rPr>
      <t>(</t>
    </r>
    <r>
      <rPr>
        <sz val="12"/>
        <rFont val="標楷體"/>
        <family val="4"/>
        <charset val="136"/>
      </rPr>
      <t>未作修擴建</t>
    </r>
    <r>
      <rPr>
        <sz val="12"/>
        <rFont val="Times New Roman"/>
        <family val="1"/>
      </rPr>
      <t>)</t>
    </r>
    <phoneticPr fontId="15" type="noConversion"/>
  </si>
  <si>
    <t>新建</t>
  </si>
  <si>
    <t>修擴建</t>
  </si>
  <si>
    <t>辦理社區幹部訓練</t>
    <phoneticPr fontId="32" type="noConversion"/>
  </si>
  <si>
    <t>辦理社區觀摩</t>
  </si>
  <si>
    <t>社區長壽俱樂部</t>
    <phoneticPr fontId="32" type="noConversion"/>
  </si>
  <si>
    <t>社區成長教室</t>
    <phoneticPr fontId="32" type="noConversion"/>
  </si>
  <si>
    <t>社區守望相助隊</t>
    <phoneticPr fontId="32" type="noConversion"/>
  </si>
  <si>
    <t>社區民俗藝文康樂班隊</t>
    <phoneticPr fontId="32" type="noConversion"/>
  </si>
  <si>
    <t>社區志願服務</t>
    <phoneticPr fontId="32" type="noConversion"/>
  </si>
  <si>
    <t>福利服務或活動</t>
    <phoneticPr fontId="32" type="noConversion"/>
  </si>
  <si>
    <r>
      <t>其他
服務</t>
    </r>
    <r>
      <rPr>
        <sz val="12"/>
        <rFont val="Times New Roman"/>
        <family val="1"/>
      </rPr>
      <t xml:space="preserve">  </t>
    </r>
    <phoneticPr fontId="15" type="noConversion"/>
  </si>
  <si>
    <t>團隊</t>
    <phoneticPr fontId="32" type="noConversion"/>
  </si>
  <si>
    <t>志工數</t>
    <phoneticPr fontId="32" type="noConversion"/>
  </si>
  <si>
    <t>男</t>
    <phoneticPr fontId="32" type="noConversion"/>
  </si>
  <si>
    <t>女</t>
    <phoneticPr fontId="32" type="noConversion"/>
  </si>
  <si>
    <r>
      <t>(</t>
    </r>
    <r>
      <rPr>
        <sz val="12"/>
        <rFont val="標楷體"/>
        <family val="4"/>
        <charset val="136"/>
      </rPr>
      <t>個</t>
    </r>
    <r>
      <rPr>
        <sz val="12"/>
        <rFont val="Times New Roman"/>
        <family val="1"/>
      </rPr>
      <t>)</t>
    </r>
    <phoneticPr fontId="15" type="noConversion"/>
  </si>
  <si>
    <r>
      <t>(</t>
    </r>
    <r>
      <rPr>
        <sz val="12"/>
        <rFont val="標楷體"/>
        <family val="4"/>
        <charset val="136"/>
      </rPr>
      <t>戶</t>
    </r>
    <r>
      <rPr>
        <sz val="12"/>
        <rFont val="Times New Roman"/>
        <family val="1"/>
      </rPr>
      <t>)</t>
    </r>
    <phoneticPr fontId="15" type="noConversion"/>
  </si>
  <si>
    <r>
      <t>(</t>
    </r>
    <r>
      <rPr>
        <sz val="12"/>
        <rFont val="標楷體"/>
        <family val="4"/>
        <charset val="136"/>
      </rPr>
      <t>人</t>
    </r>
    <r>
      <rPr>
        <sz val="12"/>
        <rFont val="Times New Roman"/>
        <family val="1"/>
      </rPr>
      <t>)</t>
    </r>
    <phoneticPr fontId="15" type="noConversion"/>
  </si>
  <si>
    <r>
      <t>(</t>
    </r>
    <r>
      <rPr>
        <sz val="11"/>
        <rFont val="標楷體"/>
        <family val="4"/>
        <charset val="136"/>
      </rPr>
      <t>人次</t>
    </r>
    <r>
      <rPr>
        <sz val="11"/>
        <rFont val="Times New Roman"/>
        <family val="1"/>
      </rPr>
      <t>)</t>
    </r>
    <phoneticPr fontId="15" type="noConversion"/>
  </si>
  <si>
    <r>
      <t>(</t>
    </r>
    <r>
      <rPr>
        <sz val="12"/>
        <rFont val="標楷體"/>
        <family val="4"/>
        <charset val="136"/>
      </rPr>
      <t>人次</t>
    </r>
    <r>
      <rPr>
        <sz val="12"/>
        <rFont val="Times New Roman"/>
        <family val="1"/>
      </rPr>
      <t>)</t>
    </r>
    <phoneticPr fontId="15" type="noConversion"/>
  </si>
  <si>
    <r>
      <t>(</t>
    </r>
    <r>
      <rPr>
        <sz val="12"/>
        <rFont val="標楷體"/>
        <family val="4"/>
        <charset val="136"/>
      </rPr>
      <t>處</t>
    </r>
    <r>
      <rPr>
        <sz val="12"/>
        <rFont val="Times New Roman"/>
        <family val="1"/>
      </rPr>
      <t>)</t>
    </r>
    <phoneticPr fontId="15" type="noConversion"/>
  </si>
  <si>
    <r>
      <t>(</t>
    </r>
    <r>
      <rPr>
        <sz val="12"/>
        <rFont val="標楷體"/>
        <family val="4"/>
        <charset val="136"/>
      </rPr>
      <t>班</t>
    </r>
    <r>
      <rPr>
        <sz val="12"/>
        <rFont val="Times New Roman"/>
        <family val="1"/>
      </rPr>
      <t>)</t>
    </r>
    <phoneticPr fontId="15" type="noConversion"/>
  </si>
  <si>
    <r>
      <t>(</t>
    </r>
    <r>
      <rPr>
        <sz val="12"/>
        <rFont val="標楷體"/>
        <family val="4"/>
        <charset val="136"/>
      </rPr>
      <t>隊</t>
    </r>
    <r>
      <rPr>
        <sz val="12"/>
        <rFont val="Times New Roman"/>
        <family val="1"/>
      </rPr>
      <t>)</t>
    </r>
    <phoneticPr fontId="15" type="noConversion"/>
  </si>
  <si>
    <r>
      <t>(</t>
    </r>
    <r>
      <rPr>
        <sz val="11"/>
        <rFont val="標楷體"/>
        <family val="4"/>
        <charset val="136"/>
      </rPr>
      <t>人</t>
    </r>
    <r>
      <rPr>
        <sz val="11"/>
        <rFont val="Times New Roman"/>
        <family val="1"/>
      </rPr>
      <t>)</t>
    </r>
    <phoneticPr fontId="15" type="noConversion"/>
  </si>
  <si>
    <r>
      <t>(</t>
    </r>
    <r>
      <rPr>
        <sz val="12"/>
        <rFont val="標楷體"/>
        <family val="4"/>
        <charset val="136"/>
      </rPr>
      <t>期</t>
    </r>
    <r>
      <rPr>
        <sz val="12"/>
        <rFont val="Times New Roman"/>
        <family val="1"/>
      </rPr>
      <t>)</t>
    </r>
    <phoneticPr fontId="15" type="noConversion"/>
  </si>
  <si>
    <r>
      <t>(</t>
    </r>
    <r>
      <rPr>
        <sz val="10"/>
        <rFont val="標楷體"/>
        <family val="4"/>
        <charset val="136"/>
      </rPr>
      <t>受益人次</t>
    </r>
    <r>
      <rPr>
        <sz val="10"/>
        <rFont val="Times New Roman"/>
        <family val="1"/>
      </rPr>
      <t>)</t>
    </r>
    <phoneticPr fontId="15" type="noConversion"/>
  </si>
  <si>
    <t>總    　計</t>
    <phoneticPr fontId="15" type="noConversion"/>
  </si>
  <si>
    <t>關山鎮中福</t>
    <phoneticPr fontId="15" type="noConversion"/>
  </si>
  <si>
    <t>關山鎮豐泉</t>
    <phoneticPr fontId="15" type="noConversion"/>
  </si>
  <si>
    <t>關山鎮里壠</t>
    <phoneticPr fontId="15" type="noConversion"/>
  </si>
  <si>
    <t>關山鎮電光</t>
    <phoneticPr fontId="15" type="noConversion"/>
  </si>
  <si>
    <t>0</t>
    <phoneticPr fontId="15" type="noConversion"/>
  </si>
  <si>
    <t>關山鎮新福</t>
    <phoneticPr fontId="15" type="noConversion"/>
  </si>
  <si>
    <t>關山鎮新埔</t>
    <phoneticPr fontId="15" type="noConversion"/>
  </si>
  <si>
    <t>關山鎮月眉</t>
    <phoneticPr fontId="15" type="noConversion"/>
  </si>
  <si>
    <t>關山鎮德高</t>
    <phoneticPr fontId="15" type="noConversion"/>
  </si>
  <si>
    <t>關山鎮北庄</t>
    <phoneticPr fontId="1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</si>
  <si>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t>
    </r>
    <r>
      <rPr>
        <sz val="12"/>
        <rFont val="標楷體"/>
        <family val="4"/>
        <charset val="136"/>
      </rPr>
      <t>處。</t>
    </r>
    <phoneticPr fontId="15" type="noConversion"/>
  </si>
  <si>
    <t>填報時間：114年1月8日</t>
    <phoneticPr fontId="15" type="noConversion"/>
  </si>
  <si>
    <t>填表</t>
  </si>
  <si>
    <t>審核</t>
  </si>
  <si>
    <t>業務主管人員</t>
    <phoneticPr fontId="74" type="noConversion"/>
  </si>
  <si>
    <t>機關長官</t>
    <phoneticPr fontId="32" type="noConversion"/>
  </si>
  <si>
    <t>主辦統計人員</t>
    <phoneticPr fontId="74" type="noConversion"/>
  </si>
  <si>
    <t>資料來源：依據各公所轄內已成立社區發展協會所報工作概況資料審核彙編。</t>
    <phoneticPr fontId="32" type="noConversion"/>
  </si>
  <si>
    <r>
      <t>填表說明：1.本表編製2份</t>
    </r>
    <r>
      <rPr>
        <u/>
        <sz val="12"/>
        <color rgb="FFFF0000"/>
        <rFont val="標楷體"/>
        <family val="4"/>
        <charset val="136"/>
      </rPr>
      <t>，1份送主計處</t>
    </r>
    <r>
      <rPr>
        <sz val="12"/>
        <rFont val="標楷體"/>
        <family val="4"/>
        <charset val="136"/>
      </rPr>
      <t>，1份自存外，應由網際網路線上傳送至衛生福利部統計處資料庫。</t>
    </r>
    <phoneticPr fontId="15" type="noConversion"/>
  </si>
  <si>
    <t>　　　　　2.本表所填資料以已成立社區發展協會為準，不包含未成立社區發展協會資料。</t>
    <phoneticPr fontId="15" type="noConversion"/>
  </si>
  <si>
    <t>次年2月底前編報</t>
    <phoneticPr fontId="15" type="noConversion"/>
  </si>
  <si>
    <t>臺東縣關山鎮宗教財團法人概況</t>
    <phoneticPr fontId="15" type="noConversion"/>
  </si>
  <si>
    <t>單位：個</t>
  </si>
  <si>
    <t>鄉鎮市區別</t>
    <phoneticPr fontId="15" type="noConversion"/>
  </si>
  <si>
    <t>總　計</t>
    <phoneticPr fontId="15" type="noConversion"/>
  </si>
  <si>
    <t>佛教</t>
    <phoneticPr fontId="27" type="noConversion"/>
  </si>
  <si>
    <t>道教</t>
    <phoneticPr fontId="27" type="noConversion"/>
  </si>
  <si>
    <t>三一(夏)教</t>
    <phoneticPr fontId="27" type="noConversion"/>
  </si>
  <si>
    <t>理教</t>
    <phoneticPr fontId="27" type="noConversion"/>
  </si>
  <si>
    <t>一貫道</t>
    <phoneticPr fontId="27" type="noConversion"/>
  </si>
  <si>
    <t>先天救教</t>
    <phoneticPr fontId="27" type="noConversion"/>
  </si>
  <si>
    <t>天德聖教</t>
    <phoneticPr fontId="27" type="noConversion"/>
  </si>
  <si>
    <t>軒轅教</t>
    <phoneticPr fontId="27" type="noConversion"/>
  </si>
  <si>
    <t>天帝教</t>
    <phoneticPr fontId="27" type="noConversion"/>
  </si>
  <si>
    <t>彌勒大道</t>
    <phoneticPr fontId="27" type="noConversion"/>
  </si>
  <si>
    <t>天道</t>
    <phoneticPr fontId="27" type="noConversion"/>
  </si>
  <si>
    <t>臺東縣關山鎮宗教財團法人概況（續）</t>
    <phoneticPr fontId="15" type="noConversion"/>
  </si>
  <si>
    <t>猶太教</t>
    <phoneticPr fontId="27" type="noConversion"/>
  </si>
  <si>
    <t>天主教</t>
    <phoneticPr fontId="27" type="noConversion"/>
  </si>
  <si>
    <t>基督教</t>
    <phoneticPr fontId="27" type="noConversion"/>
  </si>
  <si>
    <t>伊斯蘭教</t>
    <phoneticPr fontId="27" type="noConversion"/>
  </si>
  <si>
    <t>東正教</t>
    <phoneticPr fontId="27" type="noConversion"/>
  </si>
  <si>
    <t>摩門教</t>
    <phoneticPr fontId="27" type="noConversion"/>
  </si>
  <si>
    <t>天理教</t>
    <phoneticPr fontId="27" type="noConversion"/>
  </si>
  <si>
    <t>巴哈伊教</t>
    <phoneticPr fontId="27" type="noConversion"/>
  </si>
  <si>
    <t>統一教</t>
    <phoneticPr fontId="27" type="noConversion"/>
  </si>
  <si>
    <t>山達基</t>
    <phoneticPr fontId="27" type="noConversion"/>
  </si>
  <si>
    <t>真光
教團</t>
    <phoneticPr fontId="27" type="noConversion"/>
  </si>
  <si>
    <t>機關首長</t>
    <phoneticPr fontId="27" type="noConversion"/>
  </si>
  <si>
    <t>資料來源：依據本公所核准或備案申請表彙編。</t>
    <phoneticPr fontId="15" type="noConversion"/>
  </si>
  <si>
    <t>填表說明：1.本表編製3份，於完成會核程序並經機關長官核章後，1份送本所主計室，1份送臺東縣政府民政處，1份自存。</t>
    <phoneticPr fontId="15" type="noConversion"/>
  </si>
  <si>
    <t xml:space="preserve">          2.依內政部公開之宗教統計基本原則與基準，列入主要宗教統計類別計22個。</t>
    <phoneticPr fontId="15" type="noConversion"/>
  </si>
  <si>
    <t xml:space="preserve"> 臺 東 縣 關山鎮教 會（堂）概 況</t>
    <phoneticPr fontId="15" type="noConversion"/>
  </si>
  <si>
    <t>臺 東 縣 關山鎮 教 會（堂）概 況 (續)</t>
    <phoneticPr fontId="15" type="noConversion"/>
  </si>
  <si>
    <t xml:space="preserve">                中華民國113年底</t>
    <phoneticPr fontId="15" type="noConversion"/>
  </si>
  <si>
    <t>單位：座</t>
    <phoneticPr fontId="15" type="noConversion"/>
  </si>
  <si>
    <t xml:space="preserve">               </t>
    <phoneticPr fontId="15" type="noConversion"/>
  </si>
  <si>
    <t xml:space="preserve"> 中華民國113年底</t>
    <phoneticPr fontId="15" type="noConversion"/>
  </si>
  <si>
    <t>總      計</t>
    <phoneticPr fontId="15" type="noConversion"/>
  </si>
  <si>
    <r>
      <t>猶   太</t>
    </r>
    <r>
      <rPr>
        <sz val="12"/>
        <color indexed="10"/>
        <rFont val="標楷體"/>
        <family val="4"/>
        <charset val="136"/>
      </rPr>
      <t xml:space="preserve">   教</t>
    </r>
    <phoneticPr fontId="15" type="noConversion"/>
  </si>
  <si>
    <t>天   主   教</t>
    <phoneticPr fontId="15" type="noConversion"/>
  </si>
  <si>
    <t>基   督   教</t>
    <phoneticPr fontId="15" type="noConversion"/>
  </si>
  <si>
    <t>伊  斯  蘭  教</t>
    <phoneticPr fontId="15" type="noConversion"/>
  </si>
  <si>
    <t>基　　督　　教</t>
    <phoneticPr fontId="15" type="noConversion"/>
  </si>
  <si>
    <r>
      <t>東   正</t>
    </r>
    <r>
      <rPr>
        <sz val="12"/>
        <color indexed="10"/>
        <rFont val="標楷體"/>
        <family val="4"/>
        <charset val="136"/>
      </rPr>
      <t xml:space="preserve">   教</t>
    </r>
    <phoneticPr fontId="15" type="noConversion"/>
  </si>
  <si>
    <t>摩   門   教</t>
    <phoneticPr fontId="15" type="noConversion"/>
  </si>
  <si>
    <t>天   理   教</t>
    <phoneticPr fontId="15" type="noConversion"/>
  </si>
  <si>
    <t>巴  哈  伊  教</t>
    <phoneticPr fontId="15" type="noConversion"/>
  </si>
  <si>
    <t>統   一   教</t>
    <phoneticPr fontId="15" type="noConversion"/>
  </si>
  <si>
    <t>山   達   基</t>
    <phoneticPr fontId="15" type="noConversion"/>
  </si>
  <si>
    <t>真  光  教  團</t>
    <phoneticPr fontId="15" type="noConversion"/>
  </si>
  <si>
    <t>其    他</t>
    <phoneticPr fontId="15" type="noConversion"/>
  </si>
  <si>
    <t>已辦理財團法人登記</t>
    <phoneticPr fontId="15" type="noConversion"/>
  </si>
  <si>
    <t>未辦理財團法人登記</t>
    <phoneticPr fontId="15" type="noConversion"/>
  </si>
  <si>
    <r>
      <t>總</t>
    </r>
    <r>
      <rPr>
        <sz val="12"/>
        <rFont val="Times New Roman"/>
        <family val="1"/>
      </rPr>
      <t xml:space="preserve">  </t>
    </r>
    <r>
      <rPr>
        <sz val="12"/>
        <rFont val="標楷體"/>
        <family val="4"/>
        <charset val="136"/>
      </rPr>
      <t>計</t>
    </r>
  </si>
  <si>
    <t>中華民國114年03月06日編製</t>
    <phoneticPr fontId="15" type="noConversion"/>
  </si>
  <si>
    <t>資料來源：依據本所年度統計資料彙編。</t>
    <phoneticPr fontId="15" type="noConversion"/>
  </si>
  <si>
    <t>填表說明：本表編製3份，於完成會核程序並經機關長官核章後，1份送本所主計室，1份送臺東縣政府民政處，1份自存。</t>
    <phoneticPr fontId="15" type="noConversion"/>
  </si>
  <si>
    <t>中華民國113年底</t>
    <phoneticPr fontId="15" type="noConversion"/>
  </si>
  <si>
    <t>編製機關</t>
  </si>
  <si>
    <t>臺東縣關山鎮公所民政課</t>
    <phoneticPr fontId="27" type="noConversion"/>
  </si>
  <si>
    <t>年報</t>
  </si>
  <si>
    <t>每年終了後3個月內編報</t>
  </si>
  <si>
    <t>表　　號</t>
    <phoneticPr fontId="27" type="noConversion"/>
  </si>
  <si>
    <t>3314-02-01-3</t>
    <phoneticPr fontId="27" type="noConversion"/>
  </si>
  <si>
    <t>臺東縣關山鎮寺廟登記概況</t>
    <phoneticPr fontId="149" type="noConversion"/>
  </si>
  <si>
    <t>中華民國113年底</t>
    <phoneticPr fontId="149"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</si>
  <si>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</si>
  <si>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</si>
  <si>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</si>
  <si>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</si>
  <si>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</si>
  <si>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</si>
  <si>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</si>
  <si>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</si>
  <si>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</si>
  <si>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</si>
  <si>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</si>
  <si>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</si>
  <si>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</si>
  <si>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</si>
  <si>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</si>
  <si>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</si>
  <si>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</si>
  <si>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</si>
  <si>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</si>
  <si>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</si>
  <si>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總計</t>
  </si>
  <si>
    <t>佛教</t>
  </si>
  <si>
    <t>道教</t>
  </si>
  <si>
    <t>三一(夏)教</t>
  </si>
  <si>
    <t>理教</t>
  </si>
  <si>
    <t>一貫道</t>
  </si>
  <si>
    <t>先天救教</t>
  </si>
  <si>
    <t>天德聖教</t>
  </si>
  <si>
    <t>軒轅教</t>
  </si>
  <si>
    <t>天帝教</t>
  </si>
  <si>
    <t>彌勒大道</t>
  </si>
  <si>
    <t>天道</t>
  </si>
  <si>
    <t>其他
宗教</t>
    <phoneticPr fontId="149" type="noConversion"/>
  </si>
  <si>
    <t>備  註</t>
  </si>
  <si>
    <t>機關首長</t>
  </si>
  <si>
    <t>中華民國114年03月06日編製</t>
    <phoneticPr fontId="149" type="noConversion"/>
  </si>
  <si>
    <t>資料來源：依據本公所資料彙編。</t>
    <phoneticPr fontId="149" type="noConversion"/>
  </si>
  <si>
    <t>填表說明：1.本表編製3份，於完成會核程序並經機關長官核章後，1份送臺東縣政府，1份送主計室，1份自存。</t>
    <phoneticPr fontId="149" type="noConversion"/>
  </si>
  <si>
    <t xml:space="preserve">          2.依內政部公開之宗教統計基本原則與基準，本表格列入主要宗教統計類別計11個。</t>
  </si>
  <si>
    <t>台東縣關山鎮公所民政課</t>
    <phoneticPr fontId="27" type="noConversion"/>
  </si>
  <si>
    <t>表號</t>
  </si>
  <si>
    <t>3314-04-01-3</t>
    <phoneticPr fontId="27" type="noConversion"/>
  </si>
  <si>
    <t>臺東縣關山鎮宗教團體興辦公益慈善及社會教化事業概況</t>
    <phoneticPr fontId="149" type="noConversion"/>
  </si>
  <si>
    <t>中華民國　　113　年底</t>
    <phoneticPr fontId="149" type="noConversion"/>
  </si>
  <si>
    <r>
      <t>鄉鎮市</t>
    </r>
    <r>
      <rPr>
        <sz val="11"/>
        <rFont val="Times New Roman"/>
        <family val="1"/>
      </rPr>
      <t xml:space="preserve">
</t>
    </r>
    <r>
      <rPr>
        <sz val="11"/>
        <rFont val="標楷體"/>
        <family val="4"/>
        <charset val="136"/>
      </rPr>
      <t>及宗教別</t>
    </r>
    <phoneticPr fontId="149" type="noConversion"/>
  </si>
  <si>
    <t>醫療機構</t>
  </si>
  <si>
    <t>文　　　　教　　　　機　　　　構</t>
  </si>
  <si>
    <t>公　益　慈　善　事　業</t>
  </si>
  <si>
    <t>醫院數</t>
  </si>
  <si>
    <t>診所數</t>
  </si>
  <si>
    <t>大學數</t>
  </si>
  <si>
    <t>專科
學校數</t>
  </si>
  <si>
    <t>中學數</t>
  </si>
  <si>
    <t>職校數</t>
  </si>
  <si>
    <t>小學數</t>
  </si>
  <si>
    <t>幼兒園數</t>
  </si>
  <si>
    <t>圖書閱覽室數</t>
  </si>
  <si>
    <t>其他</t>
  </si>
  <si>
    <t>養老
院數</t>
  </si>
  <si>
    <t>身心障礙
教養院數</t>
  </si>
  <si>
    <t>青少年
輔導院數</t>
  </si>
  <si>
    <t>福利基
金會數</t>
  </si>
  <si>
    <t>學生宿舍處數</t>
  </si>
  <si>
    <t>技藝研習
處數</t>
  </si>
  <si>
    <t>社會服務
中心數</t>
  </si>
  <si>
    <t>總  計</t>
  </si>
  <si>
    <t>寺廟(含財團法人)</t>
  </si>
  <si>
    <t>合   計</t>
  </si>
  <si>
    <t>中 華 聖 教</t>
  </si>
  <si>
    <t>宇宙彌勒皇教</t>
  </si>
  <si>
    <t>玄 門 真 宗</t>
  </si>
  <si>
    <t>天      道</t>
  </si>
  <si>
    <t>其他
宗教</t>
  </si>
  <si>
    <t>儒教</t>
  </si>
  <si>
    <t>黃中</t>
  </si>
  <si>
    <t>教堂(含財團法人)</t>
  </si>
  <si>
    <t>猶太教</t>
  </si>
  <si>
    <t>天主教</t>
  </si>
  <si>
    <t>基督教</t>
  </si>
  <si>
    <t>伊斯蘭教</t>
  </si>
  <si>
    <t>東正教</t>
  </si>
  <si>
    <t>摩門教</t>
  </si>
  <si>
    <t>天理教</t>
  </si>
  <si>
    <t>巴哈伊教</t>
  </si>
  <si>
    <t>統一教</t>
  </si>
  <si>
    <t>山達基</t>
  </si>
  <si>
    <t>真光教團</t>
  </si>
  <si>
    <t xml:space="preserve">          2.依內政部公開之宗教統計基本原則與基準，列入主要宗教統計類別計22個。</t>
  </si>
  <si>
    <r>
      <t xml:space="preserve">   臺東縣</t>
    </r>
    <r>
      <rPr>
        <sz val="12"/>
        <color rgb="FFFF0000"/>
        <rFont val="標楷體"/>
        <family val="4"/>
        <charset val="136"/>
      </rPr>
      <t>關山鎮</t>
    </r>
    <r>
      <rPr>
        <sz val="12"/>
        <color rgb="FF000000"/>
        <rFont val="標楷體"/>
        <family val="4"/>
        <charset val="136"/>
      </rPr>
      <t>公所</t>
    </r>
    <phoneticPr fontId="156"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</si>
  <si>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</si>
  <si>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56" type="noConversion"/>
  </si>
  <si>
    <t>表    號</t>
  </si>
  <si>
    <t>20535-09-01-3</t>
    <phoneticPr fontId="156" type="noConversion"/>
  </si>
  <si>
    <r>
      <t>臺東縣</t>
    </r>
    <r>
      <rPr>
        <sz val="16"/>
        <color rgb="FFFF0000"/>
        <rFont val="標楷體"/>
        <family val="4"/>
        <charset val="136"/>
      </rPr>
      <t>關山鎮</t>
    </r>
    <r>
      <rPr>
        <sz val="16"/>
        <color rgb="FF000000"/>
        <rFont val="標楷體"/>
        <family val="4"/>
        <charset val="136"/>
      </rPr>
      <t>治山防災整體治理工程</t>
    </r>
    <phoneticPr fontId="156" type="noConversion"/>
  </si>
  <si>
    <t xml:space="preserve">  中華民國113年度</t>
    <phoneticPr fontId="156"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</si>
  <si>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</si>
  <si>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</si>
  <si>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</si>
  <si>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</si>
  <si>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</si>
  <si>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</si>
  <si>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</si>
  <si>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</si>
  <si>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</si>
  <si>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</si>
  <si>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</si>
  <si>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</si>
  <si>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</si>
  <si>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</si>
  <si>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關山鎮</t>
    <phoneticPr fontId="156" type="noConversion"/>
  </si>
  <si>
    <r>
      <t>臺東縣</t>
    </r>
    <r>
      <rPr>
        <sz val="16"/>
        <color rgb="FFFF0000"/>
        <rFont val="標楷體"/>
        <family val="4"/>
        <charset val="136"/>
      </rPr>
      <t>關山鎮</t>
    </r>
    <r>
      <rPr>
        <sz val="16"/>
        <color rgb="FF000000"/>
        <rFont val="標楷體"/>
        <family val="4"/>
        <charset val="136"/>
      </rPr>
      <t>治山防災整體治理工程(續)</t>
    </r>
    <phoneticPr fontId="156" type="noConversion"/>
  </si>
  <si>
    <t xml:space="preserve"> </t>
  </si>
  <si>
    <t>中華民國113年度</t>
    <phoneticPr fontId="156" type="noConversion"/>
  </si>
  <si>
    <t>護岸(公尺)</t>
  </si>
  <si>
    <t>魚道(座)</t>
  </si>
  <si>
    <t>蝕溝控制(公尺)</t>
  </si>
  <si>
    <t>崩塌地處理(公頃)</t>
  </si>
  <si>
    <t>植生綠美化
(平方公尺)</t>
    <phoneticPr fontId="156" type="noConversion"/>
  </si>
  <si>
    <t>生物通道(座)</t>
  </si>
  <si>
    <t>其他(座、塊、公尺、公頃、平方公尺)</t>
  </si>
  <si>
    <t>資料來源：根據本所資料編製。</t>
    <phoneticPr fontId="156"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</si>
  <si>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6" type="noConversion"/>
  </si>
  <si>
    <t>中華民國 114 年 2月25日編製</t>
    <phoneticPr fontId="27" type="noConversion"/>
  </si>
  <si>
    <r>
      <t xml:space="preserve"> 臺東縣</t>
    </r>
    <r>
      <rPr>
        <sz val="12"/>
        <color rgb="FFFF0000"/>
        <rFont val="標楷體"/>
        <family val="4"/>
        <charset val="136"/>
      </rPr>
      <t>關山鎮</t>
    </r>
    <r>
      <rPr>
        <sz val="12"/>
        <color rgb="FF000000"/>
        <rFont val="標楷體"/>
        <family val="4"/>
        <charset val="136"/>
      </rPr>
      <t>公所</t>
    </r>
    <phoneticPr fontId="156" type="noConversion"/>
  </si>
  <si>
    <t>20329-02-01-3</t>
    <phoneticPr fontId="156" type="noConversion"/>
  </si>
  <si>
    <r>
      <t>臺東縣</t>
    </r>
    <r>
      <rPr>
        <sz val="16"/>
        <color rgb="FFFF0000"/>
        <rFont val="標楷體"/>
        <family val="4"/>
        <charset val="136"/>
      </rPr>
      <t>關山鎮</t>
    </r>
    <r>
      <rPr>
        <sz val="16"/>
        <color rgb="FF000000"/>
        <rFont val="標楷體"/>
        <family val="4"/>
        <charset val="136"/>
      </rPr>
      <t>農路改善及維護工程</t>
    </r>
    <phoneticPr fontId="156" type="noConversion"/>
  </si>
  <si>
    <t>單位：道路長度-公里</t>
  </si>
  <si>
    <t xml:space="preserve">      中華民國113年度</t>
    <phoneticPr fontId="156" type="noConversion"/>
  </si>
  <si>
    <t>總工程費-新台幣元</t>
  </si>
  <si>
    <t>道路總長度</t>
  </si>
  <si>
    <t>改      善</t>
  </si>
  <si>
    <t>維       護</t>
  </si>
  <si>
    <t>總       計</t>
  </si>
  <si>
    <t>縣    (市)</t>
  </si>
  <si>
    <t>其他(公所配合款)</t>
    <phoneticPr fontId="156" type="noConversion"/>
  </si>
  <si>
    <t>新福12鄰農路改善工程</t>
    <phoneticPr fontId="156" type="noConversion"/>
  </si>
  <si>
    <t>新福里</t>
    <phoneticPr fontId="156" type="noConversion"/>
  </si>
  <si>
    <t>113年度月野重劃區月美段157、161、189、193等地號南北向農水路改善工程</t>
    <phoneticPr fontId="156" type="noConversion"/>
  </si>
  <si>
    <t>月眉里</t>
    <phoneticPr fontId="156" type="noConversion"/>
  </si>
  <si>
    <t>德高社區農村景觀廊道工程(第三期)</t>
    <phoneticPr fontId="156" type="noConversion"/>
  </si>
  <si>
    <t>德高里</t>
    <phoneticPr fontId="156" type="noConversion"/>
  </si>
  <si>
    <t xml:space="preserve"> 填表</t>
  </si>
  <si>
    <t xml:space="preserve"> 機關首長</t>
  </si>
  <si>
    <t>中華民國    年  月   日編製</t>
  </si>
  <si>
    <t>資料來源 : 根據本所資料編製。</t>
    <phoneticPr fontId="156" type="noConversion"/>
  </si>
  <si>
    <t>公 開 類</t>
  </si>
  <si>
    <t>臺東縣關山鎮公所建設課</t>
    <phoneticPr fontId="43" type="noConversion"/>
  </si>
  <si>
    <t>年    報</t>
  </si>
  <si>
    <t>次年2月底前編送</t>
    <phoneticPr fontId="79" type="noConversion"/>
  </si>
  <si>
    <t>表　　號</t>
  </si>
  <si>
    <t>2354-00-01-3</t>
    <phoneticPr fontId="43" type="noConversion"/>
  </si>
  <si>
    <t>臺東縣關山鎮都市計畫區域內公共工程實施數量</t>
    <phoneticPr fontId="79" type="noConversion"/>
  </si>
  <si>
    <t>中華民國 113年</t>
    <phoneticPr fontId="43"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</si>
  <si>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</si>
  <si>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</si>
  <si>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</si>
  <si>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</si>
  <si>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</si>
  <si>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</si>
  <si>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</si>
  <si>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</si>
  <si>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</si>
  <si>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</si>
  <si>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</si>
  <si>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</si>
  <si>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</si>
  <si>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</si>
  <si>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</si>
  <si>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</si>
  <si>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</si>
  <si>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</si>
  <si>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</si>
  <si>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</si>
  <si>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</si>
  <si>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</si>
  <si>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</si>
  <si>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</si>
  <si>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</si>
  <si>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</si>
  <si>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</si>
  <si>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</si>
  <si>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</si>
  <si>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</si>
  <si>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</si>
  <si>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</si>
  <si>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中華民國 113年 2 月7 日 編製</t>
    <phoneticPr fontId="43" type="noConversion"/>
  </si>
  <si>
    <t>資料來源：依據本所資料彙編。</t>
  </si>
  <si>
    <t>填表說明：本表編製3份，經陳核後，1份送主計室，1份自存外，1份送臺東縣政府建設處。</t>
    <phoneticPr fontId="43" type="noConversion"/>
  </si>
  <si>
    <t>公　開　類</t>
    <phoneticPr fontId="79" type="noConversion"/>
  </si>
  <si>
    <t>年　    報</t>
    <phoneticPr fontId="79" type="noConversion"/>
  </si>
  <si>
    <t>2359-01-04-3</t>
    <phoneticPr fontId="43" type="noConversion"/>
  </si>
  <si>
    <t>臺東縣關山鎮都市計畫公共設施用地已取得面積</t>
    <phoneticPr fontId="43" type="noConversion"/>
  </si>
  <si>
    <t xml:space="preserve"> 中華民國           113  年底</t>
    <phoneticPr fontId="43" type="noConversion"/>
  </si>
  <si>
    <t>單位：公頃</t>
  </si>
  <si>
    <t>總    計</t>
  </si>
  <si>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</si>
  <si>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</si>
  <si>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</si>
  <si>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</si>
  <si>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</si>
  <si>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</si>
  <si>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</si>
  <si>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</si>
  <si>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</si>
  <si>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</si>
  <si>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</si>
  <si>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79" type="noConversion"/>
  </si>
  <si>
    <t>醫療衛生機構</t>
  </si>
  <si>
    <t>機關用地</t>
  </si>
  <si>
    <t xml:space="preserve">  墓 地</t>
  </si>
  <si>
    <t>變電所、電力專業用地</t>
  </si>
  <si>
    <t>郵政、電信用地</t>
  </si>
  <si>
    <t>民用航空站、機場</t>
  </si>
  <si>
    <t>溝渠河道</t>
  </si>
  <si>
    <t>港埠用地</t>
  </si>
  <si>
    <t>捷運系統、交通、車站鐵路</t>
  </si>
  <si>
    <t>環保設施用地</t>
  </si>
  <si>
    <t>其他用地</t>
  </si>
  <si>
    <t>中華民國    年    月    日 編製</t>
    <phoneticPr fontId="43" type="noConversion"/>
  </si>
  <si>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份送主計室，1份自存外，1份送臺東縣政府建設處。</t>
    </r>
    <phoneticPr fontId="43" type="noConversion"/>
  </si>
  <si>
    <t xml:space="preserve"> 2359-01-06-3</t>
    <phoneticPr fontId="43" type="noConversion"/>
  </si>
  <si>
    <t>臺東縣關山鎮都市計畫公共設施用地已闢建面積</t>
    <phoneticPr fontId="43" type="noConversion"/>
  </si>
  <si>
    <t xml:space="preserve"> 中華民國          113   年底</t>
    <phoneticPr fontId="43" type="noConversion"/>
  </si>
  <si>
    <t>單位:公頃</t>
  </si>
  <si>
    <t>總   計</t>
  </si>
  <si>
    <t>公　園</t>
  </si>
  <si>
    <t>綠　地</t>
  </si>
  <si>
    <t>廣　場</t>
  </si>
  <si>
    <t>停車場</t>
  </si>
  <si>
    <t>加油站</t>
  </si>
  <si>
    <t>市　場</t>
  </si>
  <si>
    <t>學　校</t>
  </si>
  <si>
    <t>總　計</t>
  </si>
  <si>
    <t>墓  地</t>
  </si>
  <si>
    <t>變電所、電力專業用地</t>
    <phoneticPr fontId="43"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</si>
  <si>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</si>
  <si>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</si>
  <si>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43" type="noConversion"/>
  </si>
  <si>
    <t>2359-01-09-3</t>
    <phoneticPr fontId="43" type="noConversion"/>
  </si>
  <si>
    <t>臺東縣關山鎮都市計畫區域內現有已開闢道路長度及面積暨橋梁座數、自行車道長度</t>
    <phoneticPr fontId="79" type="noConversion"/>
  </si>
  <si>
    <t>中華民國  113年底</t>
    <phoneticPr fontId="43" type="noConversion"/>
  </si>
  <si>
    <t>瀝青或水泥混凝土路面</t>
  </si>
  <si>
    <t>碎石路面或砂土路面</t>
  </si>
  <si>
    <t>橋梁
(座)</t>
  </si>
  <si>
    <t>自行車道長度（公尺）</t>
  </si>
  <si>
    <t>面   積(平方公尺)</t>
  </si>
  <si>
    <t>長度</t>
  </si>
  <si>
    <t>車輛可行駛
之路面</t>
  </si>
  <si>
    <t>人行道</t>
  </si>
  <si>
    <t>總    計</t>
    <phoneticPr fontId="79" type="noConversion"/>
  </si>
  <si>
    <t>中華民國113年2月7日 編製</t>
    <phoneticPr fontId="43" type="noConversion"/>
  </si>
  <si>
    <t>資料來源：依據本所實施都市計畫區域之登記資料彙編。</t>
  </si>
  <si>
    <t>填表說明：1.本表編製3份，經陳核後，1份送主計室，1份自存外，1份送臺東縣政府建設處。</t>
    <phoneticPr fontId="43"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</si>
  <si>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</si>
  <si>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</si>
  <si>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</si>
  <si>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</si>
  <si>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中華民國114年03月15日編製</t>
    <phoneticPr fontId="15" type="noConversion"/>
  </si>
  <si>
    <t>臺東縣關山鎮公所農觀課</t>
    <phoneticPr fontId="15" type="noConversion"/>
  </si>
  <si>
    <t>次年3月底前填報</t>
    <phoneticPr fontId="15" type="noConversion"/>
  </si>
  <si>
    <r>
      <t>表  號</t>
    </r>
    <r>
      <rPr>
        <sz val="12"/>
        <color rgb="FF000000"/>
        <rFont val="新細明體"/>
        <family val="1"/>
        <charset val="136"/>
      </rPr>
      <t/>
    </r>
    <phoneticPr fontId="15" type="noConversion"/>
  </si>
  <si>
    <t>1113─01─01─3</t>
    <phoneticPr fontId="15" type="noConversion"/>
  </si>
  <si>
    <t xml:space="preserve">臺東縣關山鎮農耕土地面積 </t>
    <phoneticPr fontId="27" type="noConversion"/>
  </si>
  <si>
    <t>單位：公頃</t>
    <phoneticPr fontId="27" type="noConversion"/>
  </si>
  <si>
    <t>耕作地</t>
    <phoneticPr fontId="15" type="noConversion"/>
  </si>
  <si>
    <t>短期耕作地</t>
    <phoneticPr fontId="15" type="noConversion"/>
  </si>
  <si>
    <t>長期耕作地</t>
    <phoneticPr fontId="27" type="noConversion"/>
  </si>
  <si>
    <t>長期休閒地</t>
    <phoneticPr fontId="15" type="noConversion"/>
  </si>
  <si>
    <t>小計</t>
    <phoneticPr fontId="27" type="noConversion"/>
  </si>
  <si>
    <t>水稻</t>
    <phoneticPr fontId="15" type="noConversion"/>
  </si>
  <si>
    <t>水稻以外之短期作</t>
    <phoneticPr fontId="15" type="noConversion"/>
  </si>
  <si>
    <t>短期休閒</t>
    <phoneticPr fontId="15" type="noConversion"/>
  </si>
  <si>
    <t>中華民國114年1月8日編製</t>
    <phoneticPr fontId="27" type="noConversion"/>
  </si>
  <si>
    <t>資料來源：依據各鄉鎮（市區)農情調查結果編製。</t>
    <phoneticPr fontId="15" type="noConversion"/>
  </si>
  <si>
    <t>填表說明:本表編製一式三份，一份自存、一份送主計室、一份送臺東縣政府農業處。</t>
    <phoneticPr fontId="1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</si>
  <si>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15" type="noConversion"/>
  </si>
  <si>
    <r>
      <t>年</t>
    </r>
    <r>
      <rPr>
        <sz val="12"/>
        <rFont val="Times New Roman"/>
        <family val="1"/>
      </rPr>
      <t xml:space="preserve">            </t>
    </r>
    <r>
      <rPr>
        <sz val="12"/>
        <rFont val="標楷體"/>
        <family val="4"/>
        <charset val="136"/>
      </rPr>
      <t>報</t>
    </r>
    <phoneticPr fontId="15" type="noConversion"/>
  </si>
  <si>
    <r>
      <t>表</t>
    </r>
    <r>
      <rPr>
        <sz val="12"/>
        <rFont val="Times New Roman"/>
        <family val="1"/>
      </rPr>
      <t xml:space="preserve">        </t>
    </r>
    <r>
      <rPr>
        <sz val="12"/>
        <rFont val="標楷體"/>
        <family val="4"/>
        <charset val="136"/>
      </rPr>
      <t>號</t>
    </r>
    <phoneticPr fontId="15" type="noConversion"/>
  </si>
  <si>
    <r>
      <t>2224</t>
    </r>
    <r>
      <rPr>
        <sz val="12"/>
        <rFont val="細明體"/>
        <family val="3"/>
        <charset val="136"/>
      </rPr>
      <t>－</t>
    </r>
    <r>
      <rPr>
        <sz val="12"/>
        <rFont val="Times New Roman"/>
        <family val="1"/>
      </rPr>
      <t>01</t>
    </r>
    <r>
      <rPr>
        <sz val="12"/>
        <rFont val="細明體"/>
        <family val="3"/>
        <charset val="136"/>
      </rPr>
      <t>－</t>
    </r>
    <r>
      <rPr>
        <sz val="12"/>
        <rFont val="Times New Roman"/>
        <family val="1"/>
      </rPr>
      <t>01</t>
    </r>
    <r>
      <rPr>
        <sz val="12"/>
        <rFont val="細明體"/>
        <family val="3"/>
        <charset val="136"/>
      </rPr>
      <t>─</t>
    </r>
    <r>
      <rPr>
        <sz val="12"/>
        <rFont val="Times New Roman"/>
        <family val="1"/>
      </rPr>
      <t>3</t>
    </r>
    <phoneticPr fontId="15" type="noConversion"/>
  </si>
  <si>
    <r>
      <t>臺東縣關山鎮</t>
    </r>
    <r>
      <rPr>
        <b/>
        <sz val="14"/>
        <rFont val="標楷體"/>
        <family val="4"/>
        <charset val="136"/>
      </rPr>
      <t>有效農機使用證之農機數量</t>
    </r>
    <phoneticPr fontId="27" type="noConversion"/>
  </si>
  <si>
    <r>
      <t>中華民國</t>
    </r>
    <r>
      <rPr>
        <sz val="12"/>
        <rFont val="Times New Roman"/>
        <family val="1"/>
      </rPr>
      <t>113</t>
    </r>
    <r>
      <rPr>
        <sz val="12"/>
        <rFont val="標楷體"/>
        <family val="4"/>
        <charset val="136"/>
      </rPr>
      <t>年底</t>
    </r>
    <phoneticPr fontId="15" type="noConversion"/>
  </si>
  <si>
    <t>單位：台</t>
    <phoneticPr fontId="15" type="noConversion"/>
  </si>
  <si>
    <t>項別</t>
    <phoneticPr fontId="15" type="noConversion"/>
  </si>
  <si>
    <t>耕耘機</t>
    <phoneticPr fontId="27" type="noConversion"/>
  </si>
  <si>
    <t>曳引機</t>
    <phoneticPr fontId="27" type="noConversion"/>
  </si>
  <si>
    <t>插秧機</t>
    <phoneticPr fontId="27" type="noConversion"/>
  </si>
  <si>
    <t>動力中耕管理機</t>
    <phoneticPr fontId="27" type="noConversion"/>
  </si>
  <si>
    <t>動力割草機</t>
    <phoneticPr fontId="27" type="noConversion"/>
  </si>
  <si>
    <t>背負式
（動力噴霧機、施肥機）</t>
    <phoneticPr fontId="27" type="noConversion"/>
  </si>
  <si>
    <t>定置式動力噴霧機</t>
    <phoneticPr fontId="27" type="noConversion"/>
  </si>
  <si>
    <t>……等其他機型</t>
    <phoneticPr fontId="27" type="noConversion"/>
  </si>
  <si>
    <t>中華民國113年01月08日編製</t>
    <phoneticPr fontId="15" type="noConversion"/>
  </si>
  <si>
    <t>資料來源：依據本縣(市)農機證照及農機用油管理資訊系統登載之有效農機量統計結果編製。</t>
    <phoneticPr fontId="15" type="noConversion"/>
  </si>
  <si>
    <t>臺東縣關山鎮路外停車位概況季報</t>
    <phoneticPr fontId="15" type="noConversion"/>
  </si>
  <si>
    <t>關山鎮路外停車位概況-身心障礙者專用停車位</t>
    <phoneticPr fontId="15" type="noConversion"/>
  </si>
  <si>
    <t>關山鎮路外停車位概況-電動汽車充電專用停車位</t>
    <phoneticPr fontId="15" type="noConversion"/>
  </si>
  <si>
    <t>關山鎮路邊停車位概況-電動汽車充電專用停車位</t>
    <phoneticPr fontId="15" type="noConversion"/>
  </si>
  <si>
    <t>關山鎮孕婦及育有六歲以下兒童者停車位概況</t>
    <phoneticPr fontId="15" type="noConversion"/>
  </si>
  <si>
    <t>114年預告統計資料發布時間表-配合增刪修後名稱</t>
    <phoneticPr fontId="15" type="noConversion"/>
  </si>
  <si>
    <t>公　開　類</t>
  </si>
  <si>
    <t>季　　　報</t>
  </si>
  <si>
    <t>每季終了後20日內編報</t>
    <phoneticPr fontId="15" type="noConversion"/>
  </si>
  <si>
    <t>1.本表編製一式三份，一份送縣(市)政府主計處(室)，一份送交通部統計處，一份自存。
2.本表資料包含身心障礙專用停車位。
3.本表資料不含各省(縣)級風景遊樂區停車位。</t>
  </si>
  <si>
    <t>各鄉鎮公所或交通大隊。</t>
  </si>
  <si>
    <t>臺東縣關山鎮公所</t>
    <phoneticPr fontId="15" type="noConversion"/>
  </si>
  <si>
    <t>季報</t>
    <phoneticPr fontId="15" type="noConversion"/>
  </si>
  <si>
    <r>
      <t>每季終了後</t>
    </r>
    <r>
      <rPr>
        <sz val="12"/>
        <color rgb="FFFF0000"/>
        <rFont val="標楷體"/>
        <family val="4"/>
        <charset val="136"/>
      </rPr>
      <t>10</t>
    </r>
    <r>
      <rPr>
        <sz val="12"/>
        <rFont val="標楷體"/>
        <family val="4"/>
        <charset val="136"/>
      </rPr>
      <t>日內編送</t>
    </r>
    <phoneticPr fontId="15" type="noConversion"/>
  </si>
  <si>
    <t>20623-05-02-3</t>
    <phoneticPr fontId="15" type="noConversion"/>
  </si>
  <si>
    <r>
      <t>臺東縣關山鎮</t>
    </r>
    <r>
      <rPr>
        <sz val="24"/>
        <color rgb="FFFF0000"/>
        <rFont val="標楷體"/>
        <family val="4"/>
        <charset val="136"/>
      </rPr>
      <t>路邊</t>
    </r>
    <r>
      <rPr>
        <sz val="24"/>
        <rFont val="標楷體"/>
        <family val="4"/>
        <charset val="136"/>
      </rPr>
      <t>停車位概況</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</si>
  <si>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15" type="noConversion"/>
  </si>
  <si>
    <t>大型車</t>
  </si>
  <si>
    <t>小型車</t>
  </si>
  <si>
    <t>機車</t>
  </si>
  <si>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15" type="noConversion"/>
  </si>
  <si>
    <t>臺東縣政府交通及觀光發展處</t>
  </si>
  <si>
    <t>2522-14-05-2</t>
    <phoneticPr fontId="15" type="noConversion"/>
  </si>
  <si>
    <t>1.本表編製一式三份，一份送縣(市)政府主計處(室)，一份送交通部統計處，一份自存。
2.本表資料不含各省(縣)級風景遊樂區停車位。</t>
  </si>
  <si>
    <r>
      <t>臺東縣</t>
    </r>
    <r>
      <rPr>
        <sz val="10"/>
        <color rgb="FFFF0000"/>
        <rFont val="標楷體"/>
        <family val="4"/>
        <charset val="136"/>
      </rPr>
      <t>關山鎮</t>
    </r>
    <r>
      <rPr>
        <sz val="10"/>
        <rFont val="標楷體"/>
        <family val="4"/>
        <charset val="136"/>
      </rPr>
      <t>公所</t>
    </r>
    <phoneticPr fontId="15" type="noConversion"/>
  </si>
  <si>
    <t>20623-05-04-3</t>
    <phoneticPr fontId="15" type="noConversion"/>
  </si>
  <si>
    <r>
      <rPr>
        <u/>
        <sz val="24"/>
        <rFont val="標楷體"/>
        <family val="4"/>
        <charset val="136"/>
      </rPr>
      <t>臺東縣</t>
    </r>
    <r>
      <rPr>
        <sz val="24"/>
        <color rgb="FFFF0000"/>
        <rFont val="標楷體"/>
        <family val="4"/>
        <charset val="136"/>
      </rPr>
      <t>關山鎮路邊</t>
    </r>
    <r>
      <rPr>
        <sz val="24"/>
        <rFont val="標楷體"/>
        <family val="4"/>
        <charset val="136"/>
      </rPr>
      <t>停車位概況－身心障礙者專用停車位</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</si>
  <si>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15" type="noConversion"/>
  </si>
  <si>
    <t>收費</t>
  </si>
  <si>
    <t>不收費</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</si>
  <si>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15" type="noConversion"/>
  </si>
  <si>
    <t>中華民國 114年4月7日編製</t>
    <phoneticPr fontId="15" type="noConversion"/>
  </si>
  <si>
    <t>2522-14-01-2</t>
    <phoneticPr fontId="1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</si>
  <si>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15" type="noConversion"/>
  </si>
  <si>
    <t>各鄉鎮公所。</t>
  </si>
  <si>
    <t>20623-05-01-3</t>
    <phoneticPr fontId="15" type="noConversion"/>
  </si>
  <si>
    <r>
      <t>臺東縣關山鎮</t>
    </r>
    <r>
      <rPr>
        <sz val="24"/>
        <color rgb="FFFF0000"/>
        <rFont val="標楷體"/>
        <family val="4"/>
        <charset val="136"/>
      </rPr>
      <t>路外</t>
    </r>
    <r>
      <rPr>
        <sz val="24"/>
        <rFont val="標楷體"/>
        <family val="4"/>
        <charset val="136"/>
      </rPr>
      <t>停車位概況</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</si>
  <si>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15" type="noConversion"/>
  </si>
  <si>
    <t>公有路外停車位</t>
    <phoneticPr fontId="15" type="noConversion"/>
  </si>
  <si>
    <t>私有路外停車位</t>
    <phoneticPr fontId="1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</si>
  <si>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15" type="noConversion"/>
  </si>
  <si>
    <r>
      <t>臺東縣</t>
    </r>
    <r>
      <rPr>
        <sz val="9"/>
        <color rgb="FFFF0000"/>
        <rFont val="標楷體"/>
        <family val="4"/>
        <charset val="136"/>
      </rPr>
      <t>○○鄉(鎮、市)</t>
    </r>
    <r>
      <rPr>
        <sz val="9"/>
        <rFont val="標楷體"/>
        <family val="4"/>
        <charset val="136"/>
      </rPr>
      <t>公所</t>
    </r>
    <phoneticPr fontId="15" type="noConversion"/>
  </si>
  <si>
    <t>2522-14-04-2</t>
    <phoneticPr fontId="1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</si>
  <si>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15" type="noConversion"/>
  </si>
  <si>
    <r>
      <t>臺東縣</t>
    </r>
    <r>
      <rPr>
        <sz val="9"/>
        <color rgb="FFFF0000"/>
        <rFont val="標楷體"/>
        <family val="4"/>
        <charset val="136"/>
      </rPr>
      <t>關山鎮</t>
    </r>
    <r>
      <rPr>
        <sz val="9"/>
        <rFont val="標楷體"/>
        <family val="4"/>
        <charset val="136"/>
      </rPr>
      <t>公所</t>
    </r>
    <phoneticPr fontId="15" type="noConversion"/>
  </si>
  <si>
    <t>20623-05-03-3</t>
    <phoneticPr fontId="15" type="noConversion"/>
  </si>
  <si>
    <r>
      <t>臺東縣關山鎮</t>
    </r>
    <r>
      <rPr>
        <sz val="24"/>
        <color rgb="FFFF0000"/>
        <rFont val="標楷體"/>
        <family val="4"/>
        <charset val="136"/>
      </rPr>
      <t>路外</t>
    </r>
    <r>
      <rPr>
        <sz val="24"/>
        <rFont val="標楷體"/>
        <family val="4"/>
        <charset val="136"/>
      </rPr>
      <t>停車位概況－身心障礙者專用停車位</t>
    </r>
    <phoneticPr fontId="15" type="noConversion"/>
  </si>
  <si>
    <t>總  計</t>
    <phoneticPr fontId="1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</si>
  <si>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15" type="noConversion"/>
  </si>
  <si>
    <t>臺東縣政府交通及觀光發展處</t>
    <phoneticPr fontId="15" type="noConversion"/>
  </si>
  <si>
    <t>2522-14-06-2</t>
    <phoneticPr fontId="15" type="noConversion"/>
  </si>
  <si>
    <t>1.本表編製1式3份，1份送本府主計處，1份送交通部統計處，1份自存。
2.本表資料不含風景遊樂區停車位。</t>
    <phoneticPr fontId="15" type="noConversion"/>
  </si>
  <si>
    <t>各鄉鎮市區公所。</t>
    <phoneticPr fontId="15" type="noConversion"/>
  </si>
  <si>
    <t>20623-05-05-3</t>
    <phoneticPr fontId="15" type="noConversion"/>
  </si>
  <si>
    <r>
      <t>臺東縣</t>
    </r>
    <r>
      <rPr>
        <sz val="24"/>
        <color rgb="FFFF0000"/>
        <rFont val="標楷體"/>
        <family val="4"/>
        <charset val="136"/>
      </rPr>
      <t>關山鎮</t>
    </r>
    <r>
      <rPr>
        <sz val="24"/>
        <rFont val="標楷體"/>
        <family val="4"/>
        <charset val="136"/>
      </rPr>
      <t>路外停車位概況－電動汽車充電專用停車位</t>
    </r>
    <phoneticPr fontId="1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</si>
  <si>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15" type="noConversion"/>
  </si>
  <si>
    <t>2522-14-07-2</t>
    <phoneticPr fontId="15" type="noConversion"/>
  </si>
  <si>
    <t>1.本表編製1式3份，1份送本府主計處，1份送交通部統計處，1份自存。
2.本表資料不含建築物附設停車位及風景遊樂區停車位。</t>
    <phoneticPr fontId="15" type="noConversion"/>
  </si>
  <si>
    <t>20623-05-06-3</t>
    <phoneticPr fontId="15" type="noConversion"/>
  </si>
  <si>
    <r>
      <t>臺東縣</t>
    </r>
    <r>
      <rPr>
        <sz val="24"/>
        <color rgb="FFFF0000"/>
        <rFont val="標楷體"/>
        <family val="4"/>
        <charset val="136"/>
      </rPr>
      <t>關山鎮</t>
    </r>
    <r>
      <rPr>
        <sz val="24"/>
        <rFont val="標楷體"/>
        <family val="4"/>
        <charset val="136"/>
      </rPr>
      <t>路邊停車位概況－電動汽車充電專用停車位</t>
    </r>
    <phoneticPr fontId="1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</si>
  <si>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15" type="noConversion"/>
  </si>
  <si>
    <t>20623-05-07-3</t>
    <phoneticPr fontId="15" type="noConversion"/>
  </si>
  <si>
    <r>
      <t>臺東縣</t>
    </r>
    <r>
      <rPr>
        <sz val="24"/>
        <color rgb="FFFF0000"/>
        <rFont val="標楷體"/>
        <family val="4"/>
        <charset val="136"/>
      </rPr>
      <t>關山鎮</t>
    </r>
    <r>
      <rPr>
        <sz val="24"/>
        <rFont val="標楷體"/>
        <family val="4"/>
        <charset val="136"/>
      </rPr>
      <t>孕婦及育有六歲以下兒童者停車位概況</t>
    </r>
    <phoneticPr fontId="15" type="noConversion"/>
  </si>
  <si>
    <t>場所別</t>
    <phoneticPr fontId="15" type="noConversion"/>
  </si>
  <si>
    <t>汽車停車位</t>
    <phoneticPr fontId="15" type="noConversion"/>
  </si>
  <si>
    <t>法定應設
孕婦及育有六歲以下兒童者停車位</t>
    <phoneticPr fontId="15" type="noConversion"/>
  </si>
  <si>
    <t>已設置
孕婦及育有六歲以下兒童者停車位</t>
    <phoneticPr fontId="1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</si>
  <si>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</si>
  <si>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</si>
  <si>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</si>
  <si>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</si>
  <si>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</si>
  <si>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</si>
  <si>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1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</si>
  <si>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15" type="noConversion"/>
  </si>
  <si>
    <t>資料種類：宗教統計</t>
    <phoneticPr fontId="24" type="noConversion"/>
  </si>
  <si>
    <r>
      <t>＊</t>
    </r>
    <r>
      <rPr>
        <sz val="14"/>
        <color indexed="8"/>
        <rFont val="標楷體"/>
        <family val="4"/>
        <charset val="136"/>
      </rPr>
      <t xml:space="preserve">書面：       （ ）新聞稿   （◎）報表  </t>
    </r>
  </si>
  <si>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15" type="noConversion"/>
  </si>
  <si>
    <t>（一）寺廟：凡有僧、道、住持之宗教建築物不論用何種名稱均屬之。</t>
    <phoneticPr fontId="15" type="noConversion"/>
  </si>
  <si>
    <t>（二）正式登記：凡符合寺廟登記要件並依寺廟登記相關規定辦理完峻之寺廟。</t>
    <phoneticPr fontId="15" type="noConversion"/>
  </si>
  <si>
    <t>（三）補辦登記：指違建寺廟，基於主管機關行政管理上的權宜措施，暫准以「補辦」名義所辦理登記之寺廟，其違建態樣如地目不符、無使用執照、未取得合法土地權源者…等。</t>
    <phoneticPr fontId="15" type="noConversion"/>
  </si>
  <si>
    <t>（四）已辦理財團法人登記數：寺廟依辦理寺廟登記須知完成寺廟登記程序後，寺廟負責人依財團法人相關法令規定，申請許可設立為財團法人制寺廟者。</t>
    <phoneticPr fontId="24" type="noConversion"/>
  </si>
  <si>
    <t>（五）未辦理財團法人登記數：寺廟依辦理寺廟登記須知完成寺廟登記程序但後續未申請許可設立為財團法人制寺廟者。</t>
    <phoneticPr fontId="24"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</si>
  <si>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2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</si>
  <si>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24" type="noConversion"/>
  </si>
  <si>
    <t>＊統計單位：座、平方公尺、人。</t>
    <phoneticPr fontId="24" type="noConversion"/>
  </si>
  <si>
    <t>＊統計分類：</t>
    <phoneticPr fontId="15" type="noConversion"/>
  </si>
  <si>
    <t>橫項依「宗教別」分；縱項依「寺廟數」、「不動產」及「信徒人數」分。</t>
    <phoneticPr fontId="24" type="noConversion"/>
  </si>
  <si>
    <t>（一）寺廟數：分為總座數、登記別、類別、組織型態。</t>
    <phoneticPr fontId="24" type="noConversion"/>
  </si>
  <si>
    <t>（二）不動產：分為寺廟、其他。</t>
    <phoneticPr fontId="24" type="noConversion"/>
  </si>
  <si>
    <t>＊預告發布日期（含預告方式及週期）：每年終了後三個月又五日內以公務統計報表發布(預定發布時間如遇例假日則順延至次一工作日)。</t>
    <phoneticPr fontId="15" type="noConversion"/>
  </si>
  <si>
    <t>＊編製單位：臺東縣關山鎮公所民政課</t>
    <phoneticPr fontId="15" type="noConversion"/>
  </si>
  <si>
    <t>＊聯絡電話：089-811249</t>
    <phoneticPr fontId="15" type="noConversion"/>
  </si>
  <si>
    <t>＊傳真：089-811847</t>
    <phoneticPr fontId="15" type="noConversion"/>
  </si>
  <si>
    <t>＊電子信箱：guan098@gs.taitung.gov.tw</t>
    <phoneticPr fontId="15" type="noConversion"/>
  </si>
  <si>
    <r>
      <t xml:space="preserve">＊電子媒體：
（◎）線上書刊及資料庫，網址：
</t>
    </r>
    <r>
      <rPr>
        <sz val="14"/>
        <color rgb="FFFF0000"/>
        <rFont val="標楷體"/>
        <family val="4"/>
        <charset val="136"/>
      </rPr>
      <t>關山鎮公所全球資訊網（https://www.guanshan.gov.tw/info-5.php）「首頁\資訊專區\統計資料預告發布\114年臺東縣關山鎮公所預告統計資料發布時間表」</t>
    </r>
    <phoneticPr fontId="24" type="noConversion"/>
  </si>
  <si>
    <t xml:space="preserve">       114    年    4  月   (   114 年度)</t>
    <phoneticPr fontId="15" type="noConversion"/>
  </si>
  <si>
    <t>　　　　　　　　　　　　　　　　　　　　　　　
資料來源：根據本鄉(鎮、市)公庫收入及支出資料編製。　　　　　　　　　　　　　　　　　　　　　　　中華民國  114 年  05  月  07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</si>
  <si>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臺東縣關山鎮公所社服及財政課</t>
    <phoneticPr fontId="15" type="noConversion"/>
  </si>
  <si>
    <t>10730-04-07-3</t>
    <phoneticPr fontId="15" type="noConversion"/>
  </si>
  <si>
    <t>臺東縣關山鎮獨居老人服務概況</t>
    <phoneticPr fontId="27" type="noConversion"/>
  </si>
  <si>
    <r>
      <t>中華民國114年第1季</t>
    </r>
    <r>
      <rPr>
        <sz val="11"/>
        <rFont val="Times New Roman"/>
        <family val="1"/>
      </rPr>
      <t>(1</t>
    </r>
    <r>
      <rPr>
        <sz val="11"/>
        <rFont val="標楷體"/>
        <family val="4"/>
        <charset val="136"/>
      </rPr>
      <t>月至3月</t>
    </r>
    <r>
      <rPr>
        <sz val="11"/>
        <rFont val="Times New Roman"/>
        <family val="1"/>
      </rPr>
      <t xml:space="preserve">)                                                                             </t>
    </r>
    <phoneticPr fontId="99"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</si>
  <si>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02" type="noConversion"/>
  </si>
  <si>
    <t>期底具原住民身分
獨居老人人數</t>
    <phoneticPr fontId="50"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</si>
  <si>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02" type="noConversion"/>
  </si>
  <si>
    <t>長照服務</t>
    <phoneticPr fontId="15" type="noConversion"/>
  </si>
  <si>
    <t>中華民國114年04月10日編製</t>
    <phoneticPr fontId="15" type="noConversion"/>
  </si>
  <si>
    <t>資料來源：依據本所所報獨居老人服務概況資料彙編。</t>
    <phoneticPr fontId="102" type="noConversion"/>
  </si>
  <si>
    <t>填表說明： 1、本表編製3份，1份送臺東縣政府社會處，1份送主計室，1份自存。</t>
    <phoneticPr fontId="50" type="noConversion"/>
  </si>
  <si>
    <t xml:space="preserve">           2、期底具原住民身分獨居老人人數為依指戶籍登記具原住民身分之獨居老人期底人數。</t>
    <phoneticPr fontId="15" type="noConversion"/>
  </si>
  <si>
    <t xml:space="preserve">           3、就醫協助為陪同獨居老人至醫療院所接受治療或服務。</t>
    <phoneticPr fontId="15" type="noConversion"/>
  </si>
  <si>
    <r>
      <t xml:space="preserve">                           4</t>
    </r>
    <r>
      <rPr>
        <sz val="12"/>
        <rFont val="細明體"/>
        <family val="1"/>
        <charset val="136"/>
      </rPr>
      <t>、</t>
    </r>
    <r>
      <rPr>
        <sz val="12"/>
        <rFont val="標楷體"/>
        <family val="4"/>
        <charset val="136"/>
      </rPr>
      <t>生活協助：提供獨居老人日常生活事務協助，增進社會連結、提升生活品質。</t>
    </r>
    <phoneticPr fontId="15" type="noConversion"/>
  </si>
  <si>
    <t xml:space="preserve">    5、長照服務：指居住社區之獨居老人使用長期照顧2.0所提供之服務。</t>
    <phoneticPr fontId="15" type="noConversion"/>
  </si>
  <si>
    <t xml:space="preserve"> 中華民國　114　年　4　月                                  單位：公噸</t>
    <phoneticPr fontId="27" type="noConversion"/>
  </si>
  <si>
    <t>中華民國　114 年  5 月 6 日編製</t>
    <phoneticPr fontId="27" type="noConversion"/>
  </si>
  <si>
    <t xml:space="preserve"> 中華民國   114   年   4   月                      單位：公斤</t>
    <phoneticPr fontId="27" type="noConversion"/>
  </si>
  <si>
    <t>中華民國 114 年 5 月 6 日編製</t>
    <phoneticPr fontId="15" type="noConversion"/>
  </si>
  <si>
    <t xml:space="preserve"> 中華民國　114　年　5　月                                  單位：公噸</t>
    <phoneticPr fontId="27" type="noConversion"/>
  </si>
  <si>
    <t>中華民國　114 年  6 月 5 日編製</t>
    <phoneticPr fontId="27" type="noConversion"/>
  </si>
  <si>
    <t xml:space="preserve"> 中華民國   114   年   5   月                      單位：公斤</t>
    <phoneticPr fontId="27" type="noConversion"/>
  </si>
  <si>
    <t>中華民國 114 年 6 月 5 日編製</t>
    <phoneticPr fontId="15" type="noConversion"/>
  </si>
  <si>
    <t>關山鎮清潔隊</t>
    <phoneticPr fontId="33" type="noConversion"/>
  </si>
  <si>
    <t>年  度  報</t>
    <phoneticPr fontId="134" type="noConversion"/>
  </si>
  <si>
    <t>期間終了4.5個月內編報</t>
    <phoneticPr fontId="134" type="noConversion"/>
  </si>
  <si>
    <t>30910-02-02-3</t>
    <phoneticPr fontId="15" type="noConversion"/>
  </si>
  <si>
    <t>臺東縣關山鎮環境保護決算</t>
    <phoneticPr fontId="15" type="noConversion"/>
  </si>
  <si>
    <t xml:space="preserve">  113會計年度</t>
    <phoneticPr fontId="15" type="noConversion"/>
  </si>
  <si>
    <r>
      <t>決  算</t>
    </r>
    <r>
      <rPr>
        <b/>
        <sz val="14"/>
        <color rgb="FFFF0000"/>
        <rFont val="標楷體"/>
        <family val="4"/>
        <charset val="136"/>
      </rPr>
      <t xml:space="preserve">  </t>
    </r>
    <r>
      <rPr>
        <sz val="14"/>
        <color rgb="FFFF0000"/>
        <rFont val="標楷體"/>
        <family val="4"/>
        <charset val="136"/>
      </rPr>
      <t>數</t>
    </r>
    <phoneticPr fontId="15" type="noConversion"/>
  </si>
  <si>
    <t>折舊</t>
    <phoneticPr fontId="15" type="noConversion"/>
  </si>
  <si>
    <t>關山鄉(鎮、巿) 公 所 清 潔 隊 決 算</t>
    <phoneticPr fontId="15" type="noConversion"/>
  </si>
  <si>
    <t>決  算  數</t>
    <phoneticPr fontId="134" type="noConversion"/>
  </si>
  <si>
    <t>關山鄉（鎮、市） 公 所 清 潔 隊 決 算</t>
    <phoneticPr fontId="15" type="noConversion"/>
  </si>
  <si>
    <t>土地</t>
    <phoneticPr fontId="134" type="noConversion"/>
  </si>
  <si>
    <t>中華民國 114年4月10日編製</t>
    <phoneticPr fontId="15" type="noConversion"/>
  </si>
  <si>
    <t>資料來源：依據本所清潔隊環境保護決算資料編製。</t>
    <phoneticPr fontId="1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</si>
  <si>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</si>
  <si>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 xml:space="preserve">       114    年    5  月   (   114 年度)</t>
    <phoneticPr fontId="15" type="noConversion"/>
  </si>
  <si>
    <t>　　水土保持</t>
  </si>
  <si>
    <t>　　　　　　　　　　　　　　　　　　　　　　
資料來源：根據本鄉(鎮、市)公庫收入及支出資料編製。　　　　　　　　　　　　　　　　　　　　　　　中華民國  114 年  06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</si>
  <si>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臺東縣關山鎮公所民政課</t>
  </si>
  <si>
    <t>每年終了後4個月內編報</t>
  </si>
  <si>
    <t>3312-04-01-3</t>
  </si>
  <si>
    <t>臺東縣關山鎮 公 墓 設 施 概 況</t>
  </si>
  <si>
    <t>中華民國113年</t>
  </si>
  <si>
    <t>鄉鎮市別</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</si>
  <si>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</si>
  <si>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</si>
  <si>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</si>
  <si>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</si>
  <si>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</si>
  <si>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</si>
  <si>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</si>
  <si>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</si>
  <si>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</si>
  <si>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</si>
  <si>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</si>
  <si>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</si>
  <si>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</si>
  <si>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</si>
  <si>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</si>
  <si>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</si>
  <si>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</si>
  <si>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</si>
  <si>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</si>
  <si>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關山鎮</t>
  </si>
  <si>
    <t>公立</t>
  </si>
  <si>
    <t>私立</t>
  </si>
  <si>
    <t>中華民國113年1月19日編製</t>
  </si>
  <si>
    <t>資料來源：依據本公所資料彙編。</t>
  </si>
  <si>
    <t>填表說明：1.本表編製2份，於完成會核程序並經機關長官核章後，1份送本府主計處(室)，1份自存外，應由網際網路上傳至內政部統計處資料庫。</t>
  </si>
  <si>
    <t>2.所轄如有以土葬之墓基供埋葬骨灰使用，則會產生1墓基有多個骨灰盒(罐)之情況，年度埋葬數會大於年度墓基使用數。</t>
  </si>
  <si>
    <t>3312-04-02-3</t>
  </si>
  <si>
    <t>臺東縣關山鎮骨　灰　(骸)　存　放　設　施　概　況</t>
  </si>
  <si>
    <t>年底最大容量</t>
  </si>
  <si>
    <t>年底已使用量
（含本年納入數量）</t>
  </si>
  <si>
    <t>年底尚未使用量</t>
  </si>
  <si>
    <t>本年納入數量</t>
  </si>
  <si>
    <t>本年遷出數量</t>
  </si>
  <si>
    <t>合計
（位）</t>
  </si>
  <si>
    <t>骨骸
（位）</t>
  </si>
  <si>
    <t>骨灰
（位）</t>
  </si>
  <si>
    <t>中華民國114年03月06日編製</t>
  </si>
  <si>
    <r>
      <t>資料來源：依據</t>
    </r>
    <r>
      <rPr>
        <b/>
        <sz val="12"/>
        <color rgb="FF000000"/>
        <rFont val="標楷體"/>
        <family val="4"/>
        <charset val="136"/>
      </rPr>
      <t>本公所</t>
    </r>
    <r>
      <rPr>
        <sz val="12"/>
        <color rgb="FF000000"/>
        <rFont val="標楷體"/>
        <family val="4"/>
        <charset val="136"/>
      </rPr>
      <t>資料彙編。</t>
    </r>
  </si>
  <si>
    <t>填表說明：本表編製1式3份，於完成會核程序並經機關長官核章後，1份送主計室，1份自存，1份送臺東縣政府民政處。</t>
  </si>
  <si>
    <t>3312-04-03-3</t>
  </si>
  <si>
    <t>臺東縣關山鎮殯葬管理業務概況</t>
  </si>
  <si>
    <t>鄉鎮市
別</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</si>
  <si>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</si>
  <si>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</si>
  <si>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</si>
  <si>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</si>
  <si>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</si>
  <si>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</si>
  <si>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</si>
  <si>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</si>
  <si>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</si>
  <si>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</si>
  <si>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</si>
  <si>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</si>
  <si>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</si>
  <si>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</si>
  <si>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</si>
  <si>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</si>
  <si>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</si>
  <si>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中華民國 113年01月22日編製</t>
  </si>
  <si>
    <t xml:space="preserve">          2.本年環保葬件數、本年殯葬設施違反殯葬法規處分件數係指公、私立殯葬管理業務均為統計範圍。</t>
  </si>
  <si>
    <t>3312-04-04-3</t>
  </si>
  <si>
    <t>臺東縣關山鎮殯 儀 館 設 施 概 況</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</si>
  <si>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</si>
  <si>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</si>
  <si>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</si>
  <si>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</si>
  <si>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</si>
  <si>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</si>
  <si>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</si>
  <si>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中華民國113年01月22日編製</t>
  </si>
  <si>
    <t>3312-04-05-3</t>
  </si>
  <si>
    <t>臺東縣關山鎮火 化 場 設 施 概 況</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</si>
  <si>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</si>
  <si>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</si>
  <si>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</si>
  <si>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</si>
  <si>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</si>
  <si>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</si>
  <si>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</si>
  <si>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114    年    6  月   (   114 年度)</t>
    <phoneticPr fontId="15" type="noConversion"/>
  </si>
  <si>
    <t>製表　　　　　　　　　　　　　　主辦出納　　　　　　　　　　　　　　主辦會計　　　　　　　　　　　　　　機關首長　　　　　　　　　　　　　　
資料來源：根據本鄉(鎮、市)公庫收入及支出資料編製。　　　　　　　　　　　　　　　　　　　　　　　中華民國  114 年  07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</si>
  <si>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xml:space="preserve"> 中華民國　114　年　6　月                                  單位：公噸</t>
    <phoneticPr fontId="27" type="noConversion"/>
  </si>
  <si>
    <t>中華民國　114 年  7 月 7 日編製</t>
    <phoneticPr fontId="27" type="noConversion"/>
  </si>
  <si>
    <t xml:space="preserve"> 中華民國   114   年   6   月                      單位：公斤</t>
    <phoneticPr fontId="27" type="noConversion"/>
  </si>
  <si>
    <t>中華民國 114 年 7 月 7 日編製</t>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</si>
  <si>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15" type="noConversion"/>
  </si>
  <si>
    <r>
      <t xml:space="preserve">                                                                 　　　　　　　　　　　　　　　　　　　　　       </t>
    </r>
    <r>
      <rPr>
        <sz val="12"/>
        <color rgb="FFFF0000"/>
        <rFont val="標楷體"/>
        <family val="4"/>
        <charset val="136"/>
      </rPr>
      <t>中華民國114年4月7日編製</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</si>
  <si>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15" type="noConversion"/>
  </si>
  <si>
    <r>
      <t xml:space="preserve">
　　　　　　　　　　　　　　　　　　　　　　　　　　          　　　　　　　　　　　　　　</t>
    </r>
    <r>
      <rPr>
        <sz val="12"/>
        <color rgb="FFFF0000"/>
        <rFont val="標楷體"/>
        <family val="4"/>
        <charset val="136"/>
      </rPr>
      <t>中華民國 114年4月7日編製</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</si>
  <si>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15" type="noConversion"/>
  </si>
  <si>
    <r>
      <t xml:space="preserve">
　　　　　　　　　　　　　　　　　　　　　　　　　　　　           　　　　　　　　　　　　　　　　　　　　</t>
    </r>
    <r>
      <rPr>
        <sz val="12"/>
        <color rgb="FFFF0000"/>
        <rFont val="標楷體"/>
        <family val="4"/>
        <charset val="136"/>
      </rPr>
      <t>中華民國114年4月7日編製</t>
    </r>
    <phoneticPr fontId="15" type="noConversion"/>
  </si>
  <si>
    <t xml:space="preserve">       114    年    7  月   (   114 年度)</t>
    <phoneticPr fontId="15" type="noConversion"/>
  </si>
  <si>
    <t>　廢舊物資售價</t>
  </si>
  <si>
    <t>　　廢舊物資售價</t>
  </si>
  <si>
    <t>　　　　　　　　　　　　　　　　　　　　　　　　　　　　　　　　　　　　　　　　　　　　　　　　　　　　　　　　
資料來源：根據本鄉(鎮、市)公庫收入及支出資料編製。　　　　　　　　　　　　　　　　　　　　　　　中華民國  114 年  08  月  06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</si>
  <si>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9+2+1</t>
    <phoneticPr fontId="15" type="noConversion"/>
  </si>
  <si>
    <t>3+1</t>
    <phoneticPr fontId="15" type="noConversion"/>
  </si>
  <si>
    <r>
      <t>填表　　　　　　　　　　　　審核　　　　　　　　　　　　業務主管人員　　　　　　　　　　　　機關首長
　　　　　　　　　　　　　　　　　　　　　　　　　　　　主辦統計人員　　　　　　　　　　　　　　　　　　　    　　</t>
    </r>
    <r>
      <rPr>
        <sz val="12"/>
        <color rgb="FFFF0000"/>
        <rFont val="標楷體"/>
        <family val="4"/>
        <charset val="136"/>
      </rPr>
      <t>中華民國114年7月2日編製</t>
    </r>
    <phoneticPr fontId="15" type="noConversion"/>
  </si>
  <si>
    <t>8+2</t>
    <phoneticPr fontId="15" type="noConversion"/>
  </si>
  <si>
    <r>
      <rPr>
        <sz val="12"/>
        <rFont val="細明體"/>
        <family val="1"/>
        <charset val="136"/>
      </rPr>
      <t>火車站</t>
    </r>
    <r>
      <rPr>
        <sz val="12"/>
        <rFont val="Times New Roman"/>
        <family val="1"/>
      </rPr>
      <t>2(</t>
    </r>
    <r>
      <rPr>
        <sz val="12"/>
        <rFont val="細明體"/>
        <family val="1"/>
        <charset val="136"/>
      </rPr>
      <t>未啟用</t>
    </r>
    <r>
      <rPr>
        <sz val="12"/>
        <rFont val="Times New Roman"/>
        <family val="1"/>
      </rPr>
      <t>)</t>
    </r>
    <phoneticPr fontId="15" type="noConversion"/>
  </si>
  <si>
    <t>填表　　　　　　　　　　　　審核　　　　　　　　　　　　業務主管人員　　　　　　　　　　　　機關首長　　　　　　　　　　　　
　　　　　　　　　　　　　　　　　　　　　　　　　　　　主辦統計人員　　　　　　　　　　　　　　　　　　　　　中華民國114年7月2日編製</t>
    <phoneticPr fontId="15" type="noConversion"/>
  </si>
  <si>
    <r>
      <t>填表　　　　　　　　審核　　　　　　   　      業務主管人員　　 　　　　　              　機關首長
　　　　　　　　　　　　　　　　　　           主辦統計人員　　　　　　　　　　　　　　　　　　　　　　                 　</t>
    </r>
    <r>
      <rPr>
        <sz val="12"/>
        <color rgb="FFFF0000"/>
        <rFont val="標楷體"/>
        <family val="4"/>
        <charset val="136"/>
      </rPr>
      <t>中華民國114年7月2日編製</t>
    </r>
    <phoneticPr fontId="15" type="noConversion"/>
  </si>
  <si>
    <t>填表　　　　　　　　　　　　審核　　　　　　　　　　          　　業務主管人員　　 　　　　　       　　　　機關首長
　　　　　　　　　　　　　　　　　　　　　　　　　　　          　主辦統計人員　　　　　　　　　　　                         　中華民國114年7月2日編製</t>
    <phoneticPr fontId="15" type="noConversion"/>
  </si>
  <si>
    <t xml:space="preserve">       114    年    10  月   (   114 年度)</t>
    <phoneticPr fontId="15" type="noConversion"/>
  </si>
  <si>
    <t>製表　　　　　　　　　　　　　　主辦出納　　　　　　　　　　　　　　主辦會計　　　　　　　　　　　　　　機關首長　　　　　　　　　　　　　　
資料來源：根據本鄉(鎮、市)公庫收入及支出資料編製。　　　　　　　　　　　　　　　　　　　　　　　中華民國  114 年  11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</si>
  <si>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關山鎮公所(清潔隊)</t>
    <phoneticPr fontId="32" type="noConversion"/>
  </si>
  <si>
    <t>11251-01-03-3</t>
    <phoneticPr fontId="81" type="noConversion"/>
  </si>
  <si>
    <r>
      <t>臺東縣關山鎮</t>
    </r>
    <r>
      <rPr>
        <sz val="18"/>
        <color indexed="10"/>
        <rFont val="標楷體"/>
        <family val="4"/>
        <charset val="136"/>
      </rPr>
      <t>垃圾回收清除車輛數</t>
    </r>
    <phoneticPr fontId="81" type="noConversion"/>
  </si>
  <si>
    <t>中 華 民 國  114 年  6  月底</t>
    <phoneticPr fontId="81" type="noConversion"/>
  </si>
  <si>
    <t>單位：輛</t>
    <phoneticPr fontId="81" type="noConversion"/>
  </si>
  <si>
    <t>車輛數</t>
    <phoneticPr fontId="81" type="noConversion"/>
  </si>
  <si>
    <t>中華民國  114年 7月 4 日編製</t>
    <phoneticPr fontId="81" type="noConversion"/>
  </si>
  <si>
    <r>
      <t>資料來源：依據本所</t>
    </r>
    <r>
      <rPr>
        <sz val="11"/>
        <color rgb="FFFF0000"/>
        <rFont val="標楷體"/>
        <family val="4"/>
        <charset val="136"/>
      </rPr>
      <t>垃圾回收清除車輛資料</t>
    </r>
    <r>
      <rPr>
        <sz val="11"/>
        <rFont val="標楷體"/>
        <family val="4"/>
        <charset val="136"/>
      </rPr>
      <t>編製。</t>
    </r>
    <phoneticPr fontId="81"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</si>
  <si>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1"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</si>
  <si>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1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</si>
  <si>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15" type="noConversion"/>
  </si>
  <si>
    <r>
      <t>期間終了</t>
    </r>
    <r>
      <rPr>
        <sz val="12"/>
        <color indexed="10"/>
        <rFont val="標楷體"/>
        <family val="4"/>
        <charset val="136"/>
      </rPr>
      <t>25日</t>
    </r>
    <r>
      <rPr>
        <sz val="12"/>
        <rFont val="標楷體"/>
        <family val="4"/>
        <charset val="136"/>
      </rPr>
      <t>內編報</t>
    </r>
    <phoneticPr fontId="15" type="noConversion"/>
  </si>
  <si>
    <t>30910-01-01-3</t>
    <phoneticPr fontId="15" type="noConversion"/>
  </si>
  <si>
    <t xml:space="preserve">         中華民國 114年 6月底    </t>
    <phoneticPr fontId="15" type="noConversion"/>
  </si>
  <si>
    <t>項   目   別</t>
    <phoneticPr fontId="15" type="noConversion"/>
  </si>
  <si>
    <r>
      <rPr>
        <b/>
        <sz val="12"/>
        <rFont val="Times New Roman"/>
        <family val="1"/>
      </rPr>
      <t xml:space="preserve">    </t>
    </r>
    <r>
      <rPr>
        <b/>
        <sz val="12"/>
        <rFont val="標楷體"/>
        <family val="4"/>
        <charset val="136"/>
      </rPr>
      <t>按類別分：B=</t>
    </r>
    <r>
      <rPr>
        <b/>
        <sz val="12"/>
        <rFont val="Times New Roman"/>
        <family val="1"/>
      </rPr>
      <t>(1)+(2)+(3)+(4)</t>
    </r>
    <phoneticPr fontId="15" type="noConversion"/>
  </si>
  <si>
    <r>
      <rPr>
        <b/>
        <sz val="12"/>
        <rFont val="Times New Roman"/>
        <family val="1"/>
      </rPr>
      <t xml:space="preserve">    </t>
    </r>
    <r>
      <rPr>
        <b/>
        <sz val="12"/>
        <rFont val="標楷體"/>
        <family val="4"/>
        <charset val="136"/>
      </rPr>
      <t>按性別分：</t>
    </r>
    <r>
      <rPr>
        <b/>
        <sz val="12"/>
        <rFont val="Times New Roman"/>
        <family val="1"/>
      </rPr>
      <t>C=(5)+(6)</t>
    </r>
    <phoneticPr fontId="15" type="noConversion"/>
  </si>
  <si>
    <r>
      <rPr>
        <b/>
        <sz val="12"/>
        <rFont val="Times New Roman"/>
        <family val="1"/>
      </rPr>
      <t xml:space="preserve">    </t>
    </r>
    <r>
      <rPr>
        <b/>
        <sz val="12"/>
        <rFont val="標楷體"/>
        <family val="4"/>
        <charset val="136"/>
      </rPr>
      <t>按年齡別分：</t>
    </r>
    <r>
      <rPr>
        <b/>
        <sz val="12"/>
        <rFont val="Times New Roman"/>
        <family val="1"/>
      </rPr>
      <t>D=(7)+…+(12)</t>
    </r>
    <phoneticPr fontId="1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</si>
  <si>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15" type="noConversion"/>
  </si>
  <si>
    <r>
      <t>中華民國</t>
    </r>
    <r>
      <rPr>
        <sz val="12"/>
        <rFont val="Times New Roman"/>
        <family val="1"/>
      </rPr>
      <t xml:space="preserve">   114</t>
    </r>
    <r>
      <rPr>
        <sz val="12"/>
        <rFont val="標楷體"/>
        <family val="4"/>
        <charset val="136"/>
      </rPr>
      <t>年</t>
    </r>
    <r>
      <rPr>
        <sz val="12"/>
        <rFont val="Times New Roman"/>
        <family val="1"/>
      </rPr>
      <t xml:space="preserve">  7</t>
    </r>
    <r>
      <rPr>
        <sz val="12"/>
        <rFont val="標楷體"/>
        <family val="4"/>
        <charset val="136"/>
      </rPr>
      <t>月</t>
    </r>
    <r>
      <rPr>
        <sz val="12"/>
        <rFont val="Times New Roman"/>
        <family val="1"/>
      </rPr>
      <t xml:space="preserve">  4  </t>
    </r>
    <r>
      <rPr>
        <sz val="12"/>
        <rFont val="標楷體"/>
        <family val="4"/>
        <charset val="136"/>
      </rPr>
      <t>日編製</t>
    </r>
    <phoneticPr fontId="1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</si>
  <si>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1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</si>
  <si>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5" type="noConversion"/>
  </si>
  <si>
    <t>關山鎮清潔隊</t>
    <phoneticPr fontId="43" type="noConversion"/>
  </si>
  <si>
    <r>
      <t>期間終了</t>
    </r>
    <r>
      <rPr>
        <sz val="16"/>
        <color rgb="FF000000"/>
        <rFont val="Times New Roman"/>
        <family val="1"/>
      </rPr>
      <t>15</t>
    </r>
    <r>
      <rPr>
        <sz val="16"/>
        <color rgb="FF000000"/>
        <rFont val="標楷體"/>
        <family val="4"/>
        <charset val="136"/>
      </rPr>
      <t>日內編製</t>
    </r>
    <phoneticPr fontId="43" type="noConversion"/>
  </si>
  <si>
    <t>表   號</t>
  </si>
  <si>
    <t>11252-01-02-3</t>
    <phoneticPr fontId="43" type="noConversion"/>
  </si>
  <si>
    <t>臺東縣關山鎮資源回收量</t>
    <phoneticPr fontId="43" type="noConversion"/>
  </si>
  <si>
    <t xml:space="preserve"> 中華民國114年7月                      單位：公斤</t>
    <phoneticPr fontId="43" type="noConversion"/>
  </si>
  <si>
    <t>項  目  別</t>
  </si>
  <si>
    <t>按清運單位分</t>
  </si>
  <si>
    <t>環保單位
自行清運</t>
  </si>
  <si>
    <t>環保單位
委託清運</t>
  </si>
  <si>
    <t>公私處所
自行或委託清運</t>
  </si>
  <si>
    <t>總  　計</t>
  </si>
  <si>
    <t>紙  類</t>
  </si>
  <si>
    <t>塑膠容器</t>
  </si>
  <si>
    <t>其他塑膠製品</t>
  </si>
  <si>
    <t>輪  胎</t>
  </si>
  <si>
    <t>玻璃容器</t>
  </si>
  <si>
    <t>照明光源</t>
  </si>
  <si>
    <t>鉛蓄電池</t>
  </si>
  <si>
    <t>家  電</t>
  </si>
  <si>
    <t>行動電話(含充電器)</t>
  </si>
  <si>
    <t>其  他</t>
  </si>
  <si>
    <t>中華民國114年8月7日編製</t>
    <phoneticPr fontId="43" type="noConversion"/>
  </si>
  <si>
    <t xml:space="preserve">資料來源：依據本所資源回收成果統計資料編製。 </t>
    <phoneticPr fontId="15" type="noConversion"/>
  </si>
  <si>
    <r>
      <t>填表說明：1.本表編製1式</t>
    </r>
    <r>
      <rPr>
        <sz val="14"/>
        <color indexed="10"/>
        <rFont val="標楷體"/>
        <family val="4"/>
        <charset val="136"/>
      </rPr>
      <t>3</t>
    </r>
    <r>
      <rPr>
        <sz val="14"/>
        <rFont val="標楷體"/>
        <family val="4"/>
        <charset val="136"/>
      </rPr>
      <t>份，1份送本所主計室，1份自存，1份送臺東縣環境保護局。</t>
    </r>
    <phoneticPr fontId="15" type="noConversion"/>
  </si>
  <si>
    <t xml:space="preserve"> 中華民國114年8月                      單位：公斤</t>
    <phoneticPr fontId="43" type="noConversion"/>
  </si>
  <si>
    <t>中華民國114年9月8日編製</t>
    <phoneticPr fontId="43" type="noConversion"/>
  </si>
  <si>
    <t xml:space="preserve"> 中華民國114年9月                      單位：公斤</t>
    <phoneticPr fontId="43" type="noConversion"/>
  </si>
  <si>
    <t>中華民國114年10月8日編製</t>
    <phoneticPr fontId="43" type="noConversion"/>
  </si>
  <si>
    <t xml:space="preserve"> 中華民國114年10月                      單位：公斤</t>
    <phoneticPr fontId="43" type="noConversion"/>
  </si>
  <si>
    <t>中華民國114年10月7日編製</t>
    <phoneticPr fontId="43" type="noConversion"/>
  </si>
  <si>
    <t xml:space="preserve"> 中華民國　114　年　7　月                                  單位：公噸</t>
    <phoneticPr fontId="27" type="noConversion"/>
  </si>
  <si>
    <t>中華民國　114 年  8 月 7 日編製</t>
    <phoneticPr fontId="27" type="noConversion"/>
  </si>
  <si>
    <t xml:space="preserve"> 中華民國　114　年　8　月                                  單位：公噸</t>
    <phoneticPr fontId="27" type="noConversion"/>
  </si>
  <si>
    <t>中華民國　114 年  9 月 8 日編製</t>
    <phoneticPr fontId="27" type="noConversion"/>
  </si>
  <si>
    <t xml:space="preserve"> 中華民國　114　年　9　月                                  單位：公噸</t>
    <phoneticPr fontId="27" type="noConversion"/>
  </si>
  <si>
    <t>中華民國　114 年 10 月 8 日編製</t>
    <phoneticPr fontId="27" type="noConversion"/>
  </si>
  <si>
    <t xml:space="preserve"> 中華民國　114　年　10　月                                  單位：公噸</t>
    <phoneticPr fontId="27" type="noConversion"/>
  </si>
  <si>
    <t>中華民國　114 年 11 月 7 日編製</t>
    <phoneticPr fontId="27" type="noConversion"/>
  </si>
  <si>
    <t>臺東縣關山鎮公所社財課</t>
    <phoneticPr fontId="15" type="noConversion"/>
  </si>
  <si>
    <r>
      <t>中華民國114年第3季</t>
    </r>
    <r>
      <rPr>
        <sz val="11"/>
        <rFont val="Times New Roman"/>
        <family val="1"/>
      </rPr>
      <t>(7</t>
    </r>
    <r>
      <rPr>
        <sz val="11"/>
        <rFont val="標楷體"/>
        <family val="4"/>
        <charset val="136"/>
      </rPr>
      <t>月至9月)</t>
    </r>
    <r>
      <rPr>
        <sz val="11"/>
        <rFont val="Times New Roman"/>
        <family val="1"/>
      </rPr>
      <t xml:space="preserve">                                                                      </t>
    </r>
    <phoneticPr fontId="99" type="noConversion"/>
  </si>
  <si>
    <r>
      <t>本</t>
    </r>
    <r>
      <rPr>
        <sz val="12"/>
        <color theme="1"/>
        <rFont val="Times New Roman"/>
        <family val="1"/>
      </rPr>
      <t xml:space="preserve">  </t>
    </r>
    <r>
      <rPr>
        <sz val="12"/>
        <color theme="1"/>
        <rFont val="標楷體"/>
        <family val="4"/>
        <charset val="136"/>
      </rPr>
      <t>期</t>
    </r>
    <r>
      <rPr>
        <sz val="12"/>
        <color theme="1"/>
        <rFont val="Times New Roman"/>
        <family val="1"/>
      </rPr>
      <t xml:space="preserve">  </t>
    </r>
    <r>
      <rPr>
        <sz val="12"/>
        <color theme="1"/>
        <rFont val="標楷體"/>
        <family val="4"/>
        <charset val="136"/>
      </rPr>
      <t>服</t>
    </r>
    <r>
      <rPr>
        <sz val="12"/>
        <color theme="1"/>
        <rFont val="Times New Roman"/>
        <family val="1"/>
      </rPr>
      <t xml:space="preserve">  </t>
    </r>
    <r>
      <rPr>
        <sz val="12"/>
        <color theme="1"/>
        <rFont val="標楷體"/>
        <family val="4"/>
        <charset val="136"/>
      </rPr>
      <t>務</t>
    </r>
    <r>
      <rPr>
        <sz val="12"/>
        <color theme="1"/>
        <rFont val="Times New Roman"/>
        <family val="1"/>
      </rPr>
      <t xml:space="preserve">  </t>
    </r>
    <r>
      <rPr>
        <sz val="12"/>
        <color theme="1"/>
        <rFont val="標楷體"/>
        <family val="4"/>
        <charset val="136"/>
      </rPr>
      <t>成</t>
    </r>
    <r>
      <rPr>
        <sz val="12"/>
        <color theme="1"/>
        <rFont val="Times New Roman"/>
        <family val="1"/>
      </rPr>
      <t xml:space="preserve">  </t>
    </r>
    <r>
      <rPr>
        <sz val="12"/>
        <color theme="1"/>
        <rFont val="標楷體"/>
        <family val="4"/>
        <charset val="136"/>
      </rPr>
      <t>果</t>
    </r>
    <r>
      <rPr>
        <sz val="12"/>
        <color theme="1"/>
        <rFont val="Times New Roman"/>
        <family val="1"/>
      </rPr>
      <t xml:space="preserve">  </t>
    </r>
    <r>
      <rPr>
        <sz val="12"/>
        <color theme="1"/>
        <rFont val="標楷體"/>
        <family val="4"/>
        <charset val="136"/>
      </rPr>
      <t>(人次)</t>
    </r>
    <phoneticPr fontId="102" type="noConversion"/>
  </si>
  <si>
    <t>中華民國114年10月23日編製</t>
    <phoneticPr fontId="43" type="noConversion"/>
  </si>
  <si>
    <t>填表說明：本表編製2份，1份送本所主計室，1份送臺東縣政府社會處。</t>
    <phoneticPr fontId="50" type="noConversion"/>
  </si>
  <si>
    <t xml:space="preserve">       114    年    8  月   (   114 年度)</t>
    <phoneticPr fontId="15" type="noConversion"/>
  </si>
  <si>
    <t xml:space="preserve">
資料來源：根據本鄉(鎮、市)公庫收入及支出資料編製。　　　　　　　　　　　　　　　　　　　　　　　中華民國  114 年  09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</si>
  <si>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t xml:space="preserve">       114    年    9  月   (   114 年度)</t>
    <phoneticPr fontId="15" type="noConversion"/>
  </si>
  <si>
    <t>　　　　　　　　　　　　　　
資料來源：根據本鄉(鎮、市)公庫收入及支出資料編製。　　　　　　　　　　　　　　　　　　　　　　　中華民國  114 年  10  月  03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phoneticPr fontId="15" type="noConversion"/>
  </si>
  <si>
    <r>
      <t>中華民國114年第2季</t>
    </r>
    <r>
      <rPr>
        <sz val="11"/>
        <rFont val="Times New Roman"/>
        <family val="1"/>
      </rPr>
      <t>(4</t>
    </r>
    <r>
      <rPr>
        <sz val="11"/>
        <rFont val="標楷體"/>
        <family val="4"/>
        <charset val="136"/>
      </rPr>
      <t>月至6月</t>
    </r>
    <r>
      <rPr>
        <sz val="11"/>
        <rFont val="Times New Roman"/>
        <family val="1"/>
      </rPr>
      <t xml:space="preserve">)                                                                             </t>
    </r>
    <phoneticPr fontId="99" type="noConversion"/>
  </si>
  <si>
    <t>中華民國114年07月04日編製</t>
    <phoneticPr fontId="43"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</si>
  <si>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3  </t>
    </r>
    <r>
      <rPr>
        <sz val="12"/>
        <rFont val="標楷體"/>
        <family val="4"/>
        <charset val="136"/>
      </rPr>
      <t>季底</t>
    </r>
    <phoneticPr fontId="15" type="noConversion"/>
  </si>
  <si>
    <t>355+165</t>
    <phoneticPr fontId="15" type="noConversion"/>
  </si>
  <si>
    <t>100+102</t>
    <phoneticPr fontId="15" type="noConversion"/>
  </si>
  <si>
    <t>255+53</t>
    <phoneticPr fontId="15" type="noConversion"/>
  </si>
  <si>
    <r>
      <t xml:space="preserve">                                                                 　　　　　　　　　　　　　　　　　　　　　       </t>
    </r>
    <r>
      <rPr>
        <sz val="12"/>
        <color rgb="FFFF0000"/>
        <rFont val="標楷體"/>
        <family val="4"/>
        <charset val="136"/>
      </rPr>
      <t>中華民國114年10月2日編製</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</si>
  <si>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3  </t>
    </r>
    <r>
      <rPr>
        <sz val="12"/>
        <rFont val="標楷體"/>
        <family val="4"/>
        <charset val="136"/>
      </rPr>
      <t>季底</t>
    </r>
    <phoneticPr fontId="15" type="noConversion"/>
  </si>
  <si>
    <r>
      <t xml:space="preserve">
　　　　　　　　　　　　　　　　　　　　　　　　　　          　　　　　　　　　　　　　　</t>
    </r>
    <r>
      <rPr>
        <sz val="12"/>
        <color rgb="FFFF0000"/>
        <rFont val="標楷體"/>
        <family val="4"/>
        <charset val="136"/>
      </rPr>
      <t>中華民國 114年10月2日編製</t>
    </r>
    <phoneticPr fontId="1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</si>
  <si>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3 </t>
    </r>
    <r>
      <rPr>
        <sz val="12"/>
        <rFont val="標楷體"/>
        <family val="4"/>
        <charset val="136"/>
      </rPr>
      <t>季底</t>
    </r>
    <phoneticPr fontId="15" type="noConversion"/>
  </si>
  <si>
    <r>
      <t xml:space="preserve">                                                                 　　　　　　　　　　　　　       </t>
    </r>
    <r>
      <rPr>
        <sz val="12"/>
        <color rgb="FFFF0000"/>
        <rFont val="標楷體"/>
        <family val="4"/>
        <charset val="136"/>
      </rPr>
      <t>中華民國114年10月2日編製</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</si>
</sst>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0_-;\-* #,##0_-;_-* &quot;-&quot;_-;_-@_-"/>
    <numFmt numFmtId="43" formatCode="_-* #,##0.00_-;\-* #,##0.00_-;_-* &quot;-&quot;??_-;_-@_-"/>
    <numFmt numFmtId="176" formatCode="&quot; &quot;#,##0.00&quot; &quot;;&quot;-&quot;#,##0.00&quot; &quot;;&quot;-&quot;00&quot; &quot;;&quot; &quot;@&quot; &quot;"/>
    <numFmt numFmtId="177" formatCode="m&quot;月&quot;d&quot;日&quot;"/>
    <numFmt numFmtId="178" formatCode="[$-404]hh&quot;:&quot;mm"/>
    <numFmt numFmtId="179" formatCode="#,##0.00&quot; &quot;;#,##0.00&quot; &quot;;&quot;-&quot;#&quot; &quot;;&quot; &quot;@&quot; &quot;"/>
    <numFmt numFmtId="180" formatCode="[$NT$-404]#,##0.00;[Red]&quot;-&quot;[$NT$-404]#,##0.00"/>
    <numFmt numFmtId="181" formatCode="#,##0.000_);\(#,##0.000\)"/>
    <numFmt numFmtId="182" formatCode="#,##0_ "/>
    <numFmt numFmtId="183" formatCode="#,##0_);\(#,##0\)"/>
    <numFmt numFmtId="184" formatCode="0_)"/>
    <numFmt numFmtId="185" formatCode="#,##0_);[Red]\(#,##0\)"/>
    <numFmt numFmtId="186" formatCode="###,##0;\-###,##0;&quot;     －&quot;"/>
    <numFmt numFmtId="187" formatCode="0.00_ "/>
    <numFmt numFmtId="188" formatCode="##,##0;\-##,##0;&quot;    －&quot;"/>
    <numFmt numFmtId="189" formatCode="##,##0"/>
    <numFmt numFmtId="190" formatCode="_(* #,##0_);_(* \(#,##0\);_(* &quot;-&quot;_);_(@_)"/>
    <numFmt numFmtId="191" formatCode="* #,##0;\(* \(#,##0\);_(* &quot;-&quot;_);_(@_)"/>
    <numFmt numFmtId="192" formatCode="#,##0;\-#,##0;&quot;－&quot;"/>
    <numFmt numFmtId="193" formatCode="_-* #,##0.000_-;\-* #,##0.000_-;_-* &quot;-&quot;???_-;_-@_-"/>
    <numFmt numFmtId="194" formatCode="\ 0\ ;\-0\ ;\-00\ ;\ @\ "/>
    <numFmt numFmtId="195" formatCode="#,##0;[Red]&quot;-&quot;#,##0"/>
    <numFmt numFmtId="196" formatCode="#,##0.000_);[Red]\(#,##0.000\)"/>
    <numFmt numFmtId="197" formatCode="#,##0.000_ "/>
    <numFmt numFmtId="198" formatCode="0\ ;[Red]\(0\)"/>
    <numFmt numFmtId="199" formatCode="* #,##0.00;\-* #,##0.00;\-"/>
    <numFmt numFmtId="200" formatCode="_-* #,##0_-;\-* #,##0_-;_-* &quot;-&quot;??_-;_-@_-"/>
    <numFmt numFmtId="201" formatCode="#,##0;\-#,##0;\-"/>
    <numFmt numFmtId="202" formatCode="##,###,##0"/>
    <numFmt numFmtId="203" formatCode="##,###,##0;\-##,###,##0;&quot;        －&quot;"/>
    <numFmt numFmtId="204" formatCode="###,###,##0"/>
    <numFmt numFmtId="205" formatCode="###,###,##0;\-###,###,##0;&quot;         －&quot;"/>
    <numFmt numFmtId="206" formatCode="#,##0;&quot;(&quot;#,##0&quot;)&quot;;&quot;- &quot;;@&quot; &quot;"/>
    <numFmt numFmtId="207" formatCode="&quot; &quot;#,##0&quot; &quot;;&quot;-&quot;#,##0&quot; &quot;;&quot; - &quot;;&quot; &quot;@&quot; &quot;"/>
    <numFmt numFmtId="208" formatCode="&quot; &quot;#,##0.0&quot; &quot;;&quot;-&quot;#,##0.0&quot; &quot;;&quot; -&quot;0&quot; &quot;;&quot; &quot;@&quot; &quot;"/>
    <numFmt numFmtId="209" formatCode="[=0]&quot;-&quot;;General"/>
  </numFmts>
  <fonts count="201">
    <font>
      <sz val="12"/>
      <color rgb="FF000000"/>
      <name val="新細明體"/>
      <family val="1"/>
      <charset val="136"/>
    </font>
    <font>
      <sz val="12"/>
      <color rgb="FF000000"/>
      <name val="新細明體"/>
      <family val="1"/>
      <charset val="136"/>
    </font>
    <font>
      <sz val="10"/>
      <color rgb="FF000000"/>
      <name val="新細明體"/>
      <family val="1"/>
      <charset val="136"/>
    </font>
    <font>
      <u/>
      <sz val="12"/>
      <color rgb="FF0563C1"/>
      <name val="新細明體"/>
      <family val="1"/>
      <charset val="136"/>
    </font>
    <font>
      <u/>
      <sz val="10"/>
      <color rgb="FF0000FF"/>
      <name val="新細明體"/>
      <family val="1"/>
      <charset val="136"/>
    </font>
    <font>
      <b/>
      <i/>
      <sz val="16"/>
      <color rgb="FF000000"/>
      <name val="新細明體"/>
      <family val="1"/>
      <charset val="136"/>
    </font>
    <font>
      <b/>
      <i/>
      <u/>
      <sz val="12"/>
      <color rgb="FF000000"/>
      <name val="新細明體"/>
      <family val="1"/>
      <charset val="136"/>
    </font>
    <font>
      <sz val="14"/>
      <color rgb="FF000000"/>
      <name val="標楷體"/>
      <family val="4"/>
      <charset val="136"/>
    </font>
    <font>
      <sz val="11"/>
      <color rgb="FF000000"/>
      <name val="標楷體"/>
      <family val="4"/>
      <charset val="136"/>
    </font>
    <font>
      <sz val="12"/>
      <color rgb="FF000000"/>
      <name val="標楷體"/>
      <family val="4"/>
      <charset val="136"/>
    </font>
    <font>
      <sz val="11"/>
      <color rgb="FF000000"/>
      <name val="新細明體1"/>
      <charset val="136"/>
    </font>
    <font>
      <b/>
      <sz val="12"/>
      <color rgb="FF000000"/>
      <name val="標楷體"/>
      <family val="4"/>
      <charset val="136"/>
    </font>
    <font>
      <sz val="10"/>
      <color rgb="FF000000"/>
      <name val="標楷體"/>
      <family val="4"/>
      <charset val="136"/>
    </font>
    <font>
      <u/>
      <sz val="10"/>
      <color rgb="FF0000FF"/>
      <name val="標楷體"/>
      <family val="4"/>
      <charset val="136"/>
    </font>
    <font>
      <u/>
      <sz val="10"/>
      <color rgb="FF0000FF"/>
      <name val="新細明體1"/>
      <charset val="136"/>
    </font>
    <font>
      <sz val="9"/>
      <name val="新細明體"/>
      <family val="1"/>
      <charset val="136"/>
    </font>
    <font>
      <sz val="14"/>
      <color rgb="FF7030A0"/>
      <name val="標楷體"/>
      <family val="4"/>
      <charset val="136"/>
    </font>
    <font>
      <b/>
      <sz val="14"/>
      <name val="標楷體"/>
      <family val="4"/>
      <charset val="136"/>
    </font>
    <font>
      <sz val="14"/>
      <color indexed="8"/>
      <name val="標楷體"/>
      <family val="4"/>
      <charset val="136"/>
    </font>
    <font>
      <sz val="13.5"/>
      <color indexed="8"/>
      <name val="標楷體"/>
      <family val="4"/>
      <charset val="136"/>
    </font>
    <font>
      <sz val="14"/>
      <name val="標楷體"/>
      <family val="4"/>
      <charset val="136"/>
    </font>
    <font>
      <sz val="14"/>
      <name val="Times New Roman"/>
      <family val="1"/>
    </font>
    <font>
      <sz val="14"/>
      <name val="新細明體"/>
      <family val="1"/>
      <charset val="136"/>
    </font>
    <font>
      <b/>
      <sz val="14"/>
      <color indexed="8"/>
      <name val="標楷體"/>
      <family val="4"/>
      <charset val="136"/>
    </font>
    <font>
      <sz val="9"/>
      <name val="新細明體"/>
      <family val="1"/>
      <charset val="136"/>
      <scheme val="minor"/>
    </font>
    <font>
      <sz val="14"/>
      <color theme="1"/>
      <name val="標楷體"/>
      <family val="4"/>
      <charset val="136"/>
    </font>
    <font>
      <sz val="12"/>
      <color theme="1"/>
      <name val="新細明體"/>
      <family val="1"/>
      <charset val="136"/>
      <scheme val="minor"/>
    </font>
    <font>
      <sz val="9"/>
      <name val="細明體"/>
      <family val="3"/>
      <charset val="136"/>
    </font>
    <font>
      <sz val="13.5"/>
      <color theme="1"/>
      <name val="標楷體"/>
      <family val="4"/>
      <charset val="136"/>
    </font>
    <font>
      <sz val="7"/>
      <color theme="1"/>
      <name val="Times New Roman"/>
      <family val="1"/>
    </font>
    <font>
      <sz val="14"/>
      <name val="微軟正黑體"/>
      <family val="2"/>
      <charset val="136"/>
    </font>
    <font>
      <sz val="13.5"/>
      <name val="標楷體"/>
      <family val="4"/>
      <charset val="136"/>
    </font>
    <font>
      <sz val="12"/>
      <name val="標楷體"/>
      <family val="4"/>
      <charset val="136"/>
    </font>
    <font>
      <sz val="12"/>
      <name val="Times New Roman"/>
      <family val="1"/>
    </font>
    <font>
      <sz val="12"/>
      <name val="新細明體"/>
      <family val="1"/>
      <charset val="136"/>
    </font>
    <font>
      <sz val="14"/>
      <color theme="1"/>
      <name val="Times New Roman"/>
      <family val="1"/>
    </font>
    <font>
      <sz val="7"/>
      <name val="Times New Roman"/>
      <family val="1"/>
    </font>
    <font>
      <u/>
      <sz val="10"/>
      <color rgb="FF000000"/>
      <name val="標楷體"/>
      <family val="4"/>
      <charset val="136"/>
    </font>
    <font>
      <sz val="13"/>
      <color rgb="FF000000"/>
      <name val="標楷體"/>
      <family val="4"/>
      <charset val="136"/>
    </font>
    <font>
      <sz val="14"/>
      <color rgb="FF000000"/>
      <name val="Times New Roman"/>
      <family val="1"/>
    </font>
    <font>
      <sz val="7"/>
      <color rgb="FF000000"/>
      <name val="Times New Roman"/>
      <family val="1"/>
    </font>
    <font>
      <sz val="12"/>
      <color theme="1"/>
      <name val="新細明體"/>
      <family val="2"/>
      <charset val="136"/>
    </font>
    <font>
      <sz val="14"/>
      <color rgb="FFFF0000"/>
      <name val="標楷體"/>
      <family val="4"/>
      <charset val="136"/>
    </font>
    <font>
      <sz val="9"/>
      <name val="新細明體"/>
      <family val="2"/>
      <charset val="136"/>
      <scheme val="minor"/>
    </font>
    <font>
      <sz val="9"/>
      <name val="新細明體"/>
      <family val="2"/>
      <charset val="136"/>
    </font>
    <font>
      <u/>
      <sz val="11"/>
      <color rgb="FF0563C1"/>
      <name val="標楷體"/>
      <family val="4"/>
      <charset val="136"/>
    </font>
    <font>
      <sz val="14"/>
      <name val="標楷體"/>
      <family val="1"/>
      <charset val="136"/>
    </font>
    <font>
      <u/>
      <sz val="10"/>
      <color rgb="FF0563C1"/>
      <name val="標楷體"/>
      <family val="4"/>
      <charset val="136"/>
    </font>
    <font>
      <b/>
      <sz val="10"/>
      <color theme="9" tint="-0.499984740745262"/>
      <name val="標楷體"/>
      <family val="4"/>
      <charset val="136"/>
    </font>
    <font>
      <b/>
      <sz val="10"/>
      <color theme="5" tint="-0.249977111117893"/>
      <name val="標楷體"/>
      <family val="4"/>
      <charset val="136"/>
    </font>
    <font>
      <sz val="11"/>
      <name val="標楷體"/>
      <family val="4"/>
      <charset val="136"/>
    </font>
    <font>
      <b/>
      <sz val="26"/>
      <name val="標楷體"/>
      <family val="4"/>
      <charset val="136"/>
    </font>
    <font>
      <b/>
      <sz val="26"/>
      <color indexed="10"/>
      <name val="標楷體"/>
      <family val="4"/>
      <charset val="136"/>
    </font>
    <font>
      <sz val="18"/>
      <name val="標楷體"/>
      <family val="4"/>
      <charset val="136"/>
    </font>
    <font>
      <sz val="14"/>
      <color indexed="10"/>
      <name val="標楷體"/>
      <family val="4"/>
      <charset val="136"/>
    </font>
    <font>
      <sz val="11"/>
      <color indexed="10"/>
      <name val="標楷體"/>
      <family val="4"/>
      <charset val="136"/>
    </font>
    <font>
      <sz val="12"/>
      <color rgb="FF3333FF"/>
      <name val="標楷體"/>
      <family val="4"/>
      <charset val="136"/>
    </font>
    <font>
      <sz val="32"/>
      <name val="標楷體"/>
      <family val="4"/>
      <charset val="136"/>
    </font>
    <font>
      <sz val="16"/>
      <name val="標楷體"/>
      <family val="4"/>
      <charset val="136"/>
    </font>
    <font>
      <sz val="20"/>
      <name val="標楷體"/>
      <family val="4"/>
      <charset val="136"/>
    </font>
    <font>
      <sz val="20"/>
      <name val="Times New Roman"/>
      <family val="1"/>
    </font>
    <font>
      <sz val="16"/>
      <color indexed="8"/>
      <name val="標楷體"/>
      <family val="4"/>
      <charset val="136"/>
    </font>
    <font>
      <sz val="14"/>
      <color rgb="FF333333"/>
      <name val="標楷體"/>
      <family val="4"/>
      <charset val="136"/>
    </font>
    <font>
      <sz val="12"/>
      <color rgb="FF333333"/>
      <name val="標楷體"/>
      <family val="4"/>
      <charset val="136"/>
    </font>
    <font>
      <sz val="16"/>
      <color rgb="FFFF0000"/>
      <name val="標楷體"/>
      <family val="4"/>
      <charset val="136"/>
    </font>
    <font>
      <sz val="16"/>
      <color theme="1"/>
      <name val="標楷體"/>
      <family val="4"/>
      <charset val="136"/>
    </font>
    <font>
      <sz val="13"/>
      <color indexed="8"/>
      <name val="標楷體"/>
      <family val="4"/>
      <charset val="136"/>
    </font>
    <font>
      <sz val="12"/>
      <color indexed="8"/>
      <name val="標楷體"/>
      <family val="4"/>
      <charset val="136"/>
    </font>
    <font>
      <sz val="18"/>
      <color indexed="8"/>
      <name val="標楷體"/>
      <family val="4"/>
      <charset val="136"/>
    </font>
    <font>
      <sz val="17"/>
      <color indexed="8"/>
      <name val="標楷體"/>
      <family val="4"/>
      <charset val="136"/>
    </font>
    <font>
      <sz val="17"/>
      <name val="標楷體"/>
      <family val="4"/>
      <charset val="136"/>
    </font>
    <font>
      <sz val="18"/>
      <color rgb="FF000000"/>
      <name val="標楷體"/>
      <family val="4"/>
      <charset val="136"/>
    </font>
    <font>
      <sz val="16"/>
      <color rgb="FF000000"/>
      <name val="標楷體"/>
      <family val="4"/>
      <charset val="136"/>
    </font>
    <font>
      <b/>
      <sz val="12"/>
      <name val="標楷體"/>
      <family val="4"/>
      <charset val="136"/>
    </font>
    <font>
      <sz val="12"/>
      <name val="Courier"/>
      <family val="3"/>
    </font>
    <font>
      <sz val="12"/>
      <color theme="1"/>
      <name val="標楷體"/>
      <family val="4"/>
      <charset val="136"/>
    </font>
    <font>
      <sz val="16"/>
      <name val="新細明體"/>
      <family val="1"/>
      <charset val="136"/>
    </font>
    <font>
      <sz val="13"/>
      <name val="標楷體"/>
      <family val="4"/>
      <charset val="136"/>
    </font>
    <font>
      <sz val="24"/>
      <name val="標楷體"/>
      <family val="4"/>
      <charset val="136"/>
    </font>
    <font>
      <sz val="9"/>
      <name val="標楷體"/>
      <family val="4"/>
      <charset val="136"/>
    </font>
    <font>
      <sz val="12"/>
      <name val="細明體"/>
      <family val="3"/>
      <charset val="136"/>
    </font>
    <font>
      <b/>
      <sz val="14"/>
      <name val="Times New Roman"/>
      <family val="1"/>
    </font>
    <font>
      <u/>
      <sz val="12"/>
      <color rgb="FF00B050"/>
      <name val="標楷體"/>
      <family val="4"/>
      <charset val="136"/>
    </font>
    <font>
      <sz val="12"/>
      <color rgb="FF00B050"/>
      <name val="Times New Roman"/>
      <family val="1"/>
    </font>
    <font>
      <sz val="12"/>
      <color indexed="17"/>
      <name val="標楷體"/>
      <family val="4"/>
      <charset val="136"/>
    </font>
    <font>
      <u/>
      <sz val="18"/>
      <color theme="1"/>
      <name val="標楷體"/>
      <family val="4"/>
      <charset val="136"/>
    </font>
    <font>
      <b/>
      <u/>
      <sz val="18"/>
      <color indexed="17"/>
      <name val="標楷體"/>
      <family val="4"/>
      <charset val="136"/>
    </font>
    <font>
      <sz val="11"/>
      <color rgb="FF00B05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u/>
      <sz val="28"/>
      <name val="標楷體"/>
      <family val="4"/>
      <charset val="136"/>
    </font>
    <font>
      <sz val="28"/>
      <name val="Times New Roman"/>
      <family val="1"/>
    </font>
    <font>
      <sz val="28"/>
      <color indexed="10"/>
      <name val="標楷體"/>
      <family val="4"/>
      <charset val="136"/>
    </font>
    <font>
      <u/>
      <sz val="14"/>
      <name val="標楷體"/>
      <family val="4"/>
      <charset val="136"/>
    </font>
    <font>
      <sz val="20"/>
      <color rgb="FFFF0000"/>
      <name val="標楷體"/>
      <family val="4"/>
      <charset val="136"/>
    </font>
    <font>
      <sz val="20"/>
      <name val="新細明體"/>
      <family val="1"/>
      <charset val="136"/>
    </font>
    <font>
      <sz val="11"/>
      <name val="Times New Roman"/>
      <family val="1"/>
    </font>
    <font>
      <b/>
      <sz val="12"/>
      <name val="Times New Roman"/>
      <family val="1"/>
    </font>
    <font>
      <sz val="12"/>
      <color rgb="FFFF0000"/>
      <name val="Times New Roman"/>
      <family val="1"/>
    </font>
    <font>
      <u/>
      <sz val="12"/>
      <color rgb="FFFF0000"/>
      <name val="標楷體"/>
      <family val="4"/>
      <charset val="136"/>
    </font>
    <font>
      <b/>
      <sz val="12"/>
      <name val="新細明體"/>
      <family val="1"/>
      <charset val="136"/>
    </font>
    <font>
      <u/>
      <sz val="12"/>
      <color rgb="FFFF0000"/>
      <name val="新細明體"/>
      <family val="1"/>
      <charset val="136"/>
    </font>
    <font>
      <sz val="12"/>
      <name val="標楷體"/>
      <family val="1"/>
      <charset val="136"/>
    </font>
    <font>
      <u/>
      <sz val="12"/>
      <color rgb="FFFF0000"/>
      <name val="Times New Roman"/>
      <family val="1"/>
    </font>
    <font>
      <u/>
      <sz val="12"/>
      <color rgb="FFFF0000"/>
      <name val="標楷體"/>
      <family val="1"/>
      <charset val="136"/>
    </font>
    <font>
      <b/>
      <sz val="12"/>
      <color rgb="FFFF0000"/>
      <name val="標楷體"/>
      <family val="4"/>
      <charset val="136"/>
    </font>
    <font>
      <b/>
      <sz val="11"/>
      <name val="標楷體"/>
      <family val="4"/>
      <charset val="136"/>
    </font>
    <font>
      <b/>
      <sz val="16"/>
      <color theme="1"/>
      <name val="標楷體"/>
      <family val="4"/>
      <charset val="136"/>
    </font>
    <font>
      <b/>
      <sz val="16"/>
      <color indexed="8"/>
      <name val="標楷體"/>
      <family val="4"/>
      <charset val="136"/>
    </font>
    <font>
      <b/>
      <sz val="16"/>
      <color indexed="10"/>
      <name val="標楷體"/>
      <family val="4"/>
      <charset val="136"/>
    </font>
    <font>
      <sz val="14"/>
      <color indexed="12"/>
      <name val="標楷體"/>
      <family val="4"/>
      <charset val="136"/>
    </font>
    <font>
      <sz val="12"/>
      <color indexed="12"/>
      <name val="標楷體"/>
      <family val="4"/>
      <charset val="136"/>
    </font>
    <font>
      <sz val="12"/>
      <color indexed="10"/>
      <name val="標楷體"/>
      <family val="4"/>
      <charset val="136"/>
    </font>
    <font>
      <sz val="16"/>
      <name val="Times New Roman"/>
      <family val="1"/>
    </font>
    <font>
      <sz val="18"/>
      <name val="Times New Roman"/>
      <family val="1"/>
    </font>
    <font>
      <sz val="10"/>
      <color rgb="FFFF0000"/>
      <name val="標楷體"/>
      <family val="4"/>
      <charset val="136"/>
    </font>
    <font>
      <sz val="10"/>
      <color indexed="8"/>
      <name val="標楷體"/>
      <family val="4"/>
      <charset val="136"/>
    </font>
    <font>
      <sz val="10"/>
      <color indexed="10"/>
      <name val="標楷體"/>
      <family val="4"/>
      <charset val="136"/>
    </font>
    <font>
      <sz val="10"/>
      <name val="標楷體"/>
      <family val="4"/>
      <charset val="136"/>
    </font>
    <font>
      <sz val="9"/>
      <name val="Times New Roman"/>
      <family val="1"/>
    </font>
    <font>
      <b/>
      <sz val="18"/>
      <color theme="1"/>
      <name val="標楷體"/>
      <family val="4"/>
      <charset val="136"/>
    </font>
    <font>
      <b/>
      <sz val="18"/>
      <color indexed="10"/>
      <name val="標楷體"/>
      <family val="4"/>
      <charset val="136"/>
    </font>
    <font>
      <b/>
      <sz val="18"/>
      <color indexed="8"/>
      <name val="標楷體"/>
      <family val="4"/>
      <charset val="136"/>
    </font>
    <font>
      <sz val="11"/>
      <name val="新細明體"/>
      <family val="1"/>
      <charset val="136"/>
    </font>
    <font>
      <sz val="12"/>
      <color indexed="10"/>
      <name val="Times New Roman"/>
      <family val="1"/>
    </font>
    <font>
      <sz val="9"/>
      <color theme="1"/>
      <name val="標楷體"/>
      <family val="4"/>
      <charset val="136"/>
    </font>
    <font>
      <b/>
      <sz val="16"/>
      <color rgb="FFFF0000"/>
      <name val="標楷體"/>
      <family val="4"/>
      <charset val="136"/>
    </font>
    <font>
      <sz val="11"/>
      <color rgb="FFFF0000"/>
      <name val="標楷體"/>
      <family val="4"/>
      <charset val="136"/>
    </font>
    <font>
      <b/>
      <sz val="20"/>
      <name val="標楷體"/>
      <family val="4"/>
      <charset val="136"/>
    </font>
    <font>
      <b/>
      <sz val="18"/>
      <name val="標楷體"/>
      <family val="4"/>
      <charset val="136"/>
    </font>
    <font>
      <sz val="10"/>
      <name val="新細明體"/>
      <family val="1"/>
      <charset val="136"/>
    </font>
    <font>
      <u/>
      <sz val="10"/>
      <color rgb="FF0563C1"/>
      <name val="新細明體"/>
      <family val="1"/>
      <charset val="136"/>
    </font>
    <font>
      <sz val="10"/>
      <color indexed="8"/>
      <name val="MS Sans Serif"/>
      <family val="2"/>
    </font>
    <font>
      <sz val="14"/>
      <color rgb="FFFF0000"/>
      <name val="Times New Roman"/>
      <family val="1"/>
    </font>
    <font>
      <u/>
      <sz val="12"/>
      <color indexed="10"/>
      <name val="標楷體"/>
      <family val="4"/>
      <charset val="136"/>
    </font>
    <font>
      <u/>
      <sz val="16"/>
      <color indexed="10"/>
      <name val="標楷體"/>
      <family val="4"/>
      <charset val="136"/>
    </font>
    <font>
      <b/>
      <sz val="16"/>
      <name val="標楷體"/>
      <family val="4"/>
      <charset val="136"/>
    </font>
    <font>
      <u/>
      <sz val="12"/>
      <name val="標楷體"/>
      <family val="4"/>
      <charset val="136"/>
    </font>
    <font>
      <sz val="22"/>
      <name val="標楷體"/>
      <family val="4"/>
      <charset val="136"/>
    </font>
    <font>
      <sz val="9"/>
      <color indexed="81"/>
      <name val="新細明體"/>
      <family val="1"/>
      <charset val="136"/>
    </font>
    <font>
      <u/>
      <sz val="16"/>
      <name val="標楷體"/>
      <family val="4"/>
      <charset val="136"/>
    </font>
    <font>
      <sz val="9"/>
      <color rgb="FF000000"/>
      <name val="標楷體"/>
      <family val="4"/>
      <charset val="136"/>
    </font>
    <font>
      <u/>
      <sz val="20"/>
      <name val="標楷體"/>
      <family val="4"/>
      <charset val="136"/>
    </font>
    <font>
      <sz val="20"/>
      <name val="標楷體"/>
      <family val="4"/>
    </font>
    <font>
      <sz val="10"/>
      <name val="Times New Roman"/>
      <family val="1"/>
    </font>
    <font>
      <u/>
      <sz val="12"/>
      <name val="Times New Roman"/>
      <family val="1"/>
    </font>
    <font>
      <sz val="12"/>
      <name val="Microsoft JhengHei"/>
      <family val="2"/>
    </font>
    <font>
      <sz val="9"/>
      <name val="微軟正黑體"/>
      <family val="2"/>
      <charset val="136"/>
    </font>
    <font>
      <sz val="12"/>
      <name val="微軟正黑體"/>
      <family val="2"/>
      <charset val="136"/>
    </font>
    <font>
      <sz val="16"/>
      <name val="微軟正黑體"/>
      <family val="2"/>
      <charset val="136"/>
    </font>
    <font>
      <sz val="9"/>
      <color indexed="10"/>
      <name val="微軟正黑體"/>
      <family val="2"/>
      <charset val="136"/>
    </font>
    <font>
      <strike/>
      <sz val="11"/>
      <name val="標楷體"/>
      <family val="4"/>
      <charset val="136"/>
    </font>
    <font>
      <strike/>
      <sz val="10"/>
      <name val="標楷體"/>
      <family val="4"/>
      <charset val="136"/>
    </font>
    <font>
      <sz val="12"/>
      <color rgb="FF000000"/>
      <name val="Courier New"/>
      <family val="3"/>
    </font>
    <font>
      <sz val="9"/>
      <name val="Courier New"/>
      <family val="3"/>
    </font>
    <font>
      <b/>
      <sz val="12"/>
      <color rgb="FF0070C0"/>
      <name val="標楷體"/>
      <family val="4"/>
      <charset val="136"/>
    </font>
    <font>
      <sz val="8"/>
      <color rgb="FF000000"/>
      <name val="標楷體"/>
      <family val="4"/>
      <charset val="136"/>
    </font>
    <font>
      <sz val="10"/>
      <color theme="1"/>
      <name val="標楷體"/>
      <family val="4"/>
      <charset val="136"/>
    </font>
    <font>
      <u/>
      <sz val="12"/>
      <color rgb="FF000000"/>
      <name val="標楷體"/>
      <family val="4"/>
      <charset val="136"/>
    </font>
    <font>
      <sz val="12"/>
      <color indexed="9"/>
      <name val="標楷體"/>
      <family val="4"/>
      <charset val="136"/>
    </font>
    <font>
      <vertAlign val="superscript"/>
      <sz val="12"/>
      <name val="標楷體"/>
      <family val="4"/>
      <charset val="136"/>
    </font>
    <font>
      <sz val="12"/>
      <color indexed="8"/>
      <name val="新細明體"/>
      <family val="1"/>
      <charset val="136"/>
    </font>
    <font>
      <sz val="11"/>
      <color indexed="8"/>
      <name val="標楷體"/>
      <family val="4"/>
      <charset val="136"/>
    </font>
    <font>
      <b/>
      <sz val="20"/>
      <color indexed="8"/>
      <name val="標楷體"/>
      <family val="4"/>
      <charset val="136"/>
    </font>
    <font>
      <sz val="10"/>
      <name val="Courier"/>
      <family val="3"/>
    </font>
    <font>
      <sz val="11"/>
      <color rgb="FFFF0000"/>
      <name val="Courier"/>
      <family val="3"/>
    </font>
    <font>
      <sz val="8"/>
      <name val="標楷體"/>
      <family val="4"/>
      <charset val="136"/>
    </font>
    <font>
      <sz val="11"/>
      <name val="細明體"/>
      <family val="3"/>
      <charset val="136"/>
    </font>
    <font>
      <b/>
      <u/>
      <sz val="14"/>
      <name val="標楷體"/>
      <family val="4"/>
      <charset val="136"/>
    </font>
    <font>
      <sz val="24"/>
      <color rgb="FFFF0000"/>
      <name val="標楷體"/>
      <family val="4"/>
      <charset val="136"/>
    </font>
    <font>
      <b/>
      <sz val="11"/>
      <name val="新細明體"/>
      <family val="1"/>
      <charset val="136"/>
    </font>
    <font>
      <u/>
      <sz val="24"/>
      <name val="標楷體"/>
      <family val="4"/>
      <charset val="136"/>
    </font>
    <font>
      <sz val="9"/>
      <color rgb="FFFF0000"/>
      <name val="標楷體"/>
      <family val="4"/>
      <charset val="136"/>
    </font>
    <font>
      <b/>
      <sz val="14"/>
      <color rgb="FFFF0000"/>
      <name val="標楷體"/>
      <family val="4"/>
      <charset val="136"/>
    </font>
    <font>
      <sz val="13.5"/>
      <color rgb="FFFF0000"/>
      <name val="標楷體"/>
      <family val="4"/>
      <charset val="136"/>
    </font>
    <font>
      <sz val="7"/>
      <name val="標楷體"/>
      <family val="4"/>
      <charset val="136"/>
    </font>
    <font>
      <sz val="12"/>
      <color theme="1"/>
      <name val="新細明體"/>
      <family val="1"/>
      <charset val="136"/>
    </font>
    <font>
      <sz val="12"/>
      <name val="細明體"/>
      <family val="1"/>
      <charset val="136"/>
    </font>
    <font>
      <sz val="12"/>
      <name val="新細明體"/>
      <family val="1"/>
      <charset val="136"/>
      <scheme val="minor"/>
    </font>
    <font>
      <sz val="12"/>
      <color rgb="FF000000"/>
      <name val="Times New Roman"/>
      <family val="1"/>
    </font>
    <font>
      <sz val="20"/>
      <color rgb="FF000000"/>
      <name val="標楷體"/>
      <family val="4"/>
      <charset val="136"/>
    </font>
    <font>
      <sz val="10"/>
      <color rgb="FF000000"/>
      <name val="Times New Roman"/>
      <family val="1"/>
    </font>
    <font>
      <sz val="16"/>
      <color rgb="FF000000"/>
      <name val="Times New Roman"/>
      <family val="1"/>
    </font>
    <font>
      <sz val="9"/>
      <color rgb="FF000000"/>
      <name val="Times New Roman"/>
      <family val="1"/>
    </font>
    <font>
      <b/>
      <sz val="10"/>
      <color rgb="FF000000"/>
      <name val="標楷體"/>
      <family val="4"/>
      <charset val="136"/>
    </font>
    <font>
      <sz val="12"/>
      <name val="Times New Roman"/>
      <family val="1"/>
      <charset val="136"/>
    </font>
    <font>
      <sz val="9"/>
      <name val="Microsoft JhengHei"/>
      <family val="1"/>
    </font>
    <font>
      <sz val="18"/>
      <color rgb="FFFF0000"/>
      <name val="標楷體"/>
      <family val="4"/>
      <charset val="136"/>
    </font>
    <font>
      <sz val="18"/>
      <color indexed="10"/>
      <name val="標楷體"/>
      <family val="4"/>
      <charset val="136"/>
    </font>
    <font>
      <u/>
      <sz val="18"/>
      <color rgb="FFFF0000"/>
      <name val="標楷體"/>
      <family val="4"/>
      <charset val="136"/>
    </font>
    <font>
      <sz val="34"/>
      <name val="標楷體"/>
      <family val="4"/>
      <charset val="136"/>
    </font>
    <font>
      <sz val="14"/>
      <color indexed="10"/>
      <name val="Times New Roman"/>
      <family val="1"/>
    </font>
    <font>
      <sz val="16"/>
      <color rgb="FF000000"/>
      <name val="新細明體1"/>
      <charset val="136"/>
    </font>
    <font>
      <sz val="12"/>
      <color rgb="FF000000"/>
      <name val="新細明體1"/>
      <charset val="136"/>
    </font>
    <font>
      <b/>
      <sz val="16"/>
      <color rgb="FF000000"/>
      <name val="標楷體"/>
      <family val="4"/>
      <charset val="136"/>
    </font>
    <font>
      <sz val="16"/>
      <color theme="1"/>
      <name val="新細明體"/>
      <family val="2"/>
      <charset val="136"/>
      <scheme val="minor"/>
    </font>
    <font>
      <sz val="14"/>
      <color rgb="FF000000"/>
      <name val="新細明體1"/>
      <charset val="136"/>
    </font>
    <font>
      <sz val="12"/>
      <color theme="1"/>
      <name val="Times New Roman"/>
      <family val="1"/>
    </font>
    <font>
      <u/>
      <sz val="12"/>
      <color theme="1"/>
      <name val="標楷體"/>
      <family val="4"/>
      <charset val="136"/>
    </font>
  </fonts>
  <fills count="27">
    <fill>
      <patternFill patternType="none"/>
    </fill>
    <fill>
      <patternFill patternType="gray125"/>
    </fill>
    <fill>
      <patternFill patternType="solid">
        <fgColor rgb="FFFFFFFF"/>
        <bgColor rgb="FFFFFFFF"/>
      </patternFill>
    </fill>
    <fill>
      <patternFill patternType="solid">
        <fgColor rgb="FFB4C6E7"/>
        <bgColor rgb="FFB4C6E7"/>
      </patternFill>
    </fill>
    <fill>
      <patternFill patternType="solid">
        <fgColor rgb="FFFFD966"/>
        <bgColor rgb="FFFFD966"/>
      </patternFill>
    </fill>
    <fill>
      <patternFill patternType="solid">
        <fgColor rgb="FFC6E0B4"/>
        <bgColor rgb="FFC6E0B4"/>
      </patternFill>
    </fill>
    <fill>
      <patternFill patternType="solid">
        <fgColor rgb="FFCCFFFF"/>
        <bgColor rgb="FFCCFFFF"/>
      </patternFill>
    </fill>
    <fill>
      <patternFill patternType="solid">
        <fgColor indexed="13"/>
        <bgColor indexed="64"/>
      </patternFill>
    </fill>
    <fill>
      <patternFill patternType="solid">
        <fgColor indexed="27"/>
        <bgColor indexed="64"/>
      </patternFill>
    </fill>
    <fill>
      <patternFill patternType="solid">
        <fgColor indexed="27"/>
        <bgColor indexed="27"/>
      </patternFill>
    </fill>
    <fill>
      <patternFill patternType="solid">
        <fgColor theme="8" tint="0.79998168889431442"/>
        <bgColor indexed="64"/>
      </patternFill>
    </fill>
    <fill>
      <patternFill patternType="solid">
        <fgColor theme="8" tint="0.79998168889431442"/>
        <bgColor rgb="FFCCFFFF"/>
      </patternFill>
    </fill>
    <fill>
      <patternFill patternType="solid">
        <fgColor theme="8" tint="0.79998168889431442"/>
        <bgColor rgb="FFDAEEF3"/>
      </patternFill>
    </fill>
    <fill>
      <patternFill patternType="solid">
        <fgColor rgb="FFDAEEF3"/>
        <bgColor rgb="FFDAEEF3"/>
      </patternFill>
    </fill>
    <fill>
      <patternFill patternType="solid">
        <fgColor rgb="FFFFFFCC"/>
        <bgColor indexed="64"/>
      </patternFill>
    </fill>
    <fill>
      <patternFill patternType="solid">
        <fgColor rgb="FFDDDDDD"/>
        <bgColor indexed="64"/>
      </patternFill>
    </fill>
    <fill>
      <patternFill patternType="solid">
        <fgColor rgb="FFCCECFF"/>
        <bgColor indexed="64"/>
      </patternFill>
    </fill>
    <fill>
      <patternFill patternType="solid">
        <fgColor theme="7" tint="0.79998168889431442"/>
        <bgColor indexed="64"/>
      </patternFill>
    </fill>
    <fill>
      <patternFill patternType="solid">
        <fgColor rgb="FFF0FECE"/>
        <bgColor indexed="64"/>
      </patternFill>
    </fill>
    <fill>
      <patternFill patternType="solid">
        <fgColor indexed="43"/>
        <bgColor indexed="64"/>
      </patternFill>
    </fill>
    <fill>
      <patternFill patternType="solid">
        <fgColor rgb="FFFFF2CC"/>
        <bgColor indexed="64"/>
      </patternFill>
    </fill>
    <fill>
      <patternFill patternType="solid">
        <fgColor theme="0"/>
        <bgColor indexed="64"/>
      </patternFill>
    </fill>
    <fill>
      <patternFill patternType="solid">
        <fgColor indexed="9"/>
        <bgColor indexed="64"/>
      </patternFill>
    </fill>
    <fill>
      <patternFill patternType="solid">
        <fgColor rgb="FFF5F4F4"/>
        <bgColor indexed="64"/>
      </patternFill>
    </fill>
    <fill>
      <patternFill patternType="solid">
        <fgColor indexed="41"/>
        <bgColor indexed="64"/>
      </patternFill>
    </fill>
    <fill>
      <patternFill patternType="solid">
        <fgColor rgb="FFFFFF00"/>
        <bgColor indexed="64"/>
      </patternFill>
    </fill>
    <fill>
      <patternFill patternType="solid">
        <fgColor indexed="9"/>
        <bgColor indexed="26"/>
      </patternFill>
    </fill>
  </fills>
  <borders count="2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double">
        <color auto="1"/>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auto="1"/>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thin">
        <color rgb="FF000000"/>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medium">
        <color indexed="8"/>
      </top>
      <bottom style="thin">
        <color indexed="8"/>
      </bottom>
      <diagonal/>
    </border>
    <border>
      <left/>
      <right style="thin">
        <color indexed="8"/>
      </right>
      <top/>
      <bottom style="medium">
        <color indexed="8"/>
      </bottom>
      <diagonal/>
    </border>
    <border>
      <left/>
      <right/>
      <top/>
      <bottom style="medium">
        <color indexed="8"/>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medium">
        <color indexed="8"/>
      </bottom>
      <diagonal/>
    </border>
    <border>
      <left style="double">
        <color indexed="8"/>
      </left>
      <right style="thin">
        <color indexed="8"/>
      </right>
      <top style="medium">
        <color indexed="8"/>
      </top>
      <bottom style="thin">
        <color indexed="8"/>
      </bottom>
      <diagonal/>
    </border>
    <border>
      <left/>
      <right style="thin">
        <color indexed="8"/>
      </right>
      <top style="thin">
        <color indexed="8"/>
      </top>
      <bottom/>
      <diagonal/>
    </border>
    <border>
      <left style="medium">
        <color indexed="64"/>
      </left>
      <right/>
      <top style="medium">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style="thick">
        <color auto="1"/>
      </left>
      <right/>
      <top/>
      <bottom/>
      <diagonal/>
    </border>
    <border>
      <left/>
      <right/>
      <top style="thick">
        <color auto="1"/>
      </top>
      <bottom/>
      <diagonal/>
    </border>
    <border>
      <left/>
      <right style="thick">
        <color auto="1"/>
      </right>
      <top/>
      <bottom style="thick">
        <color auto="1"/>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double">
        <color indexed="64"/>
      </right>
      <top/>
      <bottom/>
      <diagonal/>
    </border>
    <border>
      <left style="double">
        <color indexed="64"/>
      </left>
      <right style="thin">
        <color indexed="64"/>
      </right>
      <top style="medium">
        <color indexed="64"/>
      </top>
      <bottom/>
      <diagonal/>
    </border>
    <border>
      <left style="thin">
        <color indexed="64"/>
      </left>
      <right style="double">
        <color indexed="64"/>
      </right>
      <top/>
      <bottom style="medium">
        <color indexed="64"/>
      </bottom>
      <diagonal/>
    </border>
    <border>
      <left/>
      <right style="double">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38">
    <xf numFmtId="0" fontId="0" fillId="0" borderId="0">
      <alignment vertical="center"/>
    </xf>
    <xf numFmtId="176" fontId="1" fillId="0" borderId="0" applyFont="0" applyBorder="0" applyProtection="0">
      <alignment vertical="center"/>
    </xf>
    <xf numFmtId="0" fontId="2" fillId="0" borderId="0" applyNumberFormat="0" applyBorder="0" applyProtection="0">
      <alignment vertical="center"/>
    </xf>
    <xf numFmtId="0" fontId="2" fillId="0" borderId="0" applyNumberFormat="0" applyBorder="0" applyProtection="0">
      <alignment vertical="center"/>
    </xf>
    <xf numFmtId="0" fontId="1" fillId="0" borderId="0" applyNumberFormat="0" applyFont="0" applyBorder="0" applyProtection="0">
      <alignment vertical="center"/>
    </xf>
    <xf numFmtId="0" fontId="3" fillId="0" borderId="0" applyNumberFormat="0" applyBorder="0" applyProtection="0">
      <alignment vertical="center"/>
    </xf>
    <xf numFmtId="179" fontId="1" fillId="0" borderId="0" applyFont="0" applyBorder="0" applyProtection="0">
      <alignment vertical="center"/>
    </xf>
    <xf numFmtId="0" fontId="4" fillId="0" borderId="0" applyNumberFormat="0" applyBorder="0" applyProtection="0">
      <alignment vertical="center"/>
    </xf>
    <xf numFmtId="0" fontId="5" fillId="0" borderId="0" applyNumberFormat="0" applyBorder="0" applyProtection="0">
      <alignment horizontal="center" vertical="center"/>
    </xf>
    <xf numFmtId="0" fontId="5" fillId="0" borderId="0" applyNumberFormat="0" applyBorder="0" applyProtection="0">
      <alignment horizontal="center" vertical="center" textRotation="90"/>
    </xf>
    <xf numFmtId="0" fontId="6" fillId="0" borderId="0" applyNumberFormat="0" applyBorder="0" applyProtection="0">
      <alignment vertical="center"/>
    </xf>
    <xf numFmtId="180" fontId="6" fillId="0" borderId="0" applyBorder="0" applyProtection="0">
      <alignment vertical="center"/>
    </xf>
    <xf numFmtId="0" fontId="26" fillId="0" borderId="0">
      <alignment vertical="center"/>
    </xf>
    <xf numFmtId="0" fontId="1" fillId="0" borderId="0">
      <alignment vertical="center"/>
    </xf>
    <xf numFmtId="43" fontId="34" fillId="0" borderId="0" applyFont="0" applyFill="0" applyBorder="0" applyAlignment="0" applyProtection="0"/>
    <xf numFmtId="0" fontId="34" fillId="0" borderId="0"/>
    <xf numFmtId="0" fontId="41" fillId="0" borderId="0">
      <alignment vertical="center"/>
    </xf>
    <xf numFmtId="0" fontId="4" fillId="0" borderId="0" applyNumberFormat="0" applyFill="0" applyBorder="0" applyAlignment="0" applyProtection="0">
      <alignment vertical="center"/>
    </xf>
    <xf numFmtId="43" fontId="34" fillId="0" borderId="0" applyFont="0" applyFill="0" applyBorder="0" applyAlignment="0" applyProtection="0"/>
    <xf numFmtId="184" fontId="74" fillId="0" borderId="0"/>
    <xf numFmtId="9" fontId="1" fillId="0" borderId="0" applyFont="0" applyFill="0" applyBorder="0" applyAlignment="0" applyProtection="0">
      <alignment vertical="center"/>
    </xf>
    <xf numFmtId="0" fontId="80" fillId="0" borderId="0"/>
    <xf numFmtId="0" fontId="34" fillId="0" borderId="0">
      <alignment vertical="center"/>
    </xf>
    <xf numFmtId="0" fontId="34" fillId="0" borderId="0"/>
    <xf numFmtId="0" fontId="121" fillId="0" borderId="0"/>
    <xf numFmtId="0" fontId="34" fillId="0" borderId="0">
      <alignment vertical="center"/>
    </xf>
    <xf numFmtId="0" fontId="34" fillId="0" borderId="0"/>
    <xf numFmtId="37" fontId="74" fillId="0" borderId="0"/>
    <xf numFmtId="0" fontId="33" fillId="0" borderId="0"/>
    <xf numFmtId="0" fontId="33" fillId="0" borderId="0"/>
    <xf numFmtId="0" fontId="121" fillId="0" borderId="0"/>
    <xf numFmtId="0" fontId="34" fillId="0" borderId="0"/>
    <xf numFmtId="37" fontId="155" fillId="0" borderId="0" applyBorder="0" applyProtection="0"/>
    <xf numFmtId="37" fontId="155" fillId="0" borderId="0" applyBorder="0" applyProtection="0"/>
    <xf numFmtId="39" fontId="155" fillId="0" borderId="0" applyBorder="0" applyProtection="0"/>
    <xf numFmtId="0" fontId="121" fillId="0" borderId="0"/>
    <xf numFmtId="0" fontId="185" fillId="0" borderId="0" applyNumberFormat="0" applyFont="0" applyBorder="0" applyProtection="0"/>
    <xf numFmtId="0" fontId="1" fillId="0" borderId="0" applyNumberFormat="0" applyBorder="0" applyProtection="0">
      <alignment vertical="center"/>
    </xf>
  </cellStyleXfs>
  <cellXfs count="2250">
    <xf numFmtId="0" fontId="0" fillId="0" borderId="0" xfId="0">
      <alignment vertical="center"/>
    </xf>
    <xf numFmtId="0" fontId="0" fillId="2" borderId="0" xfId="0" applyFill="1" applyAlignment="1">
      <alignment vertical="center" wrapText="1"/>
    </xf>
    <xf numFmtId="0" fontId="0" fillId="0" borderId="0" xfId="0" applyAlignment="1">
      <alignment vertical="center" wrapText="1"/>
    </xf>
    <xf numFmtId="0" fontId="0" fillId="2" borderId="0" xfId="0" applyFill="1">
      <alignment vertical="center"/>
    </xf>
    <xf numFmtId="0" fontId="9" fillId="2" borderId="0" xfId="0" applyFont="1" applyFill="1" applyAlignment="1">
      <alignment vertical="top" wrapText="1"/>
    </xf>
    <xf numFmtId="0" fontId="10" fillId="2" borderId="0" xfId="0" applyFont="1" applyFill="1" applyAlignment="1">
      <alignment vertical="center" wrapText="1"/>
    </xf>
    <xf numFmtId="0" fontId="0" fillId="2" borderId="3" xfId="0"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0" fillId="2" borderId="7" xfId="0" applyFill="1" applyBorder="1" applyAlignment="1">
      <alignment horizontal="center" vertical="center" wrapText="1"/>
    </xf>
    <xf numFmtId="177" fontId="12" fillId="2" borderId="8"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178" fontId="12" fillId="2" borderId="10" xfId="0" applyNumberFormat="1" applyFont="1" applyFill="1" applyBorder="1" applyAlignment="1">
      <alignment horizontal="center" vertical="center" wrapText="1"/>
    </xf>
    <xf numFmtId="178" fontId="12" fillId="2" borderId="11" xfId="0" applyNumberFormat="1" applyFont="1" applyFill="1" applyBorder="1" applyAlignment="1">
      <alignment horizontal="center" vertical="center" wrapText="1"/>
    </xf>
    <xf numFmtId="178" fontId="12" fillId="2" borderId="12"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2" borderId="13" xfId="0" applyFont="1" applyFill="1" applyBorder="1" applyAlignment="1">
      <alignment horizontal="center" vertical="center" wrapText="1"/>
    </xf>
    <xf numFmtId="177" fontId="12" fillId="2" borderId="10" xfId="0" applyNumberFormat="1" applyFont="1" applyFill="1" applyBorder="1" applyAlignment="1">
      <alignment horizontal="center" vertical="center" wrapText="1"/>
    </xf>
    <xf numFmtId="177" fontId="12" fillId="2" borderId="12" xfId="0" applyNumberFormat="1" applyFont="1" applyFill="1" applyBorder="1" applyAlignment="1">
      <alignment horizontal="center" vertical="center" wrapText="1"/>
    </xf>
    <xf numFmtId="177" fontId="12" fillId="2" borderId="11"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9" fillId="2" borderId="8" xfId="0" applyFont="1" applyFill="1" applyBorder="1" applyAlignment="1">
      <alignment vertical="center" wrapText="1"/>
    </xf>
    <xf numFmtId="177" fontId="12" fillId="2" borderId="16"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2" borderId="10" xfId="0" applyFont="1" applyFill="1" applyBorder="1" applyAlignment="1">
      <alignment vertical="center" wrapText="1"/>
    </xf>
    <xf numFmtId="178" fontId="12" fillId="2" borderId="0" xfId="0" applyNumberFormat="1" applyFont="1" applyFill="1" applyAlignment="1">
      <alignment horizontal="center" vertical="center" wrapText="1"/>
    </xf>
    <xf numFmtId="0" fontId="2" fillId="2" borderId="10" xfId="0" applyFont="1" applyFill="1" applyBorder="1" applyAlignment="1">
      <alignment horizontal="center" vertical="center" wrapText="1"/>
    </xf>
    <xf numFmtId="0" fontId="9" fillId="2" borderId="13" xfId="0" applyFont="1" applyFill="1" applyBorder="1" applyAlignment="1">
      <alignment vertical="center" wrapText="1"/>
    </xf>
    <xf numFmtId="0" fontId="13" fillId="2" borderId="0" xfId="7" applyFont="1" applyFill="1" applyAlignment="1">
      <alignment horizontal="center" vertical="center" wrapText="1"/>
    </xf>
    <xf numFmtId="0" fontId="2" fillId="2" borderId="13" xfId="0" applyFont="1" applyFill="1" applyBorder="1" applyAlignment="1">
      <alignment horizontal="center" vertical="center" wrapText="1"/>
    </xf>
    <xf numFmtId="0" fontId="9" fillId="2" borderId="16" xfId="0" applyFont="1" applyFill="1" applyBorder="1" applyAlignment="1">
      <alignment vertical="center" wrapText="1"/>
    </xf>
    <xf numFmtId="0" fontId="9" fillId="2" borderId="0" xfId="0" applyFont="1" applyFill="1" applyAlignment="1">
      <alignment vertical="center" wrapText="1"/>
    </xf>
    <xf numFmtId="0" fontId="9" fillId="2" borderId="17" xfId="0" applyFont="1" applyFill="1" applyBorder="1" applyAlignment="1">
      <alignment vertical="center" wrapText="1"/>
    </xf>
    <xf numFmtId="0" fontId="14" fillId="2" borderId="17" xfId="7" applyFont="1" applyFill="1" applyBorder="1" applyAlignment="1">
      <alignment horizontal="center" vertical="center" wrapText="1"/>
    </xf>
    <xf numFmtId="177" fontId="12" fillId="2" borderId="0" xfId="0" applyNumberFormat="1" applyFont="1" applyFill="1" applyAlignment="1">
      <alignment horizontal="center" vertical="center" wrapText="1"/>
    </xf>
    <xf numFmtId="0" fontId="14" fillId="2" borderId="0" xfId="7" applyFont="1" applyFill="1" applyAlignment="1">
      <alignment horizontal="center" vertical="center" wrapText="1"/>
    </xf>
    <xf numFmtId="0" fontId="9" fillId="2" borderId="12" xfId="0" applyFont="1" applyFill="1" applyBorder="1" applyAlignment="1">
      <alignment vertical="center" wrapText="1"/>
    </xf>
    <xf numFmtId="0" fontId="12" fillId="2" borderId="14" xfId="0" applyFont="1" applyFill="1" applyBorder="1" applyAlignment="1">
      <alignment horizontal="center" vertical="center" wrapText="1"/>
    </xf>
    <xf numFmtId="0" fontId="13" fillId="2" borderId="13" xfId="7" applyFont="1" applyFill="1" applyBorder="1" applyAlignment="1">
      <alignment horizontal="center" vertical="center" wrapText="1"/>
    </xf>
    <xf numFmtId="0" fontId="9" fillId="2" borderId="15" xfId="0" applyFont="1" applyFill="1" applyBorder="1" applyAlignment="1">
      <alignment vertical="center" wrapText="1"/>
    </xf>
    <xf numFmtId="0" fontId="13" fillId="2" borderId="15" xfId="7"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4" fillId="2" borderId="13" xfId="7" applyFont="1" applyFill="1" applyBorder="1" applyAlignment="1">
      <alignment horizontal="center" vertical="center" wrapText="1"/>
    </xf>
    <xf numFmtId="0" fontId="12" fillId="0" borderId="10" xfId="0" applyFont="1" applyBorder="1" applyAlignment="1">
      <alignment horizontal="center" vertical="center"/>
    </xf>
    <xf numFmtId="0" fontId="14" fillId="2" borderId="10" xfId="7" applyFont="1" applyFill="1" applyBorder="1" applyAlignment="1">
      <alignment horizontal="center" vertical="center" wrapText="1"/>
    </xf>
    <xf numFmtId="177" fontId="12" fillId="2" borderId="18" xfId="0" applyNumberFormat="1" applyFont="1" applyFill="1" applyBorder="1" applyAlignment="1">
      <alignment horizontal="center" vertical="center" wrapText="1"/>
    </xf>
    <xf numFmtId="178" fontId="12" fillId="2" borderId="18" xfId="0" applyNumberFormat="1" applyFont="1" applyFill="1" applyBorder="1" applyAlignment="1">
      <alignment horizontal="center" vertical="center" wrapText="1"/>
    </xf>
    <xf numFmtId="0" fontId="14" fillId="2" borderId="14" xfId="7"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0" fillId="0" borderId="0" xfId="0" applyFont="1" applyAlignment="1">
      <alignment vertical="center" wrapText="1"/>
    </xf>
    <xf numFmtId="0" fontId="4" fillId="0" borderId="0" xfId="5" applyFont="1">
      <alignment vertical="center"/>
    </xf>
    <xf numFmtId="0" fontId="17" fillId="7" borderId="19" xfId="0" applyFont="1" applyFill="1" applyBorder="1" applyAlignment="1">
      <alignment horizontal="center" vertical="center"/>
    </xf>
    <xf numFmtId="0" fontId="18" fillId="8" borderId="20" xfId="0" applyFont="1" applyFill="1" applyBorder="1">
      <alignment vertical="center"/>
    </xf>
    <xf numFmtId="0" fontId="18" fillId="8" borderId="20" xfId="0" applyFont="1" applyFill="1" applyBorder="1" applyAlignment="1">
      <alignment horizontal="justify" vertical="center"/>
    </xf>
    <xf numFmtId="0" fontId="18" fillId="8" borderId="20" xfId="0" applyFont="1" applyFill="1" applyBorder="1" applyAlignment="1">
      <alignment horizontal="left" vertical="center" indent="2"/>
    </xf>
    <xf numFmtId="0" fontId="19" fillId="8" borderId="20" xfId="0" applyFont="1" applyFill="1" applyBorder="1" applyAlignment="1">
      <alignment horizontal="left" vertical="center" wrapText="1" indent="2"/>
    </xf>
    <xf numFmtId="0" fontId="18" fillId="8" borderId="20" xfId="0" applyFont="1" applyFill="1" applyBorder="1" applyAlignment="1">
      <alignment horizontal="left" vertical="center" wrapText="1" indent="2"/>
    </xf>
    <xf numFmtId="0" fontId="20" fillId="8" borderId="20" xfId="0" applyFont="1" applyFill="1" applyBorder="1" applyAlignment="1">
      <alignment horizontal="left" vertical="center" wrapText="1" indent="2"/>
    </xf>
    <xf numFmtId="0" fontId="16" fillId="8" borderId="20" xfId="0" applyFont="1" applyFill="1" applyBorder="1" applyAlignment="1">
      <alignment horizontal="left" vertical="center" indent="2"/>
    </xf>
    <xf numFmtId="0" fontId="16" fillId="8" borderId="20" xfId="0" applyFont="1" applyFill="1" applyBorder="1" applyAlignment="1">
      <alignment horizontal="left" vertical="center" wrapText="1" indent="2"/>
    </xf>
    <xf numFmtId="0" fontId="18" fillId="8" borderId="20" xfId="0" applyFont="1" applyFill="1" applyBorder="1" applyAlignment="1">
      <alignment horizontal="left" vertical="center" wrapText="1"/>
    </xf>
    <xf numFmtId="0" fontId="18" fillId="8" borderId="21" xfId="0" applyFont="1" applyFill="1" applyBorder="1" applyAlignment="1">
      <alignment horizontal="justify" vertical="center"/>
    </xf>
    <xf numFmtId="0" fontId="23" fillId="7" borderId="19" xfId="0" applyFont="1" applyFill="1" applyBorder="1" applyAlignment="1">
      <alignment horizontal="center" vertical="center"/>
    </xf>
    <xf numFmtId="0" fontId="25" fillId="8" borderId="20" xfId="0" applyFont="1" applyFill="1" applyBorder="1" applyAlignment="1">
      <alignment horizontal="left" vertical="center" indent="2"/>
    </xf>
    <xf numFmtId="0" fontId="25" fillId="8" borderId="20" xfId="0" applyFont="1" applyFill="1" applyBorder="1" applyAlignment="1">
      <alignment horizontal="justify" vertical="center"/>
    </xf>
    <xf numFmtId="0" fontId="25" fillId="8" borderId="20" xfId="0" applyFont="1" applyFill="1" applyBorder="1" applyAlignment="1">
      <alignment horizontal="left" vertical="center" wrapText="1" indent="2"/>
    </xf>
    <xf numFmtId="0" fontId="25" fillId="8" borderId="20" xfId="0" applyFont="1" applyFill="1" applyBorder="1" applyAlignment="1">
      <alignment horizontal="left" vertical="center" wrapText="1"/>
    </xf>
    <xf numFmtId="0" fontId="28" fillId="8" borderId="20" xfId="0" applyFont="1" applyFill="1" applyBorder="1" applyAlignment="1">
      <alignment horizontal="left" vertical="center" wrapText="1" indent="2"/>
    </xf>
    <xf numFmtId="0" fontId="25" fillId="8" borderId="21" xfId="0" applyFont="1" applyFill="1" applyBorder="1" applyAlignment="1">
      <alignment horizontal="justify" vertical="center"/>
    </xf>
    <xf numFmtId="0" fontId="20" fillId="8" borderId="20" xfId="0" applyFont="1" applyFill="1" applyBorder="1">
      <alignment vertical="center"/>
    </xf>
    <xf numFmtId="0" fontId="31" fillId="8" borderId="20" xfId="0" applyFont="1" applyFill="1" applyBorder="1" applyAlignment="1">
      <alignment horizontal="left" vertical="center" wrapText="1" indent="2"/>
    </xf>
    <xf numFmtId="0" fontId="20" fillId="8" borderId="20" xfId="0" applyFont="1" applyFill="1" applyBorder="1" applyAlignment="1">
      <alignment horizontal="left" vertical="center" indent="2"/>
    </xf>
    <xf numFmtId="0" fontId="20" fillId="8" borderId="20" xfId="0" applyFont="1" applyFill="1" applyBorder="1" applyAlignment="1">
      <alignment horizontal="justify" vertical="center"/>
    </xf>
    <xf numFmtId="0" fontId="18" fillId="9" borderId="22" xfId="13" applyFont="1" applyFill="1" applyBorder="1" applyAlignment="1">
      <alignment horizontal="left" vertical="center" wrapText="1" indent="2"/>
    </xf>
    <xf numFmtId="0" fontId="25" fillId="9" borderId="22" xfId="13" applyFont="1" applyFill="1" applyBorder="1" applyAlignment="1">
      <alignment horizontal="left" vertical="center" wrapText="1" indent="2"/>
    </xf>
    <xf numFmtId="0" fontId="25" fillId="9" borderId="22" xfId="13" applyFont="1" applyFill="1" applyBorder="1" applyAlignment="1">
      <alignment horizontal="left" vertical="center" indent="2"/>
    </xf>
    <xf numFmtId="0" fontId="20" fillId="0" borderId="0" xfId="0" applyFont="1" applyAlignment="1">
      <alignment vertical="center" wrapText="1"/>
    </xf>
    <xf numFmtId="0" fontId="25" fillId="9" borderId="22" xfId="13" applyFont="1" applyFill="1" applyBorder="1" applyAlignment="1">
      <alignment horizontal="justify" vertical="center"/>
    </xf>
    <xf numFmtId="0" fontId="25" fillId="9" borderId="22" xfId="13" applyFont="1" applyFill="1" applyBorder="1" applyAlignment="1">
      <alignment horizontal="left" vertical="center" wrapText="1"/>
    </xf>
    <xf numFmtId="0" fontId="18" fillId="9" borderId="23" xfId="13" applyFont="1" applyFill="1" applyBorder="1" applyAlignment="1">
      <alignment horizontal="justify" vertical="center"/>
    </xf>
    <xf numFmtId="0" fontId="32" fillId="8" borderId="20" xfId="0" applyFont="1" applyFill="1" applyBorder="1" applyAlignment="1">
      <alignment horizontal="left" vertical="center" wrapText="1" indent="2"/>
    </xf>
    <xf numFmtId="0" fontId="19" fillId="8" borderId="20" xfId="0" applyFont="1" applyFill="1" applyBorder="1" applyAlignment="1">
      <alignment horizontal="left" vertical="center" indent="2"/>
    </xf>
    <xf numFmtId="0" fontId="16" fillId="9" borderId="22" xfId="13" applyFont="1" applyFill="1" applyBorder="1" applyAlignment="1">
      <alignment horizontal="left" vertical="center" indent="2"/>
    </xf>
    <xf numFmtId="0" fontId="20" fillId="6" borderId="10" xfId="0" applyFont="1" applyFill="1" applyBorder="1" applyAlignment="1">
      <alignment horizontal="left" vertical="center" indent="2"/>
    </xf>
    <xf numFmtId="0" fontId="20" fillId="8" borderId="20" xfId="12" applyFont="1" applyFill="1" applyBorder="1" applyAlignment="1">
      <alignment horizontal="left" vertical="center" indent="2"/>
    </xf>
    <xf numFmtId="0" fontId="20" fillId="8" borderId="20" xfId="12" applyFont="1" applyFill="1" applyBorder="1" applyAlignment="1">
      <alignment horizontal="justify" vertical="center"/>
    </xf>
    <xf numFmtId="0" fontId="37" fillId="2" borderId="13" xfId="0" applyFont="1" applyFill="1" applyBorder="1" applyAlignment="1">
      <alignment horizontal="center" vertical="center" wrapText="1"/>
    </xf>
    <xf numFmtId="0" fontId="18" fillId="10" borderId="20" xfId="0" applyFont="1" applyFill="1" applyBorder="1">
      <alignment vertical="center"/>
    </xf>
    <xf numFmtId="0" fontId="20" fillId="10" borderId="20" xfId="0" applyFont="1" applyFill="1" applyBorder="1" applyAlignment="1">
      <alignment horizontal="justify" vertical="center"/>
    </xf>
    <xf numFmtId="0" fontId="20" fillId="10" borderId="20" xfId="12" applyFont="1" applyFill="1" applyBorder="1" applyAlignment="1">
      <alignment horizontal="left" vertical="center" indent="2"/>
    </xf>
    <xf numFmtId="0" fontId="20" fillId="11" borderId="10" xfId="0" applyFont="1" applyFill="1" applyBorder="1" applyAlignment="1">
      <alignment horizontal="left" vertical="center" indent="2"/>
    </xf>
    <xf numFmtId="0" fontId="20" fillId="10" borderId="20" xfId="12" applyFont="1" applyFill="1" applyBorder="1" applyAlignment="1">
      <alignment horizontal="justify" vertical="center"/>
    </xf>
    <xf numFmtId="0" fontId="20" fillId="10" borderId="20" xfId="0" applyFont="1" applyFill="1" applyBorder="1" applyAlignment="1">
      <alignment horizontal="left" vertical="center" wrapText="1" indent="2"/>
    </xf>
    <xf numFmtId="0" fontId="7" fillId="12" borderId="10" xfId="0" applyFont="1" applyFill="1" applyBorder="1" applyAlignment="1">
      <alignment horizontal="justify" vertical="center"/>
    </xf>
    <xf numFmtId="0" fontId="38" fillId="12" borderId="10" xfId="0" applyFont="1" applyFill="1" applyBorder="1" applyAlignment="1">
      <alignment horizontal="left" vertical="center" wrapText="1" indent="2"/>
    </xf>
    <xf numFmtId="0" fontId="7" fillId="12" borderId="10" xfId="0" applyFont="1" applyFill="1" applyBorder="1" applyAlignment="1">
      <alignment horizontal="left" vertical="center" wrapText="1" indent="2"/>
    </xf>
    <xf numFmtId="0" fontId="7" fillId="12" borderId="10" xfId="0" applyFont="1" applyFill="1" applyBorder="1" applyAlignment="1">
      <alignment horizontal="left" vertical="center" indent="2"/>
    </xf>
    <xf numFmtId="0" fontId="7" fillId="12" borderId="10" xfId="0" applyFont="1" applyFill="1" applyBorder="1" applyAlignment="1">
      <alignment horizontal="left" vertical="center" wrapText="1"/>
    </xf>
    <xf numFmtId="0" fontId="7" fillId="12" borderId="13" xfId="0" applyFont="1" applyFill="1" applyBorder="1" applyAlignment="1">
      <alignment horizontal="justify" vertical="center"/>
    </xf>
    <xf numFmtId="0" fontId="7" fillId="13" borderId="10" xfId="0" applyFont="1" applyFill="1" applyBorder="1" applyAlignment="1">
      <alignment horizontal="justify" vertical="center"/>
    </xf>
    <xf numFmtId="0" fontId="38" fillId="13" borderId="10" xfId="0" applyFont="1" applyFill="1" applyBorder="1" applyAlignment="1">
      <alignment horizontal="left" vertical="center" wrapText="1" indent="2"/>
    </xf>
    <xf numFmtId="0" fontId="7" fillId="13" borderId="10" xfId="0" applyFont="1" applyFill="1" applyBorder="1" applyAlignment="1">
      <alignment horizontal="left" vertical="center" wrapText="1" indent="2"/>
    </xf>
    <xf numFmtId="0" fontId="7" fillId="13" borderId="10" xfId="0" applyFont="1" applyFill="1" applyBorder="1" applyAlignment="1">
      <alignment horizontal="left" vertical="center" indent="2"/>
    </xf>
    <xf numFmtId="0" fontId="7" fillId="13" borderId="10" xfId="0" applyFont="1" applyFill="1" applyBorder="1" applyAlignment="1">
      <alignment horizontal="left" vertical="center" wrapText="1"/>
    </xf>
    <xf numFmtId="0" fontId="7" fillId="13" borderId="13" xfId="0" applyFont="1" applyFill="1" applyBorder="1" applyAlignment="1">
      <alignment horizontal="justify" vertical="center"/>
    </xf>
    <xf numFmtId="0" fontId="23" fillId="7" borderId="36" xfId="0" applyFont="1" applyFill="1" applyBorder="1" applyAlignment="1">
      <alignment horizontal="center" vertical="center"/>
    </xf>
    <xf numFmtId="0" fontId="9" fillId="2" borderId="27" xfId="0" applyFont="1" applyFill="1" applyBorder="1" applyAlignment="1">
      <alignment vertical="center" wrapText="1"/>
    </xf>
    <xf numFmtId="0" fontId="12" fillId="2" borderId="27" xfId="0" applyFont="1" applyFill="1" applyBorder="1" applyAlignment="1">
      <alignment horizontal="center" vertical="center" wrapText="1"/>
    </xf>
    <xf numFmtId="0" fontId="13" fillId="2" borderId="27" xfId="7" applyFont="1" applyFill="1" applyBorder="1" applyAlignment="1">
      <alignment horizontal="center" vertical="center" wrapText="1"/>
    </xf>
    <xf numFmtId="0" fontId="2" fillId="2" borderId="27" xfId="0" applyFont="1" applyFill="1" applyBorder="1" applyAlignment="1">
      <alignment horizontal="center" vertical="center" wrapText="1"/>
    </xf>
    <xf numFmtId="0" fontId="18" fillId="9" borderId="22" xfId="13" applyFont="1" applyFill="1" applyBorder="1" applyAlignment="1">
      <alignment horizontal="justify" vertical="center"/>
    </xf>
    <xf numFmtId="0" fontId="18" fillId="9" borderId="22" xfId="13" applyFont="1" applyFill="1" applyBorder="1" applyAlignment="1">
      <alignment horizontal="left" vertical="center" indent="2"/>
    </xf>
    <xf numFmtId="0" fontId="18" fillId="9" borderId="22" xfId="13" applyFont="1" applyFill="1" applyBorder="1" applyAlignment="1">
      <alignment horizontal="left" vertical="center" wrapText="1"/>
    </xf>
    <xf numFmtId="0" fontId="42" fillId="9" borderId="22" xfId="13" applyFont="1" applyFill="1" applyBorder="1" applyAlignment="1">
      <alignment horizontal="left" vertical="center" indent="2"/>
    </xf>
    <xf numFmtId="0" fontId="16" fillId="12" borderId="10" xfId="0" applyFont="1" applyFill="1" applyBorder="1" applyAlignment="1">
      <alignment horizontal="left" vertical="center" indent="2"/>
    </xf>
    <xf numFmtId="0" fontId="16" fillId="13" borderId="10" xfId="0" applyFont="1" applyFill="1" applyBorder="1" applyAlignment="1">
      <alignment horizontal="left" vertical="center" indent="2"/>
    </xf>
    <xf numFmtId="0" fontId="16" fillId="13" borderId="10" xfId="0" applyFont="1" applyFill="1" applyBorder="1" applyAlignment="1">
      <alignment horizontal="left" vertical="center" wrapText="1" indent="2"/>
    </xf>
    <xf numFmtId="0" fontId="16" fillId="12" borderId="10" xfId="0" applyFont="1" applyFill="1" applyBorder="1" applyAlignment="1">
      <alignment horizontal="left" vertical="center" wrapText="1" indent="2"/>
    </xf>
    <xf numFmtId="177" fontId="48" fillId="2" borderId="8" xfId="0" applyNumberFormat="1" applyFont="1" applyFill="1" applyBorder="1" applyAlignment="1">
      <alignment horizontal="center" vertical="center" wrapText="1"/>
    </xf>
    <xf numFmtId="177" fontId="48" fillId="2" borderId="10" xfId="0" applyNumberFormat="1" applyFont="1" applyFill="1" applyBorder="1" applyAlignment="1">
      <alignment horizontal="center" vertical="center" wrapText="1"/>
    </xf>
    <xf numFmtId="177" fontId="49" fillId="2" borderId="8" xfId="0" applyNumberFormat="1" applyFont="1" applyFill="1" applyBorder="1" applyAlignment="1">
      <alignment horizontal="center" vertical="center" wrapText="1"/>
    </xf>
    <xf numFmtId="0" fontId="50" fillId="0" borderId="36" xfId="0" applyFont="1" applyBorder="1" applyAlignment="1">
      <alignment horizontal="center" vertical="center"/>
    </xf>
    <xf numFmtId="0" fontId="50" fillId="0" borderId="0" xfId="0" applyFont="1">
      <alignment vertical="center"/>
    </xf>
    <xf numFmtId="0" fontId="50" fillId="0" borderId="48" xfId="0" applyFont="1" applyBorder="1" applyAlignment="1">
      <alignment horizontal="left" vertical="center"/>
    </xf>
    <xf numFmtId="0" fontId="50" fillId="0" borderId="41" xfId="0" applyFont="1" applyBorder="1" applyAlignment="1">
      <alignment horizontal="left" vertical="center"/>
    </xf>
    <xf numFmtId="0" fontId="50" fillId="0" borderId="0" xfId="0" applyFont="1" applyAlignment="1">
      <alignment horizontal="center" vertical="center"/>
    </xf>
    <xf numFmtId="0" fontId="42" fillId="0" borderId="46"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9" xfId="0" applyFont="1" applyBorder="1" applyAlignment="1">
      <alignment horizontal="center" vertical="center" wrapText="1"/>
    </xf>
    <xf numFmtId="181" fontId="20" fillId="14" borderId="56" xfId="0" applyNumberFormat="1" applyFont="1" applyFill="1" applyBorder="1" applyAlignment="1">
      <alignment horizontal="center" vertical="center"/>
    </xf>
    <xf numFmtId="181" fontId="20" fillId="0" borderId="57" xfId="0" applyNumberFormat="1" applyFont="1" applyBorder="1" applyAlignment="1">
      <alignment horizontal="center" vertical="center"/>
    </xf>
    <xf numFmtId="181" fontId="20" fillId="0" borderId="58" xfId="0" applyNumberFormat="1" applyFont="1" applyBorder="1" applyAlignment="1">
      <alignment horizontal="center" vertical="center"/>
    </xf>
    <xf numFmtId="181" fontId="20" fillId="14" borderId="61" xfId="0" applyNumberFormat="1" applyFont="1" applyFill="1" applyBorder="1" applyAlignment="1">
      <alignment horizontal="center" vertical="center"/>
    </xf>
    <xf numFmtId="181" fontId="20" fillId="0" borderId="62" xfId="0" applyNumberFormat="1" applyFont="1" applyBorder="1" applyAlignment="1">
      <alignment horizontal="center" vertical="center"/>
    </xf>
    <xf numFmtId="181" fontId="20" fillId="0" borderId="63" xfId="0" applyNumberFormat="1" applyFont="1" applyBorder="1" applyAlignment="1">
      <alignment horizontal="center" vertical="center"/>
    </xf>
    <xf numFmtId="181" fontId="20" fillId="0" borderId="64" xfId="0" applyNumberFormat="1" applyFont="1" applyBorder="1" applyAlignment="1">
      <alignment horizontal="center" vertical="center"/>
    </xf>
    <xf numFmtId="181" fontId="20" fillId="0" borderId="61" xfId="0" applyNumberFormat="1" applyFont="1" applyBorder="1" applyAlignment="1">
      <alignment horizontal="center" vertical="center"/>
    </xf>
    <xf numFmtId="181" fontId="20" fillId="15" borderId="63" xfId="0" applyNumberFormat="1" applyFont="1" applyFill="1" applyBorder="1" applyAlignment="1">
      <alignment horizontal="center" vertical="center"/>
    </xf>
    <xf numFmtId="181" fontId="20" fillId="0" borderId="67" xfId="0" applyNumberFormat="1" applyFont="1" applyBorder="1" applyAlignment="1">
      <alignment horizontal="center" vertical="center"/>
    </xf>
    <xf numFmtId="0" fontId="20" fillId="0" borderId="67" xfId="0" applyFont="1" applyBorder="1">
      <alignment vertical="center"/>
    </xf>
    <xf numFmtId="181" fontId="20" fillId="0" borderId="70" xfId="0" applyNumberFormat="1" applyFont="1" applyBorder="1" applyAlignment="1">
      <alignment horizontal="center" vertical="center"/>
    </xf>
    <xf numFmtId="181" fontId="20" fillId="0" borderId="66" xfId="0" applyNumberFormat="1" applyFont="1" applyBorder="1" applyAlignment="1">
      <alignment horizontal="center" vertical="center"/>
    </xf>
    <xf numFmtId="181" fontId="20" fillId="15" borderId="67" xfId="0" applyNumberFormat="1" applyFont="1" applyFill="1" applyBorder="1" applyAlignment="1">
      <alignment horizontal="center" vertical="center"/>
    </xf>
    <xf numFmtId="0" fontId="20" fillId="0" borderId="64" xfId="0" applyFont="1" applyBorder="1">
      <alignment vertical="center"/>
    </xf>
    <xf numFmtId="181" fontId="20" fillId="16" borderId="72" xfId="0" applyNumberFormat="1" applyFont="1" applyFill="1" applyBorder="1" applyAlignment="1">
      <alignment horizontal="center" vertical="center"/>
    </xf>
    <xf numFmtId="181" fontId="20" fillId="0" borderId="73" xfId="0" applyNumberFormat="1" applyFont="1" applyBorder="1" applyAlignment="1">
      <alignment horizontal="center" vertical="center"/>
    </xf>
    <xf numFmtId="181" fontId="20" fillId="0" borderId="54" xfId="0" applyNumberFormat="1" applyFont="1" applyBorder="1" applyAlignment="1">
      <alignment horizontal="center" vertical="center"/>
    </xf>
    <xf numFmtId="0" fontId="42" fillId="0" borderId="67" xfId="0" applyFont="1" applyBorder="1">
      <alignment vertical="center"/>
    </xf>
    <xf numFmtId="181" fontId="20" fillId="15" borderId="61" xfId="0" applyNumberFormat="1" applyFont="1" applyFill="1" applyBorder="1" applyAlignment="1">
      <alignment horizontal="center" vertical="center"/>
    </xf>
    <xf numFmtId="181" fontId="20" fillId="15" borderId="62" xfId="0" applyNumberFormat="1" applyFont="1" applyFill="1" applyBorder="1" applyAlignment="1">
      <alignment horizontal="center" vertical="center"/>
    </xf>
    <xf numFmtId="182" fontId="20" fillId="0" borderId="61" xfId="0" applyNumberFormat="1" applyFont="1" applyBorder="1">
      <alignment vertical="center"/>
    </xf>
    <xf numFmtId="182" fontId="20" fillId="0" borderId="62" xfId="0" applyNumberFormat="1" applyFont="1" applyBorder="1">
      <alignment vertical="center"/>
    </xf>
    <xf numFmtId="182" fontId="20" fillId="0" borderId="63" xfId="0" applyNumberFormat="1" applyFont="1" applyBorder="1">
      <alignment vertical="center"/>
    </xf>
    <xf numFmtId="182" fontId="20" fillId="15" borderId="67" xfId="0" applyNumberFormat="1" applyFont="1" applyFill="1" applyBorder="1">
      <alignment vertical="center"/>
    </xf>
    <xf numFmtId="0" fontId="20" fillId="0" borderId="77" xfId="0" applyFont="1" applyBorder="1">
      <alignment vertical="center"/>
    </xf>
    <xf numFmtId="0" fontId="50" fillId="0" borderId="0" xfId="0" applyFont="1" applyAlignment="1">
      <alignment horizontal="right" vertical="center"/>
    </xf>
    <xf numFmtId="0" fontId="50" fillId="0" borderId="0" xfId="0" quotePrefix="1" applyFont="1">
      <alignment vertical="center"/>
    </xf>
    <xf numFmtId="0" fontId="32" fillId="0" borderId="0" xfId="0" applyFont="1">
      <alignment vertical="center"/>
    </xf>
    <xf numFmtId="182" fontId="32" fillId="0" borderId="0" xfId="0" applyNumberFormat="1" applyFont="1">
      <alignment vertical="center"/>
    </xf>
    <xf numFmtId="182" fontId="56" fillId="0" borderId="0" xfId="0" applyNumberFormat="1" applyFont="1">
      <alignment vertical="center"/>
    </xf>
    <xf numFmtId="0" fontId="57" fillId="0" borderId="0" xfId="0" applyFont="1">
      <alignment vertical="center"/>
    </xf>
    <xf numFmtId="0" fontId="57"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58" fillId="0" borderId="0" xfId="0" applyFont="1">
      <alignment vertical="center"/>
    </xf>
    <xf numFmtId="0" fontId="58" fillId="0" borderId="0" xfId="0" applyFont="1" applyAlignment="1">
      <alignment horizontal="center"/>
    </xf>
    <xf numFmtId="0" fontId="58" fillId="0" borderId="0" xfId="0" applyFont="1" applyAlignment="1">
      <alignment horizontal="center" vertical="center"/>
    </xf>
    <xf numFmtId="0" fontId="61" fillId="0" borderId="78" xfId="0" applyFont="1" applyBorder="1" applyAlignment="1">
      <alignment horizontal="center" vertical="center" wrapText="1"/>
    </xf>
    <xf numFmtId="0" fontId="20" fillId="0" borderId="79" xfId="2" applyFont="1" applyBorder="1" applyAlignment="1">
      <alignment horizontal="center" vertical="center"/>
    </xf>
    <xf numFmtId="0" fontId="62" fillId="0" borderId="79" xfId="0" applyFont="1" applyBorder="1" applyAlignment="1">
      <alignment horizontal="center" vertical="center" wrapText="1"/>
    </xf>
    <xf numFmtId="0" fontId="62" fillId="17" borderId="79" xfId="0" applyFont="1" applyFill="1" applyBorder="1" applyAlignment="1">
      <alignment horizontal="center" vertical="center" wrapText="1"/>
    </xf>
    <xf numFmtId="0" fontId="62" fillId="0" borderId="80" xfId="0" applyFont="1" applyBorder="1" applyAlignment="1">
      <alignment horizontal="center" vertical="center" wrapText="1"/>
    </xf>
    <xf numFmtId="0" fontId="62" fillId="0" borderId="81" xfId="0" applyFont="1" applyBorder="1" applyAlignment="1">
      <alignment horizontal="center" vertical="center" wrapText="1"/>
    </xf>
    <xf numFmtId="0" fontId="58" fillId="0" borderId="0" xfId="0" applyFont="1" applyAlignment="1">
      <alignment horizontal="center" vertical="center" wrapText="1"/>
    </xf>
    <xf numFmtId="0" fontId="58" fillId="17" borderId="36" xfId="0" applyFont="1" applyFill="1" applyBorder="1" applyAlignment="1">
      <alignment horizontal="center" vertical="center" wrapText="1"/>
    </xf>
    <xf numFmtId="0" fontId="58" fillId="0" borderId="36"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0" xfId="0" applyFont="1" applyAlignment="1">
      <alignment horizontal="center" vertical="center" wrapText="1"/>
    </xf>
    <xf numFmtId="0" fontId="65" fillId="0" borderId="36" xfId="0" applyFont="1" applyBorder="1" applyAlignment="1">
      <alignment horizontal="center" vertical="center" wrapText="1"/>
    </xf>
    <xf numFmtId="0" fontId="62" fillId="18" borderId="78" xfId="0" applyFont="1" applyFill="1" applyBorder="1" applyAlignment="1">
      <alignment horizontal="center" vertical="center" wrapText="1"/>
    </xf>
    <xf numFmtId="0" fontId="62" fillId="18" borderId="81" xfId="0" applyFont="1" applyFill="1" applyBorder="1" applyAlignment="1">
      <alignment horizontal="center" vertical="center" wrapText="1"/>
    </xf>
    <xf numFmtId="0" fontId="65" fillId="0" borderId="47" xfId="0" applyFont="1" applyBorder="1" applyAlignment="1">
      <alignment horizontal="center" vertical="center" wrapText="1"/>
    </xf>
    <xf numFmtId="0" fontId="59" fillId="0" borderId="78" xfId="0" applyFont="1" applyBorder="1" applyAlignment="1">
      <alignment horizontal="center" vertical="center"/>
    </xf>
    <xf numFmtId="183" fontId="53" fillId="19" borderId="79" xfId="0" applyNumberFormat="1" applyFont="1" applyFill="1" applyBorder="1" applyAlignment="1">
      <alignment horizontal="center" vertical="center"/>
    </xf>
    <xf numFmtId="183" fontId="53" fillId="20" borderId="79" xfId="0" applyNumberFormat="1" applyFont="1" applyFill="1" applyBorder="1" applyAlignment="1">
      <alignment horizontal="center" vertical="center"/>
    </xf>
    <xf numFmtId="183" fontId="53" fillId="19" borderId="81" xfId="0" applyNumberFormat="1" applyFont="1" applyFill="1" applyBorder="1" applyAlignment="1">
      <alignment horizontal="center" vertical="center"/>
    </xf>
    <xf numFmtId="183" fontId="20" fillId="0" borderId="0" xfId="0" applyNumberFormat="1" applyFont="1" applyAlignment="1">
      <alignment horizontal="center" vertical="center"/>
    </xf>
    <xf numFmtId="183" fontId="58" fillId="17" borderId="36" xfId="0" applyNumberFormat="1" applyFont="1" applyFill="1" applyBorder="1" applyAlignment="1">
      <alignment horizontal="center" vertical="center"/>
    </xf>
    <xf numFmtId="183" fontId="58" fillId="16" borderId="36" xfId="0" applyNumberFormat="1" applyFont="1" applyFill="1" applyBorder="1" applyAlignment="1">
      <alignment horizontal="center" vertical="center"/>
    </xf>
    <xf numFmtId="183" fontId="20" fillId="16" borderId="0" xfId="0" applyNumberFormat="1" applyFont="1" applyFill="1" applyAlignment="1">
      <alignment horizontal="center" vertical="center"/>
    </xf>
    <xf numFmtId="183" fontId="58" fillId="0" borderId="0" xfId="0" applyNumberFormat="1" applyFont="1" applyAlignment="1">
      <alignment horizontal="center" vertical="center"/>
    </xf>
    <xf numFmtId="183" fontId="58" fillId="16" borderId="82" xfId="0" applyNumberFormat="1" applyFont="1" applyFill="1" applyBorder="1" applyAlignment="1">
      <alignment horizontal="center" vertical="center"/>
    </xf>
    <xf numFmtId="183" fontId="58" fillId="16" borderId="83" xfId="0" applyNumberFormat="1" applyFont="1" applyFill="1" applyBorder="1" applyAlignment="1">
      <alignment horizontal="center" vertical="center"/>
    </xf>
    <xf numFmtId="183" fontId="58" fillId="16" borderId="47" xfId="0" applyNumberFormat="1" applyFont="1" applyFill="1" applyBorder="1" applyAlignment="1">
      <alignment horizontal="center" vertical="center"/>
    </xf>
    <xf numFmtId="0" fontId="58" fillId="0" borderId="84" xfId="0" applyFont="1" applyBorder="1" applyAlignment="1">
      <alignment horizontal="left" vertical="center"/>
    </xf>
    <xf numFmtId="183" fontId="53" fillId="19" borderId="57" xfId="0" applyNumberFormat="1" applyFont="1" applyFill="1" applyBorder="1" applyAlignment="1">
      <alignment horizontal="center" vertical="center"/>
    </xf>
    <xf numFmtId="183" fontId="53" fillId="20" borderId="85" xfId="0" applyNumberFormat="1" applyFont="1" applyFill="1" applyBorder="1" applyAlignment="1">
      <alignment horizontal="center" vertical="center"/>
    </xf>
    <xf numFmtId="183" fontId="53" fillId="19" borderId="58" xfId="0" applyNumberFormat="1" applyFont="1" applyFill="1" applyBorder="1" applyAlignment="1">
      <alignment horizontal="center" vertical="center"/>
    </xf>
    <xf numFmtId="183" fontId="58" fillId="16" borderId="78" xfId="0" applyNumberFormat="1" applyFont="1" applyFill="1" applyBorder="1" applyAlignment="1">
      <alignment horizontal="center" vertical="center"/>
    </xf>
    <xf numFmtId="183" fontId="58" fillId="16" borderId="81" xfId="0" applyNumberFormat="1" applyFont="1" applyFill="1" applyBorder="1" applyAlignment="1">
      <alignment horizontal="center" vertical="center"/>
    </xf>
    <xf numFmtId="0" fontId="66" fillId="0" borderId="70" xfId="0" applyFont="1" applyBorder="1" applyAlignment="1">
      <alignment horizontal="center" vertical="center" wrapText="1"/>
    </xf>
    <xf numFmtId="183" fontId="53" fillId="19" borderId="62" xfId="0" applyNumberFormat="1" applyFont="1" applyFill="1" applyBorder="1" applyAlignment="1">
      <alignment horizontal="center" vertical="center"/>
    </xf>
    <xf numFmtId="183" fontId="53" fillId="21" borderId="62" xfId="0" applyNumberFormat="1" applyFont="1" applyFill="1" applyBorder="1" applyAlignment="1">
      <alignment horizontal="center" vertical="center"/>
    </xf>
    <xf numFmtId="183" fontId="53" fillId="17" borderId="62" xfId="0" applyNumberFormat="1" applyFont="1" applyFill="1" applyBorder="1" applyAlignment="1">
      <alignment horizontal="center" vertical="center"/>
    </xf>
    <xf numFmtId="183" fontId="53" fillId="21" borderId="65" xfId="0" applyNumberFormat="1" applyFont="1" applyFill="1" applyBorder="1" applyAlignment="1">
      <alignment horizontal="center" vertical="center"/>
    </xf>
    <xf numFmtId="183" fontId="53" fillId="21" borderId="67" xfId="0" applyNumberFormat="1" applyFont="1" applyFill="1" applyBorder="1" applyAlignment="1">
      <alignment horizontal="center" vertical="center"/>
    </xf>
    <xf numFmtId="183" fontId="58" fillId="0" borderId="36" xfId="0" applyNumberFormat="1" applyFont="1" applyBorder="1" applyAlignment="1">
      <alignment horizontal="center" vertical="center"/>
    </xf>
    <xf numFmtId="183" fontId="58" fillId="21" borderId="36" xfId="0" applyNumberFormat="1" applyFont="1" applyFill="1" applyBorder="1" applyAlignment="1">
      <alignment horizontal="center" vertical="center"/>
    </xf>
    <xf numFmtId="183" fontId="58" fillId="18" borderId="82" xfId="0" applyNumberFormat="1" applyFont="1" applyFill="1" applyBorder="1" applyAlignment="1">
      <alignment horizontal="center" vertical="center"/>
    </xf>
    <xf numFmtId="183" fontId="58" fillId="18" borderId="64" xfId="0" applyNumberFormat="1" applyFont="1" applyFill="1" applyBorder="1" applyAlignment="1">
      <alignment horizontal="center" vertical="center"/>
    </xf>
    <xf numFmtId="183" fontId="58" fillId="21" borderId="47" xfId="0" applyNumberFormat="1" applyFont="1" applyFill="1" applyBorder="1" applyAlignment="1">
      <alignment horizontal="center" vertical="center"/>
    </xf>
    <xf numFmtId="0" fontId="67" fillId="0" borderId="86" xfId="0" applyFont="1" applyBorder="1" applyAlignment="1">
      <alignment horizontal="center" vertical="center" wrapText="1"/>
    </xf>
    <xf numFmtId="183" fontId="53" fillId="19" borderId="87" xfId="0" applyNumberFormat="1" applyFont="1" applyFill="1" applyBorder="1" applyAlignment="1">
      <alignment horizontal="center" vertical="center"/>
    </xf>
    <xf numFmtId="37" fontId="53" fillId="21" borderId="87" xfId="0" applyNumberFormat="1" applyFont="1" applyFill="1" applyBorder="1" applyAlignment="1">
      <alignment horizontal="center" vertical="center"/>
    </xf>
    <xf numFmtId="183" fontId="53" fillId="21" borderId="87" xfId="0" applyNumberFormat="1" applyFont="1" applyFill="1" applyBorder="1" applyAlignment="1">
      <alignment horizontal="center" vertical="center"/>
    </xf>
    <xf numFmtId="183" fontId="53" fillId="21" borderId="88" xfId="0" applyNumberFormat="1" applyFont="1" applyFill="1" applyBorder="1" applyAlignment="1">
      <alignment horizontal="center" vertical="center"/>
    </xf>
    <xf numFmtId="183" fontId="53" fillId="21" borderId="89" xfId="0" applyNumberFormat="1" applyFont="1" applyFill="1" applyBorder="1" applyAlignment="1">
      <alignment horizontal="center" vertical="center"/>
    </xf>
    <xf numFmtId="183" fontId="53" fillId="21" borderId="77" xfId="0" applyNumberFormat="1" applyFont="1" applyFill="1" applyBorder="1" applyAlignment="1">
      <alignment horizontal="center" vertical="center"/>
    </xf>
    <xf numFmtId="183" fontId="20" fillId="21" borderId="87" xfId="0" applyNumberFormat="1" applyFont="1" applyFill="1" applyBorder="1" applyAlignment="1">
      <alignment horizontal="center" vertical="center"/>
    </xf>
    <xf numFmtId="183" fontId="20" fillId="0" borderId="36" xfId="0" applyNumberFormat="1" applyFont="1" applyBorder="1" applyAlignment="1">
      <alignment horizontal="center" vertical="center"/>
    </xf>
    <xf numFmtId="183" fontId="58" fillId="18" borderId="90" xfId="0" applyNumberFormat="1" applyFont="1" applyFill="1" applyBorder="1" applyAlignment="1">
      <alignment horizontal="center" vertical="center"/>
    </xf>
    <xf numFmtId="183" fontId="53" fillId="19" borderId="85" xfId="0" applyNumberFormat="1" applyFont="1" applyFill="1" applyBorder="1" applyAlignment="1">
      <alignment horizontal="center" vertical="center"/>
    </xf>
    <xf numFmtId="183" fontId="53" fillId="19" borderId="83" xfId="0" applyNumberFormat="1" applyFont="1" applyFill="1" applyBorder="1" applyAlignment="1">
      <alignment horizontal="center" vertical="center"/>
    </xf>
    <xf numFmtId="0" fontId="20" fillId="0" borderId="70" xfId="0" applyFont="1" applyBorder="1" applyAlignment="1">
      <alignment horizontal="center" vertical="center"/>
    </xf>
    <xf numFmtId="183" fontId="68" fillId="22" borderId="62" xfId="0" applyNumberFormat="1" applyFont="1" applyFill="1" applyBorder="1" applyAlignment="1">
      <alignment horizontal="center" vertical="center" wrapText="1"/>
    </xf>
    <xf numFmtId="183" fontId="69" fillId="22" borderId="62" xfId="0" applyNumberFormat="1" applyFont="1" applyFill="1" applyBorder="1" applyAlignment="1">
      <alignment horizontal="center" vertical="center" wrapText="1"/>
    </xf>
    <xf numFmtId="183" fontId="70" fillId="17" borderId="62" xfId="0" applyNumberFormat="1" applyFont="1" applyFill="1" applyBorder="1" applyAlignment="1">
      <alignment horizontal="center" vertical="center"/>
    </xf>
    <xf numFmtId="183" fontId="70" fillId="21" borderId="62" xfId="0" applyNumberFormat="1" applyFont="1" applyFill="1" applyBorder="1" applyAlignment="1">
      <alignment horizontal="center" vertical="center"/>
    </xf>
    <xf numFmtId="0" fontId="70" fillId="0" borderId="63" xfId="0" applyFont="1" applyBorder="1" applyAlignment="1">
      <alignment horizontal="center" vertical="center"/>
    </xf>
    <xf numFmtId="183" fontId="70" fillId="21" borderId="65" xfId="0" applyNumberFormat="1" applyFont="1" applyFill="1" applyBorder="1" applyAlignment="1">
      <alignment horizontal="center" vertical="center"/>
    </xf>
    <xf numFmtId="183" fontId="68" fillId="22" borderId="67" xfId="0" applyNumberFormat="1" applyFont="1" applyFill="1" applyBorder="1" applyAlignment="1">
      <alignment horizontal="center" vertical="center" wrapText="1"/>
    </xf>
    <xf numFmtId="183" fontId="61" fillId="22" borderId="36" xfId="0" applyNumberFormat="1" applyFont="1" applyFill="1" applyBorder="1" applyAlignment="1">
      <alignment horizontal="center" vertical="center" wrapText="1"/>
    </xf>
    <xf numFmtId="183" fontId="61" fillId="0" borderId="0" xfId="0" applyNumberFormat="1" applyFont="1" applyAlignment="1">
      <alignment horizontal="center" vertical="center" wrapText="1"/>
    </xf>
    <xf numFmtId="183" fontId="61" fillId="22" borderId="47" xfId="0" applyNumberFormat="1" applyFont="1" applyFill="1" applyBorder="1" applyAlignment="1">
      <alignment horizontal="center" vertical="center" wrapText="1"/>
    </xf>
    <xf numFmtId="183" fontId="53" fillId="20" borderId="71" xfId="0" applyNumberFormat="1" applyFont="1" applyFill="1" applyBorder="1" applyAlignment="1">
      <alignment horizontal="center" vertical="center"/>
    </xf>
    <xf numFmtId="183" fontId="68" fillId="22" borderId="73" xfId="0" applyNumberFormat="1" applyFont="1" applyFill="1" applyBorder="1" applyAlignment="1">
      <alignment horizontal="center" vertical="center" wrapText="1"/>
    </xf>
    <xf numFmtId="183" fontId="68" fillId="22" borderId="54" xfId="0" applyNumberFormat="1" applyFont="1" applyFill="1" applyBorder="1" applyAlignment="1">
      <alignment horizontal="center" vertical="center" wrapText="1"/>
    </xf>
    <xf numFmtId="183" fontId="68" fillId="22" borderId="64" xfId="0" applyNumberFormat="1" applyFont="1" applyFill="1" applyBorder="1" applyAlignment="1">
      <alignment horizontal="center" vertical="center" wrapText="1"/>
    </xf>
    <xf numFmtId="183" fontId="58" fillId="18" borderId="67" xfId="0" applyNumberFormat="1" applyFont="1" applyFill="1" applyBorder="1" applyAlignment="1">
      <alignment horizontal="center" vertical="center"/>
    </xf>
    <xf numFmtId="183" fontId="53" fillId="20" borderId="62" xfId="0" applyNumberFormat="1" applyFont="1" applyFill="1" applyBorder="1" applyAlignment="1">
      <alignment horizontal="center" vertical="center"/>
    </xf>
    <xf numFmtId="183" fontId="68" fillId="22" borderId="65" xfId="0" applyNumberFormat="1" applyFont="1" applyFill="1" applyBorder="1" applyAlignment="1">
      <alignment horizontal="center" vertical="center" wrapText="1"/>
    </xf>
    <xf numFmtId="183" fontId="53" fillId="17" borderId="73" xfId="0" applyNumberFormat="1" applyFont="1" applyFill="1" applyBorder="1" applyAlignment="1">
      <alignment horizontal="center" vertical="center"/>
    </xf>
    <xf numFmtId="0" fontId="20" fillId="0" borderId="86" xfId="0" applyFont="1" applyBorder="1" applyAlignment="1">
      <alignment horizontal="center" vertical="center"/>
    </xf>
    <xf numFmtId="183" fontId="70" fillId="20" borderId="62" xfId="0" applyNumberFormat="1" applyFont="1" applyFill="1" applyBorder="1" applyAlignment="1">
      <alignment horizontal="center" vertical="center"/>
    </xf>
    <xf numFmtId="183" fontId="70" fillId="0" borderId="87" xfId="0" applyNumberFormat="1" applyFont="1" applyBorder="1" applyAlignment="1">
      <alignment horizontal="center" vertical="center"/>
    </xf>
    <xf numFmtId="183" fontId="70" fillId="0" borderId="89" xfId="0" applyNumberFormat="1" applyFont="1" applyBorder="1" applyAlignment="1">
      <alignment horizontal="center" vertical="center"/>
    </xf>
    <xf numFmtId="183" fontId="70" fillId="0" borderId="77" xfId="0" applyNumberFormat="1" applyFont="1" applyBorder="1" applyAlignment="1">
      <alignment horizontal="center" vertical="center"/>
    </xf>
    <xf numFmtId="0" fontId="32" fillId="0" borderId="70" xfId="0" applyFont="1" applyBorder="1" applyAlignment="1">
      <alignment horizontal="center" vertical="center"/>
    </xf>
    <xf numFmtId="183" fontId="71" fillId="0" borderId="62" xfId="0" applyNumberFormat="1" applyFont="1" applyBorder="1" applyAlignment="1">
      <alignment horizontal="center" vertical="center" wrapText="1"/>
    </xf>
    <xf numFmtId="183" fontId="71" fillId="0" borderId="65" xfId="0" applyNumberFormat="1" applyFont="1" applyBorder="1" applyAlignment="1">
      <alignment horizontal="center" vertical="center" wrapText="1"/>
    </xf>
    <xf numFmtId="183" fontId="71" fillId="0" borderId="67" xfId="0" applyNumberFormat="1" applyFont="1" applyBorder="1" applyAlignment="1">
      <alignment horizontal="center" vertical="center" wrapText="1"/>
    </xf>
    <xf numFmtId="183" fontId="7" fillId="0" borderId="0" xfId="0" applyNumberFormat="1" applyFont="1" applyAlignment="1">
      <alignment horizontal="center" vertical="center" wrapText="1"/>
    </xf>
    <xf numFmtId="183" fontId="72" fillId="17" borderId="36" xfId="0" applyNumberFormat="1" applyFont="1" applyFill="1" applyBorder="1" applyAlignment="1">
      <alignment horizontal="center" vertical="center" wrapText="1"/>
    </xf>
    <xf numFmtId="183" fontId="72" fillId="0" borderId="36" xfId="0" applyNumberFormat="1" applyFont="1" applyBorder="1" applyAlignment="1">
      <alignment horizontal="center" vertical="center" wrapText="1"/>
    </xf>
    <xf numFmtId="183" fontId="72" fillId="23" borderId="36" xfId="0" applyNumberFormat="1" applyFont="1" applyFill="1" applyBorder="1" applyAlignment="1">
      <alignment horizontal="center" vertical="center" wrapText="1"/>
    </xf>
    <xf numFmtId="183" fontId="72" fillId="0" borderId="0" xfId="0" applyNumberFormat="1" applyFont="1" applyAlignment="1">
      <alignment horizontal="center" vertical="center" wrapText="1"/>
    </xf>
    <xf numFmtId="183" fontId="72" fillId="23" borderId="47" xfId="0" applyNumberFormat="1" applyFont="1" applyFill="1" applyBorder="1" applyAlignment="1">
      <alignment horizontal="center" vertical="center" wrapText="1"/>
    </xf>
    <xf numFmtId="0" fontId="73" fillId="0" borderId="0" xfId="0" applyFont="1">
      <alignment vertical="center"/>
    </xf>
    <xf numFmtId="0" fontId="32" fillId="0" borderId="86" xfId="0" applyFont="1" applyBorder="1" applyAlignment="1">
      <alignment horizontal="center" vertical="center"/>
    </xf>
    <xf numFmtId="183" fontId="71" fillId="0" borderId="87" xfId="0" applyNumberFormat="1" applyFont="1" applyBorder="1" applyAlignment="1">
      <alignment horizontal="center" vertical="center" wrapText="1"/>
    </xf>
    <xf numFmtId="183" fontId="53" fillId="20" borderId="88" xfId="0" applyNumberFormat="1" applyFont="1" applyFill="1" applyBorder="1" applyAlignment="1">
      <alignment horizontal="center" vertical="center"/>
    </xf>
    <xf numFmtId="183" fontId="7" fillId="0" borderId="87" xfId="0" applyNumberFormat="1" applyFont="1" applyBorder="1" applyAlignment="1">
      <alignment horizontal="center" vertical="center" wrapText="1"/>
    </xf>
    <xf numFmtId="183" fontId="7" fillId="0" borderId="89" xfId="0" applyNumberFormat="1" applyFont="1" applyBorder="1" applyAlignment="1">
      <alignment horizontal="center" vertical="center" wrapText="1"/>
    </xf>
    <xf numFmtId="183" fontId="7" fillId="0" borderId="77" xfId="0" applyNumberFormat="1" applyFont="1" applyBorder="1" applyAlignment="1">
      <alignment horizontal="center" vertical="center" wrapText="1"/>
    </xf>
    <xf numFmtId="0" fontId="58" fillId="0" borderId="68" xfId="0" applyFont="1" applyBorder="1" applyAlignment="1">
      <alignment horizontal="left" vertical="center"/>
    </xf>
    <xf numFmtId="183" fontId="53" fillId="19" borderId="73" xfId="0" applyNumberFormat="1" applyFont="1" applyFill="1" applyBorder="1" applyAlignment="1">
      <alignment horizontal="center" vertical="center"/>
    </xf>
    <xf numFmtId="183" fontId="58" fillId="19" borderId="73" xfId="0" applyNumberFormat="1" applyFont="1" applyFill="1" applyBorder="1" applyAlignment="1">
      <alignment horizontal="center" vertical="center"/>
    </xf>
    <xf numFmtId="183" fontId="58" fillId="19" borderId="64" xfId="0" applyNumberFormat="1" applyFont="1" applyFill="1" applyBorder="1" applyAlignment="1">
      <alignment horizontal="center" vertical="center"/>
    </xf>
    <xf numFmtId="183" fontId="53" fillId="0" borderId="62" xfId="0" applyNumberFormat="1" applyFont="1" applyBorder="1" applyAlignment="1">
      <alignment horizontal="center" vertical="center"/>
    </xf>
    <xf numFmtId="183" fontId="72" fillId="0" borderId="62" xfId="0" applyNumberFormat="1" applyFont="1" applyBorder="1" applyAlignment="1">
      <alignment horizontal="center" vertical="center" wrapText="1"/>
    </xf>
    <xf numFmtId="183" fontId="72" fillId="0" borderId="65" xfId="0" applyNumberFormat="1" applyFont="1" applyBorder="1" applyAlignment="1">
      <alignment horizontal="center" vertical="center" wrapText="1"/>
    </xf>
    <xf numFmtId="183" fontId="72" fillId="0" borderId="67" xfId="0" applyNumberFormat="1" applyFont="1" applyBorder="1" applyAlignment="1">
      <alignment horizontal="center" vertical="center" wrapText="1"/>
    </xf>
    <xf numFmtId="183" fontId="7" fillId="0" borderId="62" xfId="0" applyNumberFormat="1" applyFont="1" applyBorder="1" applyAlignment="1">
      <alignment horizontal="center" vertical="center" wrapText="1"/>
    </xf>
    <xf numFmtId="183" fontId="7" fillId="0" borderId="65" xfId="0" applyNumberFormat="1" applyFont="1" applyBorder="1" applyAlignment="1">
      <alignment horizontal="center" vertical="center" wrapText="1"/>
    </xf>
    <xf numFmtId="183" fontId="7" fillId="0" borderId="67" xfId="0" applyNumberFormat="1" applyFont="1" applyBorder="1" applyAlignment="1">
      <alignment horizontal="center" vertical="center" wrapText="1"/>
    </xf>
    <xf numFmtId="0" fontId="32" fillId="0" borderId="86" xfId="0" applyFont="1" applyBorder="1" applyAlignment="1">
      <alignment horizontal="left" vertical="center" indent="2"/>
    </xf>
    <xf numFmtId="183" fontId="20" fillId="17" borderId="36" xfId="0" applyNumberFormat="1" applyFont="1" applyFill="1" applyBorder="1" applyAlignment="1">
      <alignment horizontal="center" vertical="center"/>
    </xf>
    <xf numFmtId="183" fontId="58" fillId="18" borderId="77" xfId="0" applyNumberFormat="1" applyFont="1" applyFill="1" applyBorder="1" applyAlignment="1">
      <alignment horizontal="center" vertical="center"/>
    </xf>
    <xf numFmtId="0" fontId="75" fillId="0" borderId="0" xfId="0" applyFont="1">
      <alignment vertical="center"/>
    </xf>
    <xf numFmtId="184" fontId="58" fillId="0" borderId="0" xfId="19" applyFont="1" applyAlignment="1" applyProtection="1">
      <alignment horizontal="left" vertical="center"/>
      <protection locked="0"/>
    </xf>
    <xf numFmtId="0" fontId="76" fillId="0" borderId="0" xfId="0" applyFont="1">
      <alignment vertical="center"/>
    </xf>
    <xf numFmtId="0" fontId="0" fillId="0" borderId="0" xfId="0" applyAlignment="1">
      <alignment horizontal="left" vertical="center"/>
    </xf>
    <xf numFmtId="184" fontId="58" fillId="0" borderId="0" xfId="19" applyFont="1" applyAlignment="1" applyProtection="1">
      <alignment horizontal="center" vertical="center"/>
      <protection locked="0"/>
    </xf>
    <xf numFmtId="184" fontId="20" fillId="0" borderId="0" xfId="19" quotePrefix="1" applyFont="1" applyAlignment="1" applyProtection="1">
      <alignment horizontal="left" vertical="center"/>
      <protection locked="0"/>
    </xf>
    <xf numFmtId="184" fontId="20" fillId="0" borderId="0" xfId="19" applyFont="1" applyAlignment="1" applyProtection="1">
      <alignment vertical="center"/>
      <protection locked="0"/>
    </xf>
    <xf numFmtId="0" fontId="22" fillId="0" borderId="0" xfId="0" applyFont="1">
      <alignment vertical="center"/>
    </xf>
    <xf numFmtId="184" fontId="20" fillId="0" borderId="0" xfId="19" applyFont="1" applyAlignment="1">
      <alignment vertical="center"/>
    </xf>
    <xf numFmtId="0" fontId="22" fillId="0" borderId="0" xfId="0" applyFont="1" applyAlignment="1">
      <alignment horizontal="center" vertical="center"/>
    </xf>
    <xf numFmtId="0" fontId="0" fillId="0" borderId="0" xfId="0" applyAlignment="1">
      <alignment horizontal="center" vertical="center"/>
    </xf>
    <xf numFmtId="181" fontId="20" fillId="16" borderId="73" xfId="0" applyNumberFormat="1" applyFont="1" applyFill="1" applyBorder="1" applyAlignment="1">
      <alignment horizontal="center" vertical="center"/>
    </xf>
    <xf numFmtId="181" fontId="20" fillId="0" borderId="86" xfId="0" applyNumberFormat="1" applyFont="1" applyBorder="1" applyAlignment="1">
      <alignment horizontal="center" vertical="center"/>
    </xf>
    <xf numFmtId="181" fontId="20" fillId="0" borderId="91" xfId="0" applyNumberFormat="1" applyFont="1" applyBorder="1" applyAlignment="1">
      <alignment horizontal="center" vertical="center"/>
    </xf>
    <xf numFmtId="181" fontId="20" fillId="0" borderId="87" xfId="0" applyNumberFormat="1" applyFont="1" applyBorder="1" applyAlignment="1">
      <alignment horizontal="center" vertical="center"/>
    </xf>
    <xf numFmtId="181" fontId="20" fillId="15" borderId="77" xfId="0" applyNumberFormat="1" applyFont="1" applyFill="1" applyBorder="1" applyAlignment="1">
      <alignment horizontal="center" vertical="center"/>
    </xf>
    <xf numFmtId="0" fontId="50" fillId="0" borderId="0" xfId="0" applyFont="1" applyAlignment="1">
      <alignment horizontal="left" vertical="center"/>
    </xf>
    <xf numFmtId="0" fontId="50" fillId="0" borderId="0" xfId="0" applyFont="1" applyAlignment="1"/>
    <xf numFmtId="0" fontId="50" fillId="0" borderId="0" xfId="0" applyFont="1" applyAlignment="1">
      <alignment horizontal="center"/>
    </xf>
    <xf numFmtId="184" fontId="58" fillId="0" borderId="0" xfId="19" quotePrefix="1" applyFont="1" applyAlignment="1" applyProtection="1">
      <alignment horizontal="left" vertical="center"/>
      <protection locked="0"/>
    </xf>
    <xf numFmtId="184" fontId="58" fillId="0" borderId="0" xfId="19" applyFont="1" applyAlignment="1">
      <alignment horizontal="left" vertical="center"/>
    </xf>
    <xf numFmtId="184" fontId="58" fillId="0" borderId="0" xfId="19" applyFont="1" applyAlignment="1">
      <alignment vertical="center"/>
    </xf>
    <xf numFmtId="185" fontId="77" fillId="22" borderId="0" xfId="0" applyNumberFormat="1" applyFont="1" applyFill="1" applyAlignment="1" applyProtection="1">
      <alignment horizontal="center" vertical="center"/>
      <protection locked="0"/>
    </xf>
    <xf numFmtId="185" fontId="20" fillId="22" borderId="62" xfId="0" applyNumberFormat="1" applyFont="1" applyFill="1" applyBorder="1" applyAlignment="1" applyProtection="1">
      <alignment horizontal="center" vertical="center"/>
      <protection locked="0"/>
    </xf>
    <xf numFmtId="185" fontId="77" fillId="22" borderId="62" xfId="0" applyNumberFormat="1" applyFont="1" applyFill="1" applyBorder="1" applyAlignment="1" applyProtection="1">
      <alignment horizontal="center" vertical="center"/>
      <protection locked="0"/>
    </xf>
    <xf numFmtId="185" fontId="0" fillId="0" borderId="0" xfId="0" applyNumberFormat="1" applyAlignment="1" applyProtection="1">
      <protection locked="0"/>
    </xf>
    <xf numFmtId="185" fontId="77" fillId="22" borderId="92" xfId="0" applyNumberFormat="1" applyFont="1" applyFill="1" applyBorder="1" applyAlignment="1" applyProtection="1">
      <alignment horizontal="center" vertical="center"/>
      <protection locked="0"/>
    </xf>
    <xf numFmtId="185" fontId="42" fillId="22" borderId="62" xfId="0" applyNumberFormat="1" applyFont="1" applyFill="1" applyBorder="1" applyAlignment="1" applyProtection="1">
      <alignment horizontal="center" vertical="center"/>
      <protection locked="0"/>
    </xf>
    <xf numFmtId="185" fontId="32" fillId="0" borderId="0" xfId="0" applyNumberFormat="1" applyFont="1" applyAlignment="1" applyProtection="1">
      <protection locked="0"/>
    </xf>
    <xf numFmtId="185" fontId="20" fillId="0" borderId="92" xfId="0" applyNumberFormat="1" applyFont="1" applyBorder="1" applyAlignment="1" applyProtection="1">
      <alignment horizontal="center" vertical="top"/>
      <protection locked="0"/>
    </xf>
    <xf numFmtId="185" fontId="20" fillId="22" borderId="92" xfId="0" applyNumberFormat="1" applyFont="1" applyFill="1" applyBorder="1" applyProtection="1">
      <alignment vertical="center"/>
      <protection locked="0"/>
    </xf>
    <xf numFmtId="185" fontId="20" fillId="22" borderId="92" xfId="0" applyNumberFormat="1" applyFont="1" applyFill="1" applyBorder="1" applyAlignment="1" applyProtection="1">
      <alignment horizontal="center" vertical="center"/>
      <protection locked="0"/>
    </xf>
    <xf numFmtId="41" fontId="50" fillId="0" borderId="65" xfId="0" applyNumberFormat="1" applyFont="1" applyBorder="1" applyAlignment="1">
      <alignment horizontal="center" vertical="center" wrapText="1"/>
    </xf>
    <xf numFmtId="41" fontId="50" fillId="0" borderId="65" xfId="0" applyNumberFormat="1" applyFont="1" applyBorder="1" applyAlignment="1">
      <alignment horizontal="center" vertical="center"/>
    </xf>
    <xf numFmtId="41" fontId="50" fillId="0" borderId="62" xfId="0" applyNumberFormat="1" applyFont="1" applyBorder="1" applyAlignment="1">
      <alignment horizontal="center" vertical="center"/>
    </xf>
    <xf numFmtId="41" fontId="50" fillId="0" borderId="62" xfId="0" applyNumberFormat="1" applyFont="1" applyBorder="1" applyAlignment="1">
      <alignment horizontal="center" vertical="center" wrapText="1"/>
    </xf>
    <xf numFmtId="41" fontId="79" fillId="0" borderId="65" xfId="0" applyNumberFormat="1" applyFont="1" applyBorder="1" applyAlignment="1">
      <alignment vertical="center" wrapText="1"/>
    </xf>
    <xf numFmtId="41" fontId="79" fillId="0" borderId="65" xfId="0" applyNumberFormat="1" applyFont="1" applyBorder="1" applyAlignment="1">
      <alignment horizontal="center" vertical="center"/>
    </xf>
    <xf numFmtId="41" fontId="79" fillId="0" borderId="62" xfId="0" applyNumberFormat="1" applyFont="1" applyBorder="1" applyAlignment="1">
      <alignment horizontal="left" vertical="center" wrapText="1"/>
    </xf>
    <xf numFmtId="41" fontId="79" fillId="0" borderId="62" xfId="0" applyNumberFormat="1" applyFont="1" applyBorder="1" applyAlignment="1">
      <alignment horizontal="right" vertical="center" wrapText="1"/>
    </xf>
    <xf numFmtId="41" fontId="79" fillId="0" borderId="61" xfId="0" applyNumberFormat="1" applyFont="1" applyBorder="1" applyAlignment="1">
      <alignment horizontal="right" vertical="center"/>
    </xf>
    <xf numFmtId="41" fontId="79" fillId="0" borderId="65" xfId="0" applyNumberFormat="1" applyFont="1" applyBorder="1">
      <alignment vertical="center"/>
    </xf>
    <xf numFmtId="0" fontId="50" fillId="0" borderId="65" xfId="0" applyFont="1" applyBorder="1" applyAlignment="1">
      <alignment horizontal="center" vertical="center" wrapText="1"/>
    </xf>
    <xf numFmtId="0" fontId="50" fillId="0" borderId="65" xfId="0" applyFont="1" applyBorder="1" applyAlignment="1">
      <alignment horizontal="center" vertical="center"/>
    </xf>
    <xf numFmtId="0" fontId="50" fillId="0" borderId="62" xfId="0" applyFont="1" applyBorder="1" applyAlignment="1">
      <alignment horizontal="center" vertical="center"/>
    </xf>
    <xf numFmtId="3" fontId="50" fillId="0" borderId="62" xfId="0" applyNumberFormat="1" applyFont="1" applyBorder="1" applyAlignment="1">
      <alignment horizontal="center" vertical="center" wrapText="1"/>
    </xf>
    <xf numFmtId="185" fontId="77" fillId="0" borderId="0" xfId="0" applyNumberFormat="1" applyFont="1" applyAlignment="1" applyProtection="1">
      <protection locked="0"/>
    </xf>
    <xf numFmtId="185" fontId="0" fillId="0" borderId="0" xfId="0" applyNumberFormat="1" applyAlignment="1" applyProtection="1">
      <alignment horizontal="center" vertical="center"/>
      <protection locked="0"/>
    </xf>
    <xf numFmtId="185" fontId="20" fillId="0" borderId="92" xfId="0" applyNumberFormat="1" applyFont="1" applyBorder="1" applyAlignment="1" applyProtection="1">
      <protection locked="0"/>
    </xf>
    <xf numFmtId="0" fontId="47" fillId="0" borderId="27" xfId="5" applyFont="1" applyBorder="1">
      <alignment vertical="center"/>
    </xf>
    <xf numFmtId="0" fontId="32" fillId="0" borderId="36" xfId="21" applyFont="1" applyBorder="1" applyAlignment="1">
      <alignment horizontal="center" vertical="center"/>
    </xf>
    <xf numFmtId="0" fontId="32" fillId="0" borderId="26" xfId="21" applyFont="1" applyBorder="1" applyAlignment="1">
      <alignment horizontal="center" vertical="center"/>
    </xf>
    <xf numFmtId="0" fontId="32" fillId="0" borderId="0" xfId="21" applyFont="1" applyAlignment="1">
      <alignment horizontal="center" vertical="center"/>
    </xf>
    <xf numFmtId="0" fontId="32" fillId="0" borderId="0" xfId="21" applyFont="1" applyAlignment="1">
      <alignment vertical="center"/>
    </xf>
    <xf numFmtId="0" fontId="32" fillId="0" borderId="36" xfId="21" quotePrefix="1" applyFont="1" applyBorder="1" applyAlignment="1">
      <alignment horizontal="center" vertical="center"/>
    </xf>
    <xf numFmtId="0" fontId="32" fillId="0" borderId="48" xfId="21" quotePrefix="1" applyFont="1" applyBorder="1" applyAlignment="1">
      <alignment horizontal="left" vertical="center"/>
    </xf>
    <xf numFmtId="0" fontId="32" fillId="0" borderId="41" xfId="21" quotePrefix="1" applyFont="1" applyBorder="1" applyAlignment="1">
      <alignment horizontal="left" vertical="center"/>
    </xf>
    <xf numFmtId="0" fontId="32" fillId="0" borderId="41" xfId="21" applyFont="1" applyBorder="1"/>
    <xf numFmtId="0" fontId="20" fillId="0" borderId="0" xfId="21" applyFont="1" applyAlignment="1">
      <alignment vertical="center"/>
    </xf>
    <xf numFmtId="0" fontId="20" fillId="0" borderId="92" xfId="21" applyFont="1" applyBorder="1" applyAlignment="1">
      <alignment vertical="center"/>
    </xf>
    <xf numFmtId="0" fontId="32" fillId="0" borderId="50" xfId="21" applyFont="1" applyBorder="1" applyAlignment="1">
      <alignment vertical="center"/>
    </xf>
    <xf numFmtId="0" fontId="32" fillId="0" borderId="49" xfId="21" applyFont="1" applyBorder="1" applyAlignment="1">
      <alignment vertical="center"/>
    </xf>
    <xf numFmtId="0" fontId="32" fillId="0" borderId="63" xfId="21" applyFont="1" applyBorder="1" applyAlignment="1">
      <alignment horizontal="left" vertical="center"/>
    </xf>
    <xf numFmtId="0" fontId="20" fillId="0" borderId="63" xfId="21" applyFont="1" applyBorder="1" applyAlignment="1">
      <alignment horizontal="left" vertical="center"/>
    </xf>
    <xf numFmtId="0" fontId="0" fillId="0" borderId="63" xfId="0" applyBorder="1" applyAlignment="1"/>
    <xf numFmtId="0" fontId="0" fillId="0" borderId="66" xfId="0" applyBorder="1" applyAlignment="1"/>
    <xf numFmtId="0" fontId="32" fillId="0" borderId="26" xfId="21" applyFont="1" applyBorder="1" applyAlignment="1">
      <alignment vertical="center"/>
    </xf>
    <xf numFmtId="0" fontId="32" fillId="0" borderId="54" xfId="21" applyFont="1" applyBorder="1" applyAlignment="1">
      <alignment vertical="center"/>
    </xf>
    <xf numFmtId="0" fontId="20" fillId="0" borderId="54" xfId="21" applyFont="1" applyBorder="1" applyAlignment="1">
      <alignment vertical="center"/>
    </xf>
    <xf numFmtId="0" fontId="75" fillId="0" borderId="63" xfId="21" applyFont="1" applyBorder="1" applyAlignment="1">
      <alignment horizontal="left" vertical="center"/>
    </xf>
    <xf numFmtId="0" fontId="20" fillId="0" borderId="63" xfId="21" applyFont="1" applyBorder="1" applyAlignment="1">
      <alignment vertical="center"/>
    </xf>
    <xf numFmtId="0" fontId="33" fillId="0" borderId="0" xfId="21" applyFont="1" applyAlignment="1">
      <alignment vertical="center"/>
    </xf>
    <xf numFmtId="0" fontId="32" fillId="0" borderId="26" xfId="21" applyFont="1" applyBorder="1" applyAlignment="1">
      <alignment horizontal="left" vertical="center"/>
    </xf>
    <xf numFmtId="0" fontId="32" fillId="0" borderId="59" xfId="21" applyFont="1" applyBorder="1" applyAlignment="1">
      <alignment vertical="center"/>
    </xf>
    <xf numFmtId="0" fontId="20" fillId="0" borderId="93" xfId="21" applyFont="1" applyBorder="1" applyAlignment="1">
      <alignment vertical="center"/>
    </xf>
    <xf numFmtId="0" fontId="75" fillId="0" borderId="26" xfId="21" applyFont="1" applyBorder="1" applyAlignment="1">
      <alignment vertical="center"/>
    </xf>
    <xf numFmtId="0" fontId="75" fillId="0" borderId="0" xfId="21" applyFont="1" applyAlignment="1">
      <alignment vertical="center"/>
    </xf>
    <xf numFmtId="0" fontId="32" fillId="0" borderId="65" xfId="21" quotePrefix="1" applyFont="1" applyBorder="1" applyAlignment="1">
      <alignment horizontal="left" vertical="center"/>
    </xf>
    <xf numFmtId="0" fontId="20" fillId="0" borderId="63" xfId="21" quotePrefix="1" applyFont="1" applyBorder="1" applyAlignment="1">
      <alignment horizontal="left" vertical="center"/>
    </xf>
    <xf numFmtId="0" fontId="20" fillId="0" borderId="63" xfId="21" applyFont="1" applyBorder="1" applyAlignment="1">
      <alignment horizontal="centerContinuous" vertical="center"/>
    </xf>
    <xf numFmtId="0" fontId="32" fillId="0" borderId="63" xfId="21" quotePrefix="1" applyFont="1" applyBorder="1" applyAlignment="1">
      <alignment horizontal="left" vertical="center"/>
    </xf>
    <xf numFmtId="0" fontId="32" fillId="0" borderId="65" xfId="21" applyFont="1" applyBorder="1" applyAlignment="1">
      <alignment vertical="center"/>
    </xf>
    <xf numFmtId="0" fontId="32" fillId="0" borderId="76" xfId="21" applyFont="1" applyBorder="1" applyAlignment="1">
      <alignment horizontal="left" vertical="center"/>
    </xf>
    <xf numFmtId="0" fontId="20" fillId="0" borderId="91" xfId="21" applyFont="1" applyBorder="1" applyAlignment="1">
      <alignment horizontal="left" vertical="center"/>
    </xf>
    <xf numFmtId="0" fontId="20" fillId="0" borderId="91" xfId="21" applyFont="1" applyBorder="1" applyAlignment="1">
      <alignment vertical="center"/>
    </xf>
    <xf numFmtId="0" fontId="75" fillId="0" borderId="48" xfId="21" applyFont="1" applyBorder="1" applyAlignment="1">
      <alignment vertical="center"/>
    </xf>
    <xf numFmtId="0" fontId="75" fillId="0" borderId="41" xfId="21" applyFont="1" applyBorder="1" applyAlignment="1">
      <alignment vertical="center"/>
    </xf>
    <xf numFmtId="0" fontId="75" fillId="0" borderId="0" xfId="21" applyFont="1"/>
    <xf numFmtId="0" fontId="75" fillId="0" borderId="0" xfId="21" quotePrefix="1" applyFont="1" applyAlignment="1">
      <alignment horizontal="left"/>
    </xf>
    <xf numFmtId="0" fontId="75" fillId="0" borderId="0" xfId="21" applyFont="1" applyAlignment="1">
      <alignment horizontal="left"/>
    </xf>
    <xf numFmtId="0" fontId="75" fillId="0" borderId="0" xfId="21" applyFont="1" applyAlignment="1">
      <alignment horizontal="right"/>
    </xf>
    <xf numFmtId="0" fontId="87" fillId="0" borderId="0" xfId="21" quotePrefix="1" applyFont="1" applyAlignment="1">
      <alignment horizontal="left" vertical="center"/>
    </xf>
    <xf numFmtId="0" fontId="32" fillId="0" borderId="0" xfId="21" applyFont="1"/>
    <xf numFmtId="0" fontId="20" fillId="0" borderId="36" xfId="0" applyFont="1" applyBorder="1" applyAlignment="1" applyProtection="1">
      <alignment horizontal="center"/>
      <protection locked="0"/>
    </xf>
    <xf numFmtId="0" fontId="32" fillId="0" borderId="0" xfId="0" applyFont="1" applyAlignment="1" applyProtection="1">
      <protection locked="0"/>
    </xf>
    <xf numFmtId="0" fontId="20" fillId="0" borderId="45" xfId="0" applyFont="1" applyBorder="1" applyAlignment="1" applyProtection="1">
      <alignment horizontal="center"/>
      <protection locked="0"/>
    </xf>
    <xf numFmtId="0" fontId="32" fillId="0" borderId="41" xfId="0" applyFont="1" applyBorder="1" applyAlignment="1" applyProtection="1">
      <protection locked="0"/>
    </xf>
    <xf numFmtId="0" fontId="58" fillId="0" borderId="0" xfId="0" applyFont="1" applyAlignment="1" applyProtection="1">
      <alignment horizontal="left"/>
      <protection locked="0"/>
    </xf>
    <xf numFmtId="0" fontId="20" fillId="0" borderId="86"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87" xfId="0" applyFont="1" applyBorder="1" applyAlignment="1" applyProtection="1">
      <alignment horizontal="center"/>
      <protection locked="0"/>
    </xf>
    <xf numFmtId="0" fontId="20" fillId="0" borderId="89" xfId="0" applyFont="1" applyBorder="1" applyAlignment="1" applyProtection="1">
      <alignment horizontal="center"/>
      <protection locked="0"/>
    </xf>
    <xf numFmtId="9" fontId="20" fillId="0" borderId="51" xfId="20" applyFont="1" applyBorder="1" applyAlignment="1" applyProtection="1">
      <protection locked="0"/>
    </xf>
    <xf numFmtId="186" fontId="17" fillId="24" borderId="36" xfId="0" applyNumberFormat="1" applyFont="1" applyFill="1" applyBorder="1" applyAlignment="1">
      <alignment horizontal="center" vertical="center"/>
    </xf>
    <xf numFmtId="186" fontId="17" fillId="24" borderId="45" xfId="0" applyNumberFormat="1" applyFont="1" applyFill="1" applyBorder="1" applyAlignment="1">
      <alignment horizontal="center" vertical="center"/>
    </xf>
    <xf numFmtId="9" fontId="20" fillId="0" borderId="100" xfId="20" applyFont="1" applyBorder="1" applyAlignment="1" applyProtection="1">
      <protection locked="0"/>
    </xf>
    <xf numFmtId="186" fontId="20" fillId="0" borderId="36" xfId="0" applyNumberFormat="1" applyFont="1" applyBorder="1" applyAlignment="1" applyProtection="1">
      <alignment horizontal="center" vertical="center"/>
      <protection locked="0"/>
    </xf>
    <xf numFmtId="186" fontId="20" fillId="0" borderId="45" xfId="0" applyNumberFormat="1" applyFont="1" applyBorder="1" applyAlignment="1" applyProtection="1">
      <alignment horizontal="center" vertical="center"/>
      <protection locked="0"/>
    </xf>
    <xf numFmtId="9" fontId="42" fillId="21" borderId="52" xfId="20" applyFont="1" applyFill="1" applyBorder="1" applyAlignment="1" applyProtection="1">
      <protection locked="0"/>
    </xf>
    <xf numFmtId="0" fontId="32" fillId="0" borderId="0" xfId="0" applyFont="1" applyAlignment="1" applyProtection="1">
      <alignment horizontal="right"/>
      <protection locked="0"/>
    </xf>
    <xf numFmtId="0" fontId="20" fillId="0" borderId="41" xfId="0" applyFont="1" applyBorder="1" applyAlignment="1" applyProtection="1">
      <protection locked="0"/>
    </xf>
    <xf numFmtId="0" fontId="20" fillId="0" borderId="41" xfId="0" applyFont="1" applyBorder="1" applyAlignment="1" applyProtection="1">
      <alignment horizontal="right"/>
      <protection locked="0"/>
    </xf>
    <xf numFmtId="0" fontId="20" fillId="0" borderId="41" xfId="0" applyFont="1" applyBorder="1" applyAlignment="1" applyProtection="1">
      <alignment horizontal="center" vertical="center"/>
      <protection locked="0"/>
    </xf>
    <xf numFmtId="0" fontId="20" fillId="0" borderId="101" xfId="0" applyFont="1" applyBorder="1" applyAlignment="1" applyProtection="1">
      <alignment horizontal="center" vertical="center" wrapText="1"/>
      <protection locked="0"/>
    </xf>
    <xf numFmtId="0" fontId="88" fillId="21" borderId="79" xfId="0" applyFont="1" applyFill="1" applyBorder="1" applyAlignment="1">
      <alignment horizontal="center" vertical="center" wrapText="1"/>
    </xf>
    <xf numFmtId="0" fontId="88" fillId="21" borderId="97" xfId="0" applyFont="1" applyFill="1" applyBorder="1" applyAlignment="1">
      <alignment horizontal="center" vertical="center" wrapText="1"/>
    </xf>
    <xf numFmtId="0" fontId="88" fillId="21" borderId="97" xfId="0" applyFont="1" applyFill="1" applyBorder="1" applyAlignment="1" applyProtection="1">
      <alignment horizontal="center" vertical="center" wrapText="1"/>
      <protection locked="0"/>
    </xf>
    <xf numFmtId="0" fontId="32" fillId="0" borderId="97" xfId="0" applyFont="1" applyBorder="1" applyAlignment="1" applyProtection="1">
      <alignment horizontal="center" vertical="center" wrapText="1"/>
      <protection locked="0"/>
    </xf>
    <xf numFmtId="0" fontId="32" fillId="0" borderId="88" xfId="0" applyFont="1" applyBorder="1" applyAlignment="1" applyProtection="1">
      <alignment horizontal="center" vertical="center" wrapText="1"/>
      <protection locked="0"/>
    </xf>
    <xf numFmtId="0" fontId="88" fillId="21" borderId="79" xfId="0" applyFont="1" applyFill="1" applyBorder="1" applyAlignment="1" applyProtection="1">
      <alignment horizontal="center" vertical="center" wrapText="1"/>
      <protection locked="0"/>
    </xf>
    <xf numFmtId="0" fontId="88" fillId="21" borderId="41" xfId="0" applyFont="1" applyFill="1" applyBorder="1" applyAlignment="1">
      <alignment horizontal="center" vertical="center" wrapText="1"/>
    </xf>
    <xf numFmtId="0" fontId="32" fillId="0" borderId="51" xfId="0" applyFont="1" applyBorder="1" applyAlignment="1" applyProtection="1">
      <alignment horizontal="left"/>
      <protection locked="0"/>
    </xf>
    <xf numFmtId="186" fontId="73" fillId="24" borderId="36" xfId="0" applyNumberFormat="1" applyFont="1" applyFill="1" applyBorder="1" applyAlignment="1">
      <alignment horizontal="center"/>
    </xf>
    <xf numFmtId="186" fontId="73" fillId="24" borderId="45" xfId="0" applyNumberFormat="1" applyFont="1" applyFill="1" applyBorder="1" applyAlignment="1">
      <alignment horizontal="center"/>
    </xf>
    <xf numFmtId="0" fontId="32" fillId="0" borderId="100" xfId="0" applyFont="1" applyBorder="1" applyAlignment="1" applyProtection="1">
      <alignment horizontal="left"/>
      <protection locked="0"/>
    </xf>
    <xf numFmtId="186" fontId="73" fillId="21" borderId="36" xfId="0" applyNumberFormat="1" applyFont="1" applyFill="1" applyBorder="1" applyAlignment="1" applyProtection="1">
      <alignment horizontal="center"/>
      <protection locked="0"/>
    </xf>
    <xf numFmtId="186" fontId="73" fillId="21" borderId="45" xfId="0" applyNumberFormat="1" applyFont="1" applyFill="1" applyBorder="1" applyAlignment="1" applyProtection="1">
      <alignment horizontal="center"/>
      <protection locked="0"/>
    </xf>
    <xf numFmtId="186" fontId="32" fillId="21" borderId="36" xfId="0" applyNumberFormat="1" applyFont="1" applyFill="1" applyBorder="1" applyAlignment="1" applyProtection="1">
      <alignment horizontal="center" vertical="center"/>
      <protection locked="0"/>
    </xf>
    <xf numFmtId="186" fontId="32" fillId="21" borderId="45" xfId="0" applyNumberFormat="1" applyFont="1" applyFill="1" applyBorder="1" applyAlignment="1" applyProtection="1">
      <alignment horizontal="center" vertical="center"/>
      <protection locked="0"/>
    </xf>
    <xf numFmtId="0" fontId="32" fillId="0" borderId="36" xfId="0" applyFont="1" applyBorder="1" applyAlignment="1" applyProtection="1">
      <alignment horizontal="center"/>
      <protection locked="0"/>
    </xf>
    <xf numFmtId="0" fontId="42" fillId="21" borderId="100" xfId="0" applyFont="1" applyFill="1" applyBorder="1" applyAlignment="1" applyProtection="1">
      <alignment horizontal="left"/>
      <protection locked="0"/>
    </xf>
    <xf numFmtId="0" fontId="32" fillId="0" borderId="100" xfId="0" applyFont="1" applyBorder="1" applyAlignment="1" applyProtection="1">
      <alignment horizontal="left" wrapText="1"/>
      <protection locked="0"/>
    </xf>
    <xf numFmtId="0" fontId="32" fillId="0" borderId="52" xfId="0" applyFont="1" applyBorder="1" applyAlignment="1" applyProtection="1">
      <alignment horizontal="left"/>
      <protection locked="0"/>
    </xf>
    <xf numFmtId="0" fontId="20" fillId="0" borderId="0" xfId="0" applyFont="1" applyAlignment="1" applyProtection="1">
      <alignment horizontal="left"/>
      <protection locked="0"/>
    </xf>
    <xf numFmtId="0" fontId="95" fillId="0" borderId="0" xfId="0" applyFont="1" applyAlignment="1" applyProtection="1">
      <alignment horizontal="center"/>
      <protection locked="0"/>
    </xf>
    <xf numFmtId="0" fontId="20" fillId="0" borderId="0" xfId="0" applyFont="1" applyAlignment="1" applyProtection="1">
      <alignment horizontal="right"/>
      <protection locked="0"/>
    </xf>
    <xf numFmtId="0" fontId="21" fillId="0" borderId="87" xfId="0" applyFont="1" applyBorder="1" applyAlignment="1" applyProtection="1">
      <alignment horizontal="center" vertical="center" wrapText="1"/>
      <protection locked="0"/>
    </xf>
    <xf numFmtId="0" fontId="20" fillId="0" borderId="87" xfId="0" applyFont="1" applyBorder="1" applyAlignment="1" applyProtection="1">
      <alignment horizontal="center" vertical="center" wrapText="1"/>
      <protection locked="0"/>
    </xf>
    <xf numFmtId="0" fontId="20" fillId="0" borderId="89" xfId="0" applyFont="1" applyBorder="1" applyAlignment="1" applyProtection="1">
      <alignment horizontal="center" vertical="center" wrapText="1"/>
      <protection locked="0"/>
    </xf>
    <xf numFmtId="0" fontId="32" fillId="0" borderId="49" xfId="0" applyFont="1" applyBorder="1" applyAlignment="1" applyProtection="1">
      <alignment horizontal="left"/>
      <protection locked="0"/>
    </xf>
    <xf numFmtId="186" fontId="32" fillId="0" borderId="36" xfId="0" applyNumberFormat="1" applyFont="1" applyBorder="1" applyAlignment="1" applyProtection="1">
      <alignment horizontal="center" vertical="center"/>
      <protection locked="0"/>
    </xf>
    <xf numFmtId="186" fontId="32" fillId="0" borderId="45" xfId="0" applyNumberFormat="1" applyFont="1" applyBorder="1" applyAlignment="1" applyProtection="1">
      <alignment horizontal="center" vertical="center"/>
      <protection locked="0"/>
    </xf>
    <xf numFmtId="0" fontId="20" fillId="0" borderId="0" xfId="0" applyFont="1" applyAlignment="1" applyProtection="1">
      <protection locked="0"/>
    </xf>
    <xf numFmtId="0" fontId="88" fillId="21" borderId="0" xfId="0" applyFont="1" applyFill="1" applyAlignment="1" applyProtection="1">
      <protection locked="0"/>
    </xf>
    <xf numFmtId="0" fontId="47" fillId="0" borderId="27" xfId="5" applyFont="1" applyBorder="1" applyAlignment="1">
      <alignment horizontal="center" vertical="center"/>
    </xf>
    <xf numFmtId="0" fontId="32" fillId="0" borderId="62" xfId="0" applyFont="1" applyBorder="1" applyAlignment="1">
      <alignment horizontal="distributed"/>
    </xf>
    <xf numFmtId="0" fontId="32" fillId="0" borderId="0" xfId="0" applyFont="1" applyAlignment="1">
      <alignment horizontal="distributed"/>
    </xf>
    <xf numFmtId="0" fontId="32" fillId="0" borderId="0" xfId="0" applyFont="1" applyAlignment="1"/>
    <xf numFmtId="0" fontId="0" fillId="0" borderId="0" xfId="0" applyAlignment="1"/>
    <xf numFmtId="0" fontId="32" fillId="0" borderId="73" xfId="0" applyFont="1" applyBorder="1" applyAlignment="1">
      <alignment horizontal="distributed"/>
    </xf>
    <xf numFmtId="0" fontId="32" fillId="0" borderId="54" xfId="0" applyFont="1" applyBorder="1" applyAlignment="1"/>
    <xf numFmtId="0" fontId="32" fillId="0" borderId="92" xfId="0" applyFont="1" applyBorder="1" applyAlignment="1"/>
    <xf numFmtId="0" fontId="0" fillId="0" borderId="92" xfId="0" applyBorder="1" applyAlignment="1"/>
    <xf numFmtId="0" fontId="96" fillId="0" borderId="93" xfId="0" applyFont="1" applyBorder="1" applyAlignment="1">
      <alignment horizontal="centerContinuous" vertical="center"/>
    </xf>
    <xf numFmtId="0" fontId="59" fillId="0" borderId="93" xfId="0" applyFont="1" applyBorder="1" applyAlignment="1">
      <alignment horizontal="centerContinuous" vertical="center"/>
    </xf>
    <xf numFmtId="0" fontId="59" fillId="0" borderId="0" xfId="0" applyFont="1" applyAlignment="1">
      <alignment horizontal="centerContinuous" vertical="center"/>
    </xf>
    <xf numFmtId="0" fontId="97" fillId="0" borderId="0" xfId="0" applyFont="1" applyAlignment="1">
      <alignment horizontal="centerContinuous" vertical="center"/>
    </xf>
    <xf numFmtId="0" fontId="97" fillId="0" borderId="0" xfId="0" applyFont="1" applyAlignment="1"/>
    <xf numFmtId="0" fontId="50" fillId="0" borderId="41" xfId="0" applyFont="1" applyBorder="1" applyAlignment="1">
      <alignment horizontal="left"/>
    </xf>
    <xf numFmtId="0" fontId="0" fillId="0" borderId="41" xfId="0" applyBorder="1" applyAlignment="1">
      <alignment horizontal="centerContinuous"/>
    </xf>
    <xf numFmtId="0" fontId="0" fillId="0" borderId="0" xfId="0" applyAlignment="1">
      <alignment horizontal="centerContinuous"/>
    </xf>
    <xf numFmtId="0" fontId="50" fillId="0" borderId="41" xfId="0" applyFont="1" applyBorder="1" applyAlignment="1">
      <alignment horizontal="centerContinuous"/>
    </xf>
    <xf numFmtId="0" fontId="0" fillId="0" borderId="0" xfId="0" applyAlignment="1">
      <alignment horizontal="left"/>
    </xf>
    <xf numFmtId="0" fontId="32" fillId="0" borderId="41" xfId="22" applyFont="1" applyBorder="1" applyAlignment="1">
      <alignment horizontal="right"/>
    </xf>
    <xf numFmtId="0" fontId="32" fillId="0" borderId="104" xfId="0" applyFont="1" applyBorder="1" applyAlignment="1">
      <alignment horizontal="centerContinuous" vertical="center"/>
    </xf>
    <xf numFmtId="0" fontId="32" fillId="0" borderId="56" xfId="0" applyFont="1" applyBorder="1" applyAlignment="1">
      <alignment horizontal="centerContinuous" vertical="center"/>
    </xf>
    <xf numFmtId="0" fontId="32" fillId="0" borderId="57" xfId="0" applyFont="1" applyBorder="1" applyAlignment="1">
      <alignment horizontal="centerContinuous" vertical="center"/>
    </xf>
    <xf numFmtId="0" fontId="32" fillId="0" borderId="105" xfId="0" applyFont="1" applyBorder="1" applyAlignment="1">
      <alignment horizontal="centerContinuous" vertical="center"/>
    </xf>
    <xf numFmtId="0" fontId="32" fillId="0" borderId="62" xfId="0" applyFont="1" applyBorder="1" applyAlignment="1">
      <alignment horizontal="centerContinuous" vertical="center"/>
    </xf>
    <xf numFmtId="0" fontId="88" fillId="0" borderId="62" xfId="0" applyFont="1" applyBorder="1" applyAlignment="1">
      <alignment horizontal="centerContinuous" vertical="center"/>
    </xf>
    <xf numFmtId="0" fontId="101" fillId="0" borderId="62" xfId="0" applyFont="1" applyBorder="1" applyAlignment="1">
      <alignment horizontal="centerContinuous" vertical="center"/>
    </xf>
    <xf numFmtId="0" fontId="32" fillId="0" borderId="87" xfId="0" applyFont="1" applyBorder="1" applyAlignment="1">
      <alignment horizontal="center" vertical="center" wrapText="1"/>
    </xf>
    <xf numFmtId="0" fontId="32" fillId="0" borderId="87" xfId="0" applyFont="1" applyBorder="1" applyAlignment="1">
      <alignment horizontal="center" vertical="center"/>
    </xf>
    <xf numFmtId="0" fontId="32" fillId="0" borderId="76" xfId="0" applyFont="1" applyBorder="1" applyAlignment="1">
      <alignment horizontal="center" vertical="center" wrapText="1"/>
    </xf>
    <xf numFmtId="0" fontId="101" fillId="0" borderId="87" xfId="0" applyFont="1" applyBorder="1" applyAlignment="1">
      <alignment horizontal="center" vertical="center"/>
    </xf>
    <xf numFmtId="0" fontId="101" fillId="0" borderId="76" xfId="0" applyFont="1" applyBorder="1" applyAlignment="1">
      <alignment horizontal="center" vertical="center" wrapText="1"/>
    </xf>
    <xf numFmtId="0" fontId="101" fillId="0" borderId="87" xfId="0" applyFont="1" applyBorder="1" applyAlignment="1">
      <alignment horizontal="center" vertical="center" wrapText="1"/>
    </xf>
    <xf numFmtId="0" fontId="101" fillId="0" borderId="89" xfId="0" applyFont="1" applyBorder="1" applyAlignment="1">
      <alignment horizontal="center" vertical="center" wrapText="1"/>
    </xf>
    <xf numFmtId="0" fontId="101" fillId="0" borderId="108" xfId="0" applyFont="1" applyBorder="1" applyAlignment="1">
      <alignment horizontal="center" vertical="center"/>
    </xf>
    <xf numFmtId="0" fontId="50" fillId="0" borderId="92" xfId="0" applyFont="1" applyBorder="1" applyAlignment="1">
      <alignment horizontal="center" vertical="center"/>
    </xf>
    <xf numFmtId="0" fontId="73" fillId="0" borderId="57" xfId="0" applyFont="1" applyBorder="1">
      <alignment vertical="center"/>
    </xf>
    <xf numFmtId="0" fontId="73" fillId="0" borderId="57" xfId="0" applyFont="1" applyBorder="1" applyAlignment="1"/>
    <xf numFmtId="0" fontId="107" fillId="25" borderId="57" xfId="0" applyFont="1" applyFill="1" applyBorder="1" applyAlignment="1">
      <alignment horizontal="center" vertical="center"/>
    </xf>
    <xf numFmtId="0" fontId="73" fillId="25" borderId="57" xfId="0" applyFont="1" applyFill="1" applyBorder="1" applyAlignment="1">
      <alignment horizontal="center" vertical="center"/>
    </xf>
    <xf numFmtId="0" fontId="73" fillId="25" borderId="57" xfId="0" applyFont="1" applyFill="1" applyBorder="1" applyAlignment="1">
      <alignment horizontal="center" vertical="center" wrapText="1"/>
    </xf>
    <xf numFmtId="0" fontId="73" fillId="0" borderId="57" xfId="0" applyFont="1" applyBorder="1" applyAlignment="1">
      <alignment horizontal="center" vertical="center" wrapText="1"/>
    </xf>
    <xf numFmtId="0" fontId="73" fillId="0" borderId="99" xfId="0" applyFont="1" applyBorder="1" applyAlignment="1">
      <alignment horizontal="center" vertical="center" wrapText="1"/>
    </xf>
    <xf numFmtId="0" fontId="32" fillId="0" borderId="92" xfId="0" applyFont="1" applyBorder="1" applyAlignment="1">
      <alignment horizontal="center" vertical="center"/>
    </xf>
    <xf numFmtId="0" fontId="73" fillId="0" borderId="62" xfId="0" applyFont="1" applyBorder="1">
      <alignment vertical="center"/>
    </xf>
    <xf numFmtId="0" fontId="73" fillId="0" borderId="62" xfId="0" applyFont="1" applyBorder="1" applyAlignment="1"/>
    <xf numFmtId="0" fontId="107" fillId="25" borderId="62" xfId="0" applyFont="1" applyFill="1" applyBorder="1" applyAlignment="1">
      <alignment horizontal="center"/>
    </xf>
    <xf numFmtId="0" fontId="73" fillId="25" borderId="62" xfId="0" applyFont="1" applyFill="1" applyBorder="1" applyAlignment="1">
      <alignment horizontal="center"/>
    </xf>
    <xf numFmtId="0" fontId="73" fillId="0" borderId="62" xfId="0" applyFont="1" applyBorder="1" applyAlignment="1">
      <alignment horizontal="center"/>
    </xf>
    <xf numFmtId="0" fontId="73" fillId="0" borderId="65" xfId="0" applyFont="1" applyBorder="1" applyAlignment="1">
      <alignment horizontal="center"/>
    </xf>
    <xf numFmtId="0" fontId="108" fillId="0" borderId="62" xfId="0" applyFont="1" applyBorder="1">
      <alignment vertical="center"/>
    </xf>
    <xf numFmtId="0" fontId="108" fillId="0" borderId="62" xfId="0" applyFont="1" applyBorder="1" applyAlignment="1">
      <alignment horizontal="right" vertical="center"/>
    </xf>
    <xf numFmtId="0" fontId="50" fillId="0" borderId="91"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left"/>
    </xf>
    <xf numFmtId="0" fontId="32" fillId="0" borderId="0" xfId="0" applyFont="1" applyAlignment="1">
      <alignment horizontal="center"/>
    </xf>
    <xf numFmtId="0" fontId="32" fillId="0" borderId="0" xfId="0" applyFont="1" applyAlignment="1">
      <alignment wrapText="1"/>
    </xf>
    <xf numFmtId="0" fontId="32" fillId="0" borderId="0" xfId="0" applyFont="1" applyAlignment="1">
      <alignment vertical="center" wrapText="1"/>
    </xf>
    <xf numFmtId="0" fontId="32" fillId="0" borderId="0" xfId="0" applyFont="1" applyAlignment="1">
      <alignment horizontal="center" vertical="center"/>
    </xf>
    <xf numFmtId="0" fontId="47" fillId="0" borderId="13" xfId="5" applyFont="1" applyBorder="1" applyAlignment="1">
      <alignment horizontal="center" vertical="center"/>
    </xf>
    <xf numFmtId="0" fontId="20" fillId="0" borderId="6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0" xfId="0" applyFont="1" applyProtection="1">
      <alignment vertical="center"/>
      <protection locked="0"/>
    </xf>
    <xf numFmtId="0" fontId="20" fillId="0" borderId="92" xfId="0" applyFont="1" applyBorder="1" applyProtection="1">
      <alignment vertical="center"/>
      <protection locked="0"/>
    </xf>
    <xf numFmtId="0" fontId="20" fillId="0" borderId="92" xfId="0" applyFont="1" applyBorder="1" applyAlignment="1" applyProtection="1">
      <alignment horizontal="center" vertical="center"/>
      <protection locked="0"/>
    </xf>
    <xf numFmtId="0" fontId="58" fillId="0" borderId="0" xfId="0" applyFont="1" applyProtection="1">
      <alignment vertical="center"/>
      <protection locked="0"/>
    </xf>
    <xf numFmtId="0" fontId="18" fillId="0" borderId="0" xfId="0" applyFont="1" applyAlignment="1" applyProtection="1">
      <alignment horizontal="center" vertical="center"/>
      <protection locked="0"/>
    </xf>
    <xf numFmtId="0" fontId="67" fillId="0" borderId="5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67" fillId="0" borderId="100" xfId="0" applyFont="1" applyBorder="1" applyAlignment="1" applyProtection="1">
      <alignment horizontal="center" vertical="center"/>
      <protection locked="0"/>
    </xf>
    <xf numFmtId="0" fontId="67" fillId="0" borderId="52" xfId="0" applyFont="1" applyBorder="1" applyAlignment="1" applyProtection="1">
      <alignment horizontal="center" vertical="center"/>
      <protection locked="0"/>
    </xf>
    <xf numFmtId="0" fontId="67" fillId="0" borderId="76" xfId="0" applyFont="1" applyBorder="1" applyAlignment="1" applyProtection="1">
      <alignment horizontal="center" vertical="center"/>
      <protection locked="0"/>
    </xf>
    <xf numFmtId="0" fontId="67" fillId="0" borderId="87" xfId="0" applyFont="1" applyBorder="1" applyAlignment="1" applyProtection="1">
      <alignment horizontal="center" vertical="center"/>
      <protection locked="0"/>
    </xf>
    <xf numFmtId="0" fontId="67" fillId="0" borderId="89" xfId="0" applyFont="1" applyBorder="1" applyAlignment="1" applyProtection="1">
      <alignment horizontal="center" vertical="center"/>
      <protection locked="0"/>
    </xf>
    <xf numFmtId="41" fontId="67" fillId="0" borderId="50" xfId="0" applyNumberFormat="1" applyFont="1" applyBorder="1" applyAlignment="1" applyProtection="1">
      <alignment horizontal="center" vertical="center"/>
      <protection hidden="1"/>
    </xf>
    <xf numFmtId="41" fontId="32" fillId="0" borderId="49" xfId="0" applyNumberFormat="1" applyFont="1" applyBorder="1" applyAlignment="1" applyProtection="1">
      <alignment horizontal="center" vertical="center"/>
      <protection locked="0"/>
    </xf>
    <xf numFmtId="41" fontId="32" fillId="0" borderId="26" xfId="0" applyNumberFormat="1" applyFont="1" applyBorder="1" applyAlignment="1" applyProtection="1">
      <alignment horizontal="center" vertical="center"/>
      <protection hidden="1"/>
    </xf>
    <xf numFmtId="41" fontId="32" fillId="0" borderId="0" xfId="0" applyNumberFormat="1" applyFont="1" applyAlignment="1" applyProtection="1">
      <alignment horizontal="center" vertical="center"/>
      <protection locked="0"/>
    </xf>
    <xf numFmtId="41" fontId="113" fillId="0" borderId="0" xfId="0" applyNumberFormat="1" applyFont="1" applyAlignment="1" applyProtection="1">
      <alignment horizontal="center" vertical="center"/>
      <protection locked="0"/>
    </xf>
    <xf numFmtId="41" fontId="67" fillId="0" borderId="48" xfId="0" applyNumberFormat="1" applyFont="1" applyBorder="1" applyAlignment="1" applyProtection="1">
      <alignment horizontal="center" vertical="center"/>
      <protection hidden="1"/>
    </xf>
    <xf numFmtId="41" fontId="32" fillId="0" borderId="41" xfId="0" applyNumberFormat="1" applyFont="1" applyBorder="1" applyAlignment="1" applyProtection="1">
      <alignment horizontal="center" vertical="center"/>
      <protection locked="0"/>
    </xf>
    <xf numFmtId="41" fontId="113" fillId="0" borderId="41" xfId="0" applyNumberFormat="1" applyFont="1" applyBorder="1" applyAlignment="1" applyProtection="1">
      <alignment horizontal="center" vertical="center"/>
      <protection locked="0"/>
    </xf>
    <xf numFmtId="0" fontId="32" fillId="0" borderId="0" xfId="0" applyFont="1" applyAlignment="1" applyProtection="1">
      <alignment horizontal="left"/>
      <protection locked="0"/>
    </xf>
    <xf numFmtId="0" fontId="32" fillId="0" borderId="0" xfId="0" applyFont="1" applyAlignment="1" applyProtection="1">
      <alignment horizontal="center"/>
      <protection locked="0"/>
    </xf>
    <xf numFmtId="0" fontId="32" fillId="0" borderId="0" xfId="0" applyFont="1" applyAlignment="1" applyProtection="1">
      <alignment horizontal="right" vertical="center"/>
      <protection locked="0"/>
    </xf>
    <xf numFmtId="0" fontId="114" fillId="0" borderId="0" xfId="0" applyFont="1" applyAlignment="1">
      <alignment horizontal="right"/>
    </xf>
    <xf numFmtId="0" fontId="53" fillId="0" borderId="0" xfId="0" applyFont="1" applyAlignment="1" applyProtection="1">
      <protection locked="0"/>
    </xf>
    <xf numFmtId="0" fontId="53" fillId="0" borderId="0" xfId="0" applyFont="1" applyAlignment="1" applyProtection="1">
      <alignment horizontal="center"/>
      <protection locked="0"/>
    </xf>
    <xf numFmtId="0" fontId="53" fillId="0" borderId="0" xfId="0" applyFont="1" applyAlignment="1" applyProtection="1">
      <alignment horizontal="right"/>
      <protection locked="0"/>
    </xf>
    <xf numFmtId="0" fontId="21" fillId="0" borderId="0" xfId="0" applyFont="1" applyProtection="1">
      <alignment vertical="center"/>
      <protection locked="0"/>
    </xf>
    <xf numFmtId="0" fontId="115" fillId="0" borderId="0" xfId="0" applyFont="1" applyProtection="1">
      <alignment vertical="center"/>
      <protection locked="0"/>
    </xf>
    <xf numFmtId="0" fontId="33" fillId="0" borderId="0" xfId="0" applyFont="1" applyAlignment="1" applyProtection="1">
      <protection locked="0"/>
    </xf>
    <xf numFmtId="0" fontId="33" fillId="0" borderId="0" xfId="0" applyFont="1" applyAlignment="1" applyProtection="1">
      <alignment horizontal="center" vertical="center"/>
      <protection locked="0"/>
    </xf>
    <xf numFmtId="0" fontId="33" fillId="0" borderId="0" xfId="0" applyFont="1" applyAlignment="1" applyProtection="1">
      <alignment horizontal="center"/>
      <protection locked="0"/>
    </xf>
    <xf numFmtId="0" fontId="75" fillId="0" borderId="0" xfId="0" applyFont="1" applyAlignment="1" applyProtection="1">
      <protection locked="0"/>
    </xf>
    <xf numFmtId="0" fontId="32" fillId="0" borderId="0" xfId="0" applyFont="1" applyAlignment="1" applyProtection="1">
      <alignment vertical="top"/>
      <protection locked="0"/>
    </xf>
    <xf numFmtId="0" fontId="116" fillId="0" borderId="0" xfId="0" applyFont="1" applyAlignment="1" applyProtection="1">
      <protection locked="0"/>
    </xf>
    <xf numFmtId="0" fontId="116" fillId="0" borderId="0" xfId="0" applyFont="1" applyAlignment="1" applyProtection="1">
      <alignment horizontal="center"/>
      <protection locked="0"/>
    </xf>
    <xf numFmtId="0" fontId="20" fillId="0" borderId="62" xfId="15" applyFont="1" applyBorder="1" applyAlignment="1" applyProtection="1">
      <alignment horizontal="center" vertical="center"/>
      <protection locked="0"/>
    </xf>
    <xf numFmtId="0" fontId="20" fillId="0" borderId="0" xfId="15" applyFont="1" applyAlignment="1" applyProtection="1">
      <alignment horizontal="center" vertical="center"/>
      <protection locked="0"/>
    </xf>
    <xf numFmtId="0" fontId="21" fillId="0" borderId="0" xfId="15" applyFont="1" applyAlignment="1" applyProtection="1">
      <alignment vertical="center"/>
      <protection locked="0"/>
    </xf>
    <xf numFmtId="0" fontId="20" fillId="0" borderId="92" xfId="15" applyFont="1" applyBorder="1" applyAlignment="1" applyProtection="1">
      <alignment vertical="center"/>
      <protection locked="0"/>
    </xf>
    <xf numFmtId="0" fontId="20" fillId="0" borderId="72" xfId="15" applyFont="1" applyBorder="1" applyAlignment="1" applyProtection="1">
      <alignment vertical="center"/>
      <protection locked="0"/>
    </xf>
    <xf numFmtId="0" fontId="115" fillId="0" borderId="0" xfId="15" applyFont="1" applyAlignment="1" applyProtection="1">
      <alignment vertical="center"/>
      <protection locked="0"/>
    </xf>
    <xf numFmtId="0" fontId="33" fillId="0" borderId="0" xfId="15" applyFont="1" applyProtection="1">
      <protection locked="0"/>
    </xf>
    <xf numFmtId="0" fontId="67" fillId="0" borderId="51" xfId="15" applyFont="1" applyBorder="1" applyAlignment="1" applyProtection="1">
      <alignment horizontal="center" vertical="center"/>
      <protection locked="0"/>
    </xf>
    <xf numFmtId="0" fontId="67" fillId="0" borderId="100" xfId="15" applyFont="1" applyBorder="1" applyAlignment="1" applyProtection="1">
      <alignment horizontal="center" vertical="center"/>
      <protection locked="0"/>
    </xf>
    <xf numFmtId="0" fontId="33" fillId="0" borderId="0" xfId="15" applyFont="1" applyAlignment="1" applyProtection="1">
      <alignment horizontal="center" vertical="center"/>
      <protection locked="0"/>
    </xf>
    <xf numFmtId="0" fontId="67" fillId="0" borderId="52" xfId="15" applyFont="1" applyBorder="1" applyAlignment="1" applyProtection="1">
      <alignment horizontal="center" vertical="center"/>
      <protection locked="0"/>
    </xf>
    <xf numFmtId="0" fontId="88" fillId="0" borderId="87" xfId="15" applyFont="1" applyBorder="1" applyAlignment="1" applyProtection="1">
      <alignment horizontal="center" vertical="center"/>
      <protection locked="0"/>
    </xf>
    <xf numFmtId="0" fontId="67" fillId="0" borderId="50" xfId="15" applyFont="1" applyBorder="1" applyAlignment="1" applyProtection="1">
      <alignment horizontal="center" vertical="center"/>
      <protection locked="0"/>
    </xf>
    <xf numFmtId="41" fontId="32" fillId="0" borderId="49" xfId="15" applyNumberFormat="1" applyFont="1" applyBorder="1" applyAlignment="1" applyProtection="1">
      <alignment horizontal="center" vertical="center"/>
      <protection hidden="1"/>
    </xf>
    <xf numFmtId="0" fontId="67" fillId="0" borderId="26" xfId="15" applyFont="1" applyBorder="1" applyAlignment="1" applyProtection="1">
      <alignment horizontal="center" vertical="center"/>
      <protection locked="0"/>
    </xf>
    <xf numFmtId="41" fontId="32" fillId="0" borderId="0" xfId="15" applyNumberFormat="1" applyFont="1" applyAlignment="1" applyProtection="1">
      <alignment horizontal="center" vertical="center"/>
      <protection hidden="1"/>
    </xf>
    <xf numFmtId="41" fontId="113" fillId="0" borderId="0" xfId="15" applyNumberFormat="1" applyFont="1" applyAlignment="1" applyProtection="1">
      <alignment horizontal="center" vertical="center"/>
      <protection locked="0"/>
    </xf>
    <xf numFmtId="0" fontId="67" fillId="0" borderId="48" xfId="15" applyFont="1" applyBorder="1" applyAlignment="1" applyProtection="1">
      <alignment horizontal="center" vertical="center"/>
      <protection locked="0"/>
    </xf>
    <xf numFmtId="41" fontId="32" fillId="0" borderId="41" xfId="15" applyNumberFormat="1" applyFont="1" applyBorder="1" applyAlignment="1" applyProtection="1">
      <alignment horizontal="center" vertical="center"/>
      <protection hidden="1"/>
    </xf>
    <xf numFmtId="41" fontId="113" fillId="0" borderId="41" xfId="15" applyNumberFormat="1" applyFont="1" applyBorder="1" applyAlignment="1" applyProtection="1">
      <alignment horizontal="center" vertical="center"/>
      <protection locked="0"/>
    </xf>
    <xf numFmtId="0" fontId="32" fillId="0" borderId="0" xfId="15" applyFont="1" applyAlignment="1" applyProtection="1">
      <alignment horizontal="left"/>
      <protection locked="0"/>
    </xf>
    <xf numFmtId="0" fontId="32" fillId="0" borderId="0" xfId="15" applyFont="1" applyProtection="1">
      <protection locked="0"/>
    </xf>
    <xf numFmtId="0" fontId="33" fillId="0" borderId="0" xfId="15" applyFont="1" applyAlignment="1" applyProtection="1">
      <alignment horizontal="center"/>
      <protection locked="0"/>
    </xf>
    <xf numFmtId="0" fontId="32" fillId="0" borderId="0" xfId="15" applyFont="1" applyAlignment="1" applyProtection="1">
      <alignment horizontal="center"/>
      <protection locked="0"/>
    </xf>
    <xf numFmtId="0" fontId="114" fillId="0" borderId="0" xfId="15" applyFont="1"/>
    <xf numFmtId="0" fontId="88" fillId="0" borderId="0" xfId="15" applyFont="1" applyAlignment="1" applyProtection="1">
      <alignment horizontal="right" vertical="top"/>
      <protection locked="0"/>
    </xf>
    <xf numFmtId="0" fontId="116" fillId="0" borderId="0" xfId="15" applyFont="1" applyProtection="1">
      <protection locked="0"/>
    </xf>
    <xf numFmtId="0" fontId="116" fillId="0" borderId="0" xfId="15" applyFont="1" applyAlignment="1" applyProtection="1">
      <alignment horizontal="center"/>
      <protection locked="0"/>
    </xf>
    <xf numFmtId="0" fontId="20" fillId="0" borderId="36" xfId="23" applyFont="1" applyBorder="1" applyAlignment="1" applyProtection="1">
      <alignment horizontal="center" vertical="center"/>
      <protection locked="0"/>
    </xf>
    <xf numFmtId="0" fontId="20" fillId="0" borderId="0" xfId="23" applyFont="1" applyAlignment="1" applyProtection="1">
      <alignment horizontal="center" vertical="center"/>
      <protection locked="0"/>
    </xf>
    <xf numFmtId="0" fontId="20" fillId="0" borderId="0" xfId="23" applyFont="1" applyAlignment="1" applyProtection="1">
      <alignment vertical="center"/>
      <protection locked="0"/>
    </xf>
    <xf numFmtId="0" fontId="20" fillId="0" borderId="0" xfId="24" applyFont="1" applyAlignment="1">
      <alignment horizontal="justify" wrapText="1"/>
    </xf>
    <xf numFmtId="0" fontId="20" fillId="0" borderId="0" xfId="24" applyFont="1"/>
    <xf numFmtId="0" fontId="79" fillId="0" borderId="0" xfId="24" applyFont="1"/>
    <xf numFmtId="0" fontId="21" fillId="0" borderId="0" xfId="24" applyFont="1"/>
    <xf numFmtId="0" fontId="20" fillId="0" borderId="41" xfId="23" applyFont="1" applyBorder="1" applyAlignment="1" applyProtection="1">
      <alignment vertical="center"/>
      <protection locked="0"/>
    </xf>
    <xf numFmtId="0" fontId="20" fillId="0" borderId="41" xfId="24" applyFont="1" applyBorder="1" applyAlignment="1">
      <alignment horizontal="justify" wrapText="1"/>
    </xf>
    <xf numFmtId="0" fontId="20" fillId="0" borderId="41" xfId="24" applyFont="1" applyBorder="1"/>
    <xf numFmtId="0" fontId="121" fillId="0" borderId="0" xfId="24"/>
    <xf numFmtId="0" fontId="32" fillId="0" borderId="0" xfId="24" applyFont="1" applyAlignment="1">
      <alignment horizontal="center" vertical="center"/>
    </xf>
    <xf numFmtId="0" fontId="33" fillId="0" borderId="0" xfId="24" applyFont="1" applyAlignment="1">
      <alignment horizontal="center" vertical="center"/>
    </xf>
    <xf numFmtId="0" fontId="32" fillId="0" borderId="87" xfId="24" applyFont="1" applyBorder="1" applyAlignment="1">
      <alignment horizontal="distributed" vertical="center" wrapText="1" justifyLastLine="1"/>
    </xf>
    <xf numFmtId="0" fontId="32" fillId="0" borderId="76" xfId="24" applyFont="1" applyBorder="1" applyAlignment="1">
      <alignment horizontal="distributed" vertical="center" wrapText="1" justifyLastLine="1"/>
    </xf>
    <xf numFmtId="0" fontId="32" fillId="0" borderId="97" xfId="24" applyFont="1" applyBorder="1" applyAlignment="1">
      <alignment horizontal="distributed" vertical="center" wrapText="1" justifyLastLine="1"/>
    </xf>
    <xf numFmtId="0" fontId="32" fillId="0" borderId="41" xfId="24" applyFont="1" applyBorder="1" applyAlignment="1">
      <alignment horizontal="distributed" vertical="center" wrapText="1" justifyLastLine="1"/>
    </xf>
    <xf numFmtId="0" fontId="32" fillId="0" borderId="51" xfId="25" applyFont="1" applyBorder="1" applyAlignment="1">
      <alignment horizontal="center" vertical="center"/>
    </xf>
    <xf numFmtId="188" fontId="50" fillId="0" borderId="50" xfId="24" applyNumberFormat="1" applyFont="1" applyBorder="1" applyAlignment="1">
      <alignment horizontal="right" vertical="center"/>
    </xf>
    <xf numFmtId="188" fontId="50" fillId="0" borderId="49" xfId="24" applyNumberFormat="1" applyFont="1" applyBorder="1" applyAlignment="1">
      <alignment horizontal="right" vertical="center"/>
    </xf>
    <xf numFmtId="0" fontId="79" fillId="0" borderId="0" xfId="24" applyFont="1" applyAlignment="1">
      <alignment horizontal="center" vertical="center"/>
    </xf>
    <xf numFmtId="0" fontId="121" fillId="0" borderId="0" xfId="24" applyAlignment="1">
      <alignment horizontal="center" vertical="center"/>
    </xf>
    <xf numFmtId="0" fontId="32" fillId="0" borderId="100" xfId="25" applyFont="1" applyBorder="1" applyAlignment="1">
      <alignment horizontal="center" vertical="center"/>
    </xf>
    <xf numFmtId="189" fontId="50" fillId="0" borderId="26" xfId="24" applyNumberFormat="1" applyFont="1" applyBorder="1" applyAlignment="1">
      <alignment horizontal="right" vertical="center"/>
    </xf>
    <xf numFmtId="188" fontId="50" fillId="0" borderId="0" xfId="24" applyNumberFormat="1" applyFont="1" applyAlignment="1">
      <alignment horizontal="right" vertical="center"/>
    </xf>
    <xf numFmtId="0" fontId="32" fillId="0" borderId="52" xfId="25" applyFont="1" applyBorder="1" applyAlignment="1">
      <alignment horizontal="center" vertical="center"/>
    </xf>
    <xf numFmtId="189" fontId="50" fillId="0" borderId="48" xfId="24" applyNumberFormat="1" applyFont="1" applyBorder="1" applyAlignment="1">
      <alignment horizontal="right" vertical="center"/>
    </xf>
    <xf numFmtId="188" fontId="50" fillId="0" borderId="41" xfId="24" applyNumberFormat="1" applyFont="1" applyBorder="1" applyAlignment="1">
      <alignment horizontal="right" vertical="center"/>
    </xf>
    <xf numFmtId="0" fontId="114" fillId="0" borderId="0" xfId="0" applyFont="1" applyAlignment="1">
      <alignment horizontal="right" vertical="top"/>
    </xf>
    <xf numFmtId="0" fontId="20" fillId="0" borderId="41" xfId="0" applyFont="1" applyBorder="1" applyProtection="1">
      <alignment vertical="center"/>
      <protection locked="0"/>
    </xf>
    <xf numFmtId="0" fontId="21" fillId="0" borderId="41" xfId="24" applyFont="1" applyBorder="1"/>
    <xf numFmtId="188" fontId="125" fillId="0" borderId="50" xfId="24" applyNumberFormat="1" applyFont="1" applyBorder="1" applyAlignment="1">
      <alignment horizontal="right" vertical="center"/>
    </xf>
    <xf numFmtId="188" fontId="125" fillId="0" borderId="49" xfId="24" applyNumberFormat="1" applyFont="1" applyBorder="1" applyAlignment="1">
      <alignment horizontal="right" vertical="center"/>
    </xf>
    <xf numFmtId="189" fontId="125" fillId="0" borderId="26" xfId="24" applyNumberFormat="1" applyFont="1" applyBorder="1" applyAlignment="1">
      <alignment horizontal="right" vertical="center"/>
    </xf>
    <xf numFmtId="188" fontId="125" fillId="0" borderId="0" xfId="24" applyNumberFormat="1" applyFont="1" applyAlignment="1">
      <alignment horizontal="right" vertical="center"/>
    </xf>
    <xf numFmtId="189" fontId="125" fillId="0" borderId="48" xfId="24" applyNumberFormat="1" applyFont="1" applyBorder="1" applyAlignment="1">
      <alignment horizontal="right" vertical="center"/>
    </xf>
    <xf numFmtId="188" fontId="125" fillId="0" borderId="41" xfId="24" applyNumberFormat="1" applyFont="1" applyBorder="1" applyAlignment="1">
      <alignment horizontal="right" vertical="center"/>
    </xf>
    <xf numFmtId="0" fontId="27" fillId="0" borderId="0" xfId="24" applyFont="1"/>
    <xf numFmtId="0" fontId="127" fillId="0" borderId="0" xfId="24" applyFont="1"/>
    <xf numFmtId="189" fontId="50" fillId="0" borderId="0" xfId="24" applyNumberFormat="1" applyFont="1" applyAlignment="1">
      <alignment horizontal="right" vertical="center"/>
    </xf>
    <xf numFmtId="189" fontId="50" fillId="0" borderId="41" xfId="24" applyNumberFormat="1" applyFont="1" applyBorder="1" applyAlignment="1">
      <alignment horizontal="right" vertical="center"/>
    </xf>
    <xf numFmtId="0" fontId="67" fillId="0" borderId="96" xfId="0" applyFont="1" applyBorder="1" applyAlignment="1" applyProtection="1">
      <alignment horizontal="center" vertical="center"/>
      <protection locked="0"/>
    </xf>
    <xf numFmtId="0" fontId="67" fillId="0" borderId="74" xfId="0" applyFont="1" applyBorder="1" applyAlignment="1" applyProtection="1">
      <alignment horizontal="center" vertical="center"/>
      <protection locked="0"/>
    </xf>
    <xf numFmtId="0" fontId="67" fillId="0" borderId="59" xfId="0" applyFont="1" applyBorder="1" applyAlignment="1" applyProtection="1">
      <alignment horizontal="center" vertical="center"/>
      <protection locked="0"/>
    </xf>
    <xf numFmtId="190" fontId="67" fillId="0" borderId="50" xfId="0" applyNumberFormat="1" applyFont="1" applyBorder="1" applyAlignment="1" applyProtection="1">
      <alignment horizontal="center" vertical="center"/>
      <protection hidden="1"/>
    </xf>
    <xf numFmtId="190" fontId="32" fillId="0" borderId="49" xfId="0" applyNumberFormat="1" applyFont="1" applyBorder="1" applyAlignment="1" applyProtection="1">
      <alignment horizontal="center" vertical="center"/>
      <protection locked="0"/>
    </xf>
    <xf numFmtId="190" fontId="32" fillId="0" borderId="26" xfId="0" applyNumberFormat="1" applyFont="1" applyBorder="1" applyAlignment="1" applyProtection="1">
      <alignment horizontal="center" vertical="center"/>
      <protection hidden="1"/>
    </xf>
    <xf numFmtId="190" fontId="32" fillId="0" borderId="0" xfId="0" applyNumberFormat="1" applyFont="1" applyAlignment="1" applyProtection="1">
      <alignment horizontal="center" vertical="center"/>
      <protection locked="0"/>
    </xf>
    <xf numFmtId="190" fontId="113" fillId="0" borderId="0" xfId="0" applyNumberFormat="1" applyFont="1" applyAlignment="1" applyProtection="1">
      <alignment horizontal="center" vertical="center"/>
      <protection locked="0"/>
    </xf>
    <xf numFmtId="190" fontId="67" fillId="0" borderId="48" xfId="0" applyNumberFormat="1" applyFont="1" applyBorder="1" applyAlignment="1" applyProtection="1">
      <alignment horizontal="center" vertical="center"/>
      <protection hidden="1"/>
    </xf>
    <xf numFmtId="190" fontId="32" fillId="0" borderId="41" xfId="0" applyNumberFormat="1" applyFont="1" applyBorder="1" applyAlignment="1" applyProtection="1">
      <alignment horizontal="center" vertical="center"/>
      <protection locked="0"/>
    </xf>
    <xf numFmtId="190" fontId="113" fillId="0" borderId="41" xfId="0" applyNumberFormat="1" applyFont="1" applyBorder="1" applyAlignment="1" applyProtection="1">
      <alignment horizontal="center" vertical="center"/>
      <protection locked="0"/>
    </xf>
    <xf numFmtId="190" fontId="67" fillId="0" borderId="26" xfId="0" applyNumberFormat="1" applyFont="1" applyBorder="1" applyAlignment="1" applyProtection="1">
      <alignment horizontal="center" vertical="center"/>
      <protection hidden="1"/>
    </xf>
    <xf numFmtId="0" fontId="88" fillId="0" borderId="0" xfId="0" applyFont="1" applyAlignment="1" applyProtection="1">
      <alignment horizontal="right" vertical="top"/>
      <protection locked="0"/>
    </xf>
    <xf numFmtId="0" fontId="79" fillId="0" borderId="65" xfId="0" applyFont="1" applyBorder="1" applyAlignment="1">
      <alignment vertical="center" wrapText="1"/>
    </xf>
    <xf numFmtId="0" fontId="79" fillId="0" borderId="65" xfId="0" applyFont="1" applyBorder="1" applyAlignment="1">
      <alignment horizontal="center" vertical="center"/>
    </xf>
    <xf numFmtId="3" fontId="79" fillId="0" borderId="62" xfId="0" applyNumberFormat="1" applyFont="1" applyBorder="1" applyAlignment="1">
      <alignment horizontal="left" vertical="center" wrapText="1"/>
    </xf>
    <xf numFmtId="3" fontId="79" fillId="0" borderId="62" xfId="0" applyNumberFormat="1" applyFont="1" applyBorder="1" applyAlignment="1">
      <alignment horizontal="right" vertical="center" wrapText="1"/>
    </xf>
    <xf numFmtId="3" fontId="79" fillId="0" borderId="61" xfId="0" applyNumberFormat="1" applyFont="1" applyBorder="1" applyAlignment="1">
      <alignment horizontal="right" vertical="center"/>
    </xf>
    <xf numFmtId="0" fontId="79" fillId="0" borderId="65" xfId="0" applyFont="1" applyBorder="1">
      <alignment vertical="center"/>
    </xf>
    <xf numFmtId="3" fontId="79" fillId="0" borderId="0" xfId="0" applyNumberFormat="1" applyFont="1" applyAlignment="1">
      <alignment horizontal="right" vertical="center"/>
    </xf>
    <xf numFmtId="0" fontId="50" fillId="0" borderId="49" xfId="0" applyFont="1" applyBorder="1">
      <alignment vertical="center"/>
    </xf>
    <xf numFmtId="0" fontId="20" fillId="0" borderId="89" xfId="0" applyFont="1" applyBorder="1" applyAlignment="1">
      <alignment horizontal="center" vertical="center" wrapText="1"/>
    </xf>
    <xf numFmtId="0" fontId="20" fillId="0" borderId="87" xfId="0" applyFont="1" applyBorder="1" applyAlignment="1">
      <alignment horizontal="center" vertical="center" wrapText="1"/>
    </xf>
    <xf numFmtId="181" fontId="20" fillId="21" borderId="72" xfId="0" applyNumberFormat="1" applyFont="1" applyFill="1" applyBorder="1" applyAlignment="1">
      <alignment horizontal="center" vertical="center"/>
    </xf>
    <xf numFmtId="181" fontId="20" fillId="21" borderId="61" xfId="0" applyNumberFormat="1" applyFont="1" applyFill="1" applyBorder="1" applyAlignment="1">
      <alignment horizontal="center" vertical="center"/>
    </xf>
    <xf numFmtId="181" fontId="20" fillId="21" borderId="70" xfId="0" applyNumberFormat="1" applyFont="1" applyFill="1" applyBorder="1" applyAlignment="1">
      <alignment horizontal="center" vertical="center"/>
    </xf>
    <xf numFmtId="181" fontId="20" fillId="21" borderId="62" xfId="0" applyNumberFormat="1" applyFont="1" applyFill="1" applyBorder="1" applyAlignment="1">
      <alignment horizontal="center" vertical="center"/>
    </xf>
    <xf numFmtId="0" fontId="32" fillId="0" borderId="0" xfId="0" applyFont="1" applyAlignment="1">
      <alignment horizontal="right"/>
    </xf>
    <xf numFmtId="0" fontId="32" fillId="0" borderId="0" xfId="0" quotePrefix="1" applyFont="1">
      <alignment vertical="center"/>
    </xf>
    <xf numFmtId="0" fontId="34" fillId="0" borderId="0" xfId="0" applyFont="1" applyAlignment="1"/>
    <xf numFmtId="0" fontId="32" fillId="0" borderId="78" xfId="21" quotePrefix="1" applyFont="1" applyBorder="1" applyAlignment="1">
      <alignment horizontal="center" vertical="center"/>
    </xf>
    <xf numFmtId="0" fontId="32" fillId="0" borderId="48" xfId="21" applyFont="1" applyBorder="1"/>
    <xf numFmtId="0" fontId="125" fillId="0" borderId="0" xfId="0" applyFont="1" applyAlignment="1"/>
    <xf numFmtId="41" fontId="8" fillId="0" borderId="0" xfId="0" applyNumberFormat="1" applyFont="1" applyAlignment="1"/>
    <xf numFmtId="0" fontId="98" fillId="0" borderId="0" xfId="0" applyFont="1" applyAlignment="1"/>
    <xf numFmtId="185" fontId="8" fillId="0" borderId="0" xfId="21" applyNumberFormat="1" applyFont="1" applyAlignment="1">
      <alignment horizontal="right" vertical="center"/>
    </xf>
    <xf numFmtId="41" fontId="8" fillId="0" borderId="0" xfId="21" applyNumberFormat="1" applyFont="1" applyAlignment="1">
      <alignment horizontal="right" vertical="center"/>
    </xf>
    <xf numFmtId="41" fontId="8" fillId="0" borderId="0" xfId="21" applyNumberFormat="1" applyFont="1" applyAlignment="1">
      <alignment vertical="center"/>
    </xf>
    <xf numFmtId="41" fontId="8" fillId="0" borderId="0" xfId="0" applyNumberFormat="1" applyFont="1">
      <alignment vertical="center"/>
    </xf>
    <xf numFmtId="0" fontId="34" fillId="0" borderId="41" xfId="0" applyFont="1" applyBorder="1" applyAlignment="1"/>
    <xf numFmtId="41" fontId="9" fillId="0" borderId="92" xfId="0" applyNumberFormat="1" applyFont="1" applyBorder="1" applyAlignment="1"/>
    <xf numFmtId="41" fontId="9" fillId="0" borderId="113" xfId="21" applyNumberFormat="1" applyFont="1" applyBorder="1" applyAlignment="1">
      <alignment vertical="center"/>
    </xf>
    <xf numFmtId="184" fontId="120" fillId="0" borderId="0" xfId="19" quotePrefix="1" applyFont="1" applyAlignment="1" applyProtection="1">
      <alignment horizontal="left" vertical="center"/>
      <protection locked="0"/>
    </xf>
    <xf numFmtId="0" fontId="132" fillId="0" borderId="0" xfId="0" applyFont="1" applyAlignment="1"/>
    <xf numFmtId="184" fontId="120" fillId="0" borderId="0" xfId="19" applyFont="1" applyAlignment="1" applyProtection="1">
      <alignment horizontal="left" vertical="center"/>
      <protection locked="0"/>
    </xf>
    <xf numFmtId="184" fontId="50" fillId="0" borderId="0" xfId="19" applyFont="1" applyAlignment="1" applyProtection="1">
      <alignment horizontal="left" vertical="center"/>
      <protection locked="0"/>
    </xf>
    <xf numFmtId="0" fontId="20" fillId="0" borderId="95" xfId="0" applyFont="1" applyBorder="1" applyAlignment="1" applyProtection="1">
      <alignment horizontal="center" vertical="center"/>
      <protection locked="0"/>
    </xf>
    <xf numFmtId="0" fontId="20" fillId="0" borderId="92" xfId="0" applyFont="1" applyBorder="1" applyAlignment="1" applyProtection="1">
      <protection locked="0"/>
    </xf>
    <xf numFmtId="0" fontId="20" fillId="0" borderId="72" xfId="0" applyFont="1" applyBorder="1" applyAlignment="1" applyProtection="1">
      <alignment horizontal="center" vertical="center"/>
      <protection locked="0"/>
    </xf>
    <xf numFmtId="0" fontId="20" fillId="0" borderId="112" xfId="0" applyFont="1" applyBorder="1" applyAlignment="1" applyProtection="1">
      <protection locked="0"/>
    </xf>
    <xf numFmtId="0" fontId="78" fillId="0" borderId="0" xfId="0" applyFont="1" applyProtection="1">
      <alignment vertical="center"/>
      <protection locked="0"/>
    </xf>
    <xf numFmtId="0" fontId="20" fillId="0" borderId="92"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73" xfId="0" applyFont="1" applyBorder="1" applyAlignment="1" applyProtection="1">
      <alignment horizontal="center" vertical="center"/>
      <protection locked="0"/>
    </xf>
    <xf numFmtId="3" fontId="20" fillId="0" borderId="54" xfId="0" applyNumberFormat="1" applyFont="1" applyBorder="1" applyAlignment="1">
      <alignment horizontal="center" vertical="center"/>
    </xf>
    <xf numFmtId="3" fontId="20" fillId="0" borderId="73" xfId="0" applyNumberFormat="1" applyFont="1" applyBorder="1" applyProtection="1">
      <alignment vertical="center"/>
      <protection locked="0"/>
    </xf>
    <xf numFmtId="0" fontId="20" fillId="0" borderId="54" xfId="0" applyFont="1" applyBorder="1" applyAlignment="1" applyProtection="1">
      <alignment horizontal="center" vertical="center"/>
      <protection locked="0"/>
    </xf>
    <xf numFmtId="0" fontId="0" fillId="0" borderId="117" xfId="0" applyBorder="1">
      <alignment vertical="center"/>
    </xf>
    <xf numFmtId="0" fontId="20" fillId="0" borderId="92" xfId="0" applyFont="1" applyBorder="1" applyAlignment="1" applyProtection="1">
      <alignment horizontal="center"/>
      <protection locked="0"/>
    </xf>
    <xf numFmtId="0" fontId="0" fillId="0" borderId="54" xfId="0" applyBorder="1">
      <alignment vertical="center"/>
    </xf>
    <xf numFmtId="3" fontId="20" fillId="0" borderId="73" xfId="0" applyNumberFormat="1" applyFont="1" applyBorder="1" applyAlignment="1">
      <alignment horizontal="center" vertical="center"/>
    </xf>
    <xf numFmtId="0" fontId="20" fillId="0" borderId="54" xfId="0" applyFont="1" applyBorder="1" applyProtection="1">
      <alignment vertical="center"/>
      <protection locked="0"/>
    </xf>
    <xf numFmtId="0" fontId="0" fillId="0" borderId="119" xfId="0" applyBorder="1">
      <alignment vertical="center"/>
    </xf>
    <xf numFmtId="0" fontId="20" fillId="0" borderId="73" xfId="0" applyFont="1" applyBorder="1" applyAlignment="1">
      <alignment horizontal="center" vertical="center"/>
    </xf>
    <xf numFmtId="0" fontId="32" fillId="0" borderId="0" xfId="0" applyFont="1" applyAlignment="1" applyProtection="1">
      <alignment horizontal="right" vertical="top"/>
      <protection locked="0"/>
    </xf>
    <xf numFmtId="0" fontId="32" fillId="0" borderId="0" xfId="0" applyFont="1" applyProtection="1">
      <alignment vertical="center"/>
      <protection locked="0"/>
    </xf>
    <xf numFmtId="0" fontId="133" fillId="0" borderId="13" xfId="5" applyFont="1" applyBorder="1" applyAlignment="1">
      <alignment horizontal="center" vertical="center"/>
    </xf>
    <xf numFmtId="0" fontId="32" fillId="0" borderId="62" xfId="27" applyNumberFormat="1" applyFont="1" applyBorder="1" applyAlignment="1">
      <alignment horizontal="distributed"/>
    </xf>
    <xf numFmtId="191" fontId="32" fillId="0" borderId="112" xfId="27" applyNumberFormat="1" applyFont="1" applyBorder="1" applyAlignment="1">
      <alignment vertical="center"/>
    </xf>
    <xf numFmtId="37" fontId="32" fillId="0" borderId="0" xfId="27" applyFont="1"/>
    <xf numFmtId="37" fontId="32" fillId="0" borderId="62" xfId="27" applyFont="1" applyBorder="1" applyAlignment="1">
      <alignment horizontal="center" vertical="center"/>
    </xf>
    <xf numFmtId="37" fontId="32" fillId="0" borderId="0" xfId="27" applyFont="1" applyAlignment="1">
      <alignment vertical="center"/>
    </xf>
    <xf numFmtId="0" fontId="32" fillId="0" borderId="0" xfId="28" applyFont="1" applyAlignment="1">
      <alignment horizontal="left" vertical="center"/>
    </xf>
    <xf numFmtId="37" fontId="32" fillId="0" borderId="0" xfId="27" applyFont="1" applyAlignment="1">
      <alignment horizontal="centerContinuous" vertical="center"/>
    </xf>
    <xf numFmtId="0" fontId="32" fillId="0" borderId="93" xfId="28" quotePrefix="1" applyFont="1" applyBorder="1" applyAlignment="1">
      <alignment horizontal="left" vertical="center"/>
    </xf>
    <xf numFmtId="37" fontId="121" fillId="0" borderId="93" xfId="27" applyFont="1" applyBorder="1"/>
    <xf numFmtId="37" fontId="32" fillId="0" borderId="93" xfId="27" applyFont="1" applyBorder="1"/>
    <xf numFmtId="37" fontId="32" fillId="0" borderId="93" xfId="27" applyFont="1" applyBorder="1" applyAlignment="1">
      <alignment horizontal="centerContinuous" vertical="center"/>
    </xf>
    <xf numFmtId="37" fontId="138" fillId="0" borderId="0" xfId="27" applyFont="1" applyAlignment="1">
      <alignment horizontal="centerContinuous"/>
    </xf>
    <xf numFmtId="37" fontId="32" fillId="0" borderId="0" xfId="27" applyFont="1" applyAlignment="1">
      <alignment horizontal="centerContinuous"/>
    </xf>
    <xf numFmtId="37" fontId="32" fillId="0" borderId="0" xfId="27" applyFont="1" applyAlignment="1">
      <alignment horizontal="center" vertical="center"/>
    </xf>
    <xf numFmtId="37" fontId="32" fillId="0" borderId="0" xfId="27" applyFont="1" applyAlignment="1">
      <alignment horizontal="right" vertical="center"/>
    </xf>
    <xf numFmtId="0" fontId="32" fillId="0" borderId="63" xfId="0" applyFont="1" applyBorder="1" applyAlignment="1">
      <alignment horizontal="center" vertical="center" wrapText="1"/>
    </xf>
    <xf numFmtId="37" fontId="32" fillId="0" borderId="97" xfId="27" applyFont="1" applyBorder="1" applyAlignment="1">
      <alignment horizontal="center" vertical="center" wrapText="1"/>
    </xf>
    <xf numFmtId="37" fontId="139" fillId="0" borderId="88" xfId="27" applyFont="1" applyBorder="1" applyAlignment="1">
      <alignment horizontal="center" vertical="center"/>
    </xf>
    <xf numFmtId="37" fontId="32" fillId="0" borderId="88" xfId="27" applyFont="1" applyBorder="1" applyAlignment="1">
      <alignment horizontal="center" vertical="center" wrapText="1"/>
    </xf>
    <xf numFmtId="37" fontId="32" fillId="0" borderId="109" xfId="27" applyFont="1" applyBorder="1" applyAlignment="1">
      <alignment horizontal="center" vertical="center" wrapText="1"/>
    </xf>
    <xf numFmtId="37" fontId="32" fillId="0" borderId="76" xfId="27" quotePrefix="1" applyFont="1" applyBorder="1" applyAlignment="1">
      <alignment horizontal="center"/>
    </xf>
    <xf numFmtId="192" fontId="32" fillId="0" borderId="87" xfId="27" applyNumberFormat="1" applyFont="1" applyBorder="1"/>
    <xf numFmtId="37" fontId="32" fillId="0" borderId="72" xfId="27" quotePrefix="1" applyFont="1" applyBorder="1" applyAlignment="1">
      <alignment horizontal="center"/>
    </xf>
    <xf numFmtId="192" fontId="32" fillId="0" borderId="65" xfId="27" applyNumberFormat="1" applyFont="1" applyBorder="1"/>
    <xf numFmtId="192" fontId="32" fillId="0" borderId="106" xfId="27" applyNumberFormat="1" applyFont="1" applyBorder="1"/>
    <xf numFmtId="37" fontId="32" fillId="0" borderId="0" xfId="27" quotePrefix="1" applyFont="1" applyAlignment="1">
      <alignment horizontal="center"/>
    </xf>
    <xf numFmtId="192" fontId="32" fillId="0" borderId="0" xfId="27" applyNumberFormat="1" applyFont="1"/>
    <xf numFmtId="37" fontId="139" fillId="0" borderId="76" xfId="27" applyFont="1" applyBorder="1" applyAlignment="1">
      <alignment horizontal="center" vertical="center"/>
    </xf>
    <xf numFmtId="37" fontId="32" fillId="0" borderId="91" xfId="27" applyFont="1" applyBorder="1" applyAlignment="1">
      <alignment vertical="center"/>
    </xf>
    <xf numFmtId="37" fontId="32" fillId="0" borderId="91" xfId="27" applyFont="1" applyBorder="1"/>
    <xf numFmtId="37" fontId="32" fillId="0" borderId="91" xfId="27" applyFont="1" applyBorder="1" applyAlignment="1">
      <alignment horizontal="right" vertical="center"/>
    </xf>
    <xf numFmtId="37" fontId="32" fillId="0" borderId="91" xfId="27" quotePrefix="1" applyFont="1" applyBorder="1" applyAlignment="1">
      <alignment horizontal="right" vertical="center"/>
    </xf>
    <xf numFmtId="37" fontId="32" fillId="0" borderId="91" xfId="27" applyFont="1" applyBorder="1" applyAlignment="1">
      <alignment horizontal="right"/>
    </xf>
    <xf numFmtId="0" fontId="32" fillId="0" borderId="91" xfId="28" applyFont="1" applyBorder="1" applyAlignment="1">
      <alignment vertical="center"/>
    </xf>
    <xf numFmtId="37" fontId="32" fillId="0" borderId="0" xfId="27" applyFont="1" applyAlignment="1">
      <alignment horizontal="left" vertical="center"/>
    </xf>
    <xf numFmtId="37" fontId="32" fillId="0" borderId="0" xfId="27" quotePrefix="1" applyFont="1" applyAlignment="1">
      <alignment horizontal="right" vertical="center"/>
    </xf>
    <xf numFmtId="0" fontId="32" fillId="0" borderId="0" xfId="29" quotePrefix="1" applyFont="1" applyAlignment="1">
      <alignment horizontal="left" vertical="center"/>
    </xf>
    <xf numFmtId="37" fontId="121" fillId="0" borderId="0" xfId="27" applyFont="1"/>
    <xf numFmtId="37" fontId="32" fillId="0" borderId="62" xfId="27" applyFont="1" applyBorder="1" applyAlignment="1">
      <alignment horizontal="centerContinuous" vertical="center"/>
    </xf>
    <xf numFmtId="0" fontId="32" fillId="0" borderId="54" xfId="28" applyFont="1" applyBorder="1" applyAlignment="1">
      <alignment horizontal="left" vertical="center"/>
    </xf>
    <xf numFmtId="37" fontId="32" fillId="0" borderId="92" xfId="27" applyFont="1" applyBorder="1" applyAlignment="1">
      <alignment vertical="center"/>
    </xf>
    <xf numFmtId="37" fontId="32" fillId="0" borderId="62" xfId="27" applyFont="1" applyBorder="1" applyAlignment="1">
      <alignment horizontal="center" vertical="center" wrapText="1"/>
    </xf>
    <xf numFmtId="37" fontId="120" fillId="0" borderId="62" xfId="27" applyFont="1" applyBorder="1" applyAlignment="1">
      <alignment horizontal="center" vertical="center" wrapText="1"/>
    </xf>
    <xf numFmtId="37" fontId="33" fillId="0" borderId="65" xfId="27" applyFont="1" applyBorder="1" applyAlignment="1">
      <alignment horizontal="center" vertical="center" wrapText="1"/>
    </xf>
    <xf numFmtId="37" fontId="32" fillId="0" borderId="61" xfId="27" applyFont="1" applyBorder="1" applyAlignment="1">
      <alignment horizontal="center" vertical="center"/>
    </xf>
    <xf numFmtId="37" fontId="32" fillId="0" borderId="63" xfId="27" applyFont="1" applyBorder="1" applyAlignment="1">
      <alignment horizontal="center" vertical="center"/>
    </xf>
    <xf numFmtId="192" fontId="32" fillId="0" borderId="62" xfId="27" applyNumberFormat="1" applyFont="1" applyBorder="1"/>
    <xf numFmtId="0" fontId="120" fillId="0" borderId="0" xfId="30" applyFont="1" applyAlignment="1">
      <alignment horizontal="justify"/>
    </xf>
    <xf numFmtId="0" fontId="32" fillId="0" borderId="0" xfId="0" applyFont="1" applyAlignment="1">
      <alignment horizontal="right" vertical="center" indent="1"/>
    </xf>
    <xf numFmtId="37" fontId="32" fillId="0" borderId="0" xfId="27" quotePrefix="1" applyFont="1" applyAlignment="1">
      <alignment vertical="center"/>
    </xf>
    <xf numFmtId="37" fontId="32" fillId="0" borderId="92" xfId="27" quotePrefix="1" applyFont="1" applyBorder="1" applyAlignment="1">
      <alignment vertical="center"/>
    </xf>
    <xf numFmtId="37" fontId="32" fillId="0" borderId="89" xfId="27" applyFont="1" applyBorder="1" applyAlignment="1">
      <alignment horizontal="center" vertical="center" wrapText="1"/>
    </xf>
    <xf numFmtId="0" fontId="32" fillId="0" borderId="61" xfId="0" applyFont="1" applyBorder="1" applyAlignment="1">
      <alignment horizontal="right" vertical="center"/>
    </xf>
    <xf numFmtId="192" fontId="32" fillId="0" borderId="62" xfId="27" applyNumberFormat="1" applyFont="1" applyBorder="1" applyAlignment="1">
      <alignment vertical="center"/>
    </xf>
    <xf numFmtId="192" fontId="32" fillId="0" borderId="65" xfId="27" applyNumberFormat="1" applyFont="1" applyBorder="1" applyAlignment="1">
      <alignment vertical="center"/>
    </xf>
    <xf numFmtId="192" fontId="32" fillId="0" borderId="133" xfId="27" applyNumberFormat="1" applyFont="1" applyBorder="1" applyAlignment="1">
      <alignment vertical="center"/>
    </xf>
    <xf numFmtId="37" fontId="32" fillId="0" borderId="0" xfId="27" applyFont="1" applyAlignment="1">
      <alignment horizontal="left" vertical="top" wrapText="1"/>
    </xf>
    <xf numFmtId="37" fontId="32" fillId="0" borderId="0" xfId="27" applyFont="1" applyAlignment="1">
      <alignment vertical="top" wrapText="1"/>
    </xf>
    <xf numFmtId="0" fontId="32" fillId="0" borderId="0" xfId="27" applyNumberFormat="1" applyFont="1"/>
    <xf numFmtId="0" fontId="32" fillId="0" borderId="0" xfId="0" applyFont="1" applyAlignment="1">
      <alignment horizontal="right" vertical="center"/>
    </xf>
    <xf numFmtId="0" fontId="50" fillId="0" borderId="0" xfId="0" applyFont="1" applyAlignment="1">
      <alignment horizontal="right"/>
    </xf>
    <xf numFmtId="0" fontId="32" fillId="0" borderId="102"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61" xfId="0" applyFont="1" applyBorder="1" applyAlignment="1">
      <alignment horizontal="center" vertical="center"/>
    </xf>
    <xf numFmtId="41" fontId="143" fillId="0" borderId="0" xfId="0" applyNumberFormat="1" applyFont="1" applyAlignment="1"/>
    <xf numFmtId="0" fontId="32" fillId="0" borderId="95" xfId="0" applyFont="1" applyBorder="1" applyAlignment="1">
      <alignment horizontal="center" vertical="center"/>
    </xf>
    <xf numFmtId="0" fontId="32" fillId="0" borderId="97" xfId="0" applyFont="1" applyBorder="1" applyAlignment="1">
      <alignment horizontal="center" vertical="center"/>
    </xf>
    <xf numFmtId="0" fontId="88" fillId="0" borderId="54" xfId="0" applyFont="1" applyBorder="1" applyAlignment="1"/>
    <xf numFmtId="0" fontId="88" fillId="0" borderId="0" xfId="0" applyFont="1" applyAlignment="1"/>
    <xf numFmtId="0" fontId="88" fillId="0" borderId="92" xfId="0" applyFont="1" applyBorder="1" applyAlignment="1"/>
    <xf numFmtId="0" fontId="59" fillId="0" borderId="93" xfId="0" applyFont="1" applyBorder="1">
      <alignment vertical="center"/>
    </xf>
    <xf numFmtId="0" fontId="59" fillId="0" borderId="0" xfId="0" applyFont="1" applyAlignment="1"/>
    <xf numFmtId="0" fontId="32" fillId="0" borderId="0" xfId="0" applyFont="1" applyAlignment="1">
      <alignment horizontal="distributed" vertical="distributed" textRotation="255"/>
    </xf>
    <xf numFmtId="0" fontId="32" fillId="0" borderId="0" xfId="0" applyFont="1" applyAlignment="1">
      <alignment horizontal="distributed" vertical="distributed"/>
    </xf>
    <xf numFmtId="0" fontId="32" fillId="0" borderId="74" xfId="0" applyFont="1" applyBorder="1" applyAlignment="1">
      <alignment horizontal="center" vertical="center" wrapText="1"/>
    </xf>
    <xf numFmtId="0" fontId="32" fillId="0" borderId="0" xfId="0" applyFont="1" applyAlignment="1">
      <alignment vertical="top" textRotation="255"/>
    </xf>
    <xf numFmtId="0" fontId="32" fillId="0" borderId="71" xfId="0" applyFont="1" applyBorder="1" applyAlignment="1">
      <alignment horizontal="center" vertical="center"/>
    </xf>
    <xf numFmtId="0" fontId="32" fillId="0" borderId="0" xfId="0" applyFont="1" applyAlignment="1">
      <alignment vertical="distributed" textRotation="255"/>
    </xf>
    <xf numFmtId="0" fontId="32" fillId="0" borderId="0" xfId="0" applyFont="1" applyAlignment="1">
      <alignment vertical="distributed"/>
    </xf>
    <xf numFmtId="0" fontId="33" fillId="0" borderId="95" xfId="0" applyFont="1" applyBorder="1" applyAlignment="1">
      <alignment horizontal="center" vertical="top"/>
    </xf>
    <xf numFmtId="0" fontId="33" fillId="0" borderId="71" xfId="0" applyFont="1" applyBorder="1" applyAlignment="1">
      <alignment horizontal="center" vertical="top"/>
    </xf>
    <xf numFmtId="0" fontId="98" fillId="0" borderId="71" xfId="0" applyFont="1" applyBorder="1" applyAlignment="1">
      <alignment horizontal="center" vertical="top"/>
    </xf>
    <xf numFmtId="0" fontId="146" fillId="0" borderId="71" xfId="0" applyFont="1" applyBorder="1" applyAlignment="1">
      <alignment horizontal="center" vertical="top" shrinkToFit="1"/>
    </xf>
    <xf numFmtId="0" fontId="146" fillId="0" borderId="134" xfId="0" applyFont="1" applyBorder="1" applyAlignment="1">
      <alignment horizontal="center" vertical="top" shrinkToFit="1"/>
    </xf>
    <xf numFmtId="0" fontId="32" fillId="0" borderId="0" xfId="0" applyFont="1" applyAlignment="1">
      <alignment horizontal="center" vertical="top"/>
    </xf>
    <xf numFmtId="3" fontId="32" fillId="0" borderId="62" xfId="0" applyNumberFormat="1" applyFont="1" applyBorder="1" applyAlignment="1">
      <alignment horizontal="center" vertical="center"/>
    </xf>
    <xf numFmtId="3" fontId="32" fillId="0" borderId="67" xfId="0" applyNumberFormat="1" applyFont="1" applyBorder="1" applyAlignment="1">
      <alignment horizontal="center" vertical="center"/>
    </xf>
    <xf numFmtId="0" fontId="75" fillId="0" borderId="70" xfId="0" applyFont="1" applyBorder="1" applyAlignment="1">
      <alignment horizontal="center" vertical="center"/>
    </xf>
    <xf numFmtId="3" fontId="75" fillId="0" borderId="62" xfId="0" applyNumberFormat="1" applyFont="1" applyBorder="1" applyAlignment="1">
      <alignment horizontal="center" vertical="center"/>
    </xf>
    <xf numFmtId="3" fontId="75" fillId="0" borderId="62" xfId="1" applyNumberFormat="1" applyFont="1" applyBorder="1" applyAlignment="1">
      <alignment horizontal="center" vertical="center"/>
    </xf>
    <xf numFmtId="3" fontId="75" fillId="0" borderId="67" xfId="1" applyNumberFormat="1" applyFont="1" applyBorder="1" applyAlignment="1">
      <alignment horizontal="center" vertical="center"/>
    </xf>
    <xf numFmtId="3" fontId="75" fillId="0" borderId="67" xfId="0" applyNumberFormat="1" applyFont="1" applyBorder="1" applyAlignment="1">
      <alignment horizontal="center" vertical="center"/>
    </xf>
    <xf numFmtId="41" fontId="75" fillId="0" borderId="62" xfId="0" applyNumberFormat="1" applyFont="1" applyBorder="1" applyAlignment="1">
      <alignment horizontal="center" vertical="center"/>
    </xf>
    <xf numFmtId="0" fontId="75" fillId="0" borderId="62" xfId="0" applyFont="1" applyBorder="1" applyAlignment="1">
      <alignment horizontal="center" vertical="center"/>
    </xf>
    <xf numFmtId="0" fontId="32" fillId="0" borderId="62" xfId="0" applyFont="1" applyBorder="1" applyAlignment="1">
      <alignment horizontal="center" vertical="center" textRotation="255"/>
    </xf>
    <xf numFmtId="41" fontId="75" fillId="0" borderId="62" xfId="1" applyNumberFormat="1" applyFont="1" applyBorder="1" applyAlignment="1">
      <alignment horizontal="center" vertical="center"/>
    </xf>
    <xf numFmtId="0" fontId="75" fillId="0" borderId="67" xfId="0" applyFont="1" applyBorder="1" applyAlignment="1">
      <alignment horizontal="center" vertical="center"/>
    </xf>
    <xf numFmtId="3" fontId="32" fillId="0" borderId="62" xfId="31" applyNumberFormat="1" applyFont="1" applyBorder="1" applyAlignment="1">
      <alignment horizontal="center" vertical="center"/>
    </xf>
    <xf numFmtId="0" fontId="32" fillId="0" borderId="61" xfId="0" applyFont="1" applyBorder="1" applyAlignment="1">
      <alignment horizontal="center" vertical="center" textRotation="255"/>
    </xf>
    <xf numFmtId="0" fontId="32" fillId="0" borderId="62" xfId="0" applyFont="1" applyBorder="1" applyAlignment="1">
      <alignment horizontal="center" vertical="center"/>
    </xf>
    <xf numFmtId="0" fontId="32" fillId="0" borderId="67" xfId="0" applyFont="1" applyBorder="1" applyAlignment="1">
      <alignment horizontal="center" vertical="center"/>
    </xf>
    <xf numFmtId="3" fontId="32" fillId="0" borderId="62" xfId="0" applyNumberFormat="1" applyFont="1" applyBorder="1" applyAlignment="1">
      <alignment horizontal="center" vertical="center" textRotation="255"/>
    </xf>
    <xf numFmtId="0" fontId="32" fillId="0" borderId="62" xfId="0" quotePrefix="1" applyFont="1" applyBorder="1" applyAlignment="1">
      <alignment horizontal="center" vertical="center"/>
    </xf>
    <xf numFmtId="0" fontId="75" fillId="0" borderId="70" xfId="0" applyFont="1" applyBorder="1" applyAlignment="1">
      <alignment horizontal="center" vertical="center" wrapText="1"/>
    </xf>
    <xf numFmtId="0" fontId="32" fillId="0" borderId="70" xfId="0" applyFont="1" applyBorder="1" applyAlignment="1">
      <alignment horizontal="distributed"/>
    </xf>
    <xf numFmtId="0" fontId="32" fillId="0" borderId="61" xfId="0" applyFont="1" applyBorder="1" applyAlignment="1">
      <alignment vertical="top" textRotation="255"/>
    </xf>
    <xf numFmtId="0" fontId="32" fillId="0" borderId="62" xfId="0" applyFont="1" applyBorder="1" applyAlignment="1">
      <alignment vertical="top" textRotation="255"/>
    </xf>
    <xf numFmtId="0" fontId="32" fillId="0" borderId="67" xfId="0" applyFont="1" applyBorder="1" applyAlignment="1">
      <alignment vertical="top" textRotation="255"/>
    </xf>
    <xf numFmtId="0" fontId="32" fillId="0" borderId="61" xfId="0" applyFont="1" applyBorder="1" applyAlignment="1">
      <alignment horizontal="distributed"/>
    </xf>
    <xf numFmtId="0" fontId="32" fillId="0" borderId="65" xfId="0" applyFont="1" applyBorder="1" applyAlignment="1">
      <alignment vertical="top" textRotation="255"/>
    </xf>
    <xf numFmtId="0" fontId="32" fillId="0" borderId="70" xfId="0" applyFont="1" applyBorder="1" applyAlignment="1"/>
    <xf numFmtId="0" fontId="32" fillId="0" borderId="61" xfId="0" applyFont="1" applyBorder="1" applyAlignment="1"/>
    <xf numFmtId="0" fontId="32" fillId="0" borderId="62" xfId="0" applyFont="1" applyBorder="1" applyAlignment="1"/>
    <xf numFmtId="0" fontId="32" fillId="0" borderId="67" xfId="0" applyFont="1" applyBorder="1" applyAlignment="1"/>
    <xf numFmtId="0" fontId="32" fillId="0" borderId="65" xfId="0" applyFont="1" applyBorder="1" applyAlignment="1"/>
    <xf numFmtId="0" fontId="32" fillId="0" borderId="69" xfId="0" applyFont="1" applyBorder="1" applyAlignment="1"/>
    <xf numFmtId="0" fontId="32" fillId="0" borderId="96" xfId="0" applyFont="1" applyBorder="1" applyAlignment="1"/>
    <xf numFmtId="0" fontId="32" fillId="0" borderId="74" xfId="0" applyFont="1" applyBorder="1" applyAlignment="1"/>
    <xf numFmtId="0" fontId="32" fillId="0" borderId="90" xfId="0" applyFont="1" applyBorder="1" applyAlignment="1"/>
    <xf numFmtId="0" fontId="32" fillId="0" borderId="59" xfId="0" applyFont="1" applyBorder="1" applyAlignment="1"/>
    <xf numFmtId="0" fontId="32" fillId="0" borderId="86" xfId="0" applyFont="1" applyBorder="1" applyAlignment="1">
      <alignment horizontal="distributed"/>
    </xf>
    <xf numFmtId="0" fontId="32" fillId="0" borderId="91" xfId="0" applyFont="1" applyBorder="1" applyAlignment="1"/>
    <xf numFmtId="0" fontId="32" fillId="0" borderId="111" xfId="0" applyFont="1" applyBorder="1" applyAlignment="1"/>
    <xf numFmtId="0" fontId="32" fillId="0" borderId="49" xfId="0" applyFont="1" applyBorder="1">
      <alignment vertical="center"/>
    </xf>
    <xf numFmtId="187" fontId="32" fillId="0" borderId="0" xfId="0" applyNumberFormat="1" applyFont="1">
      <alignment vertical="center"/>
    </xf>
    <xf numFmtId="0" fontId="121" fillId="0" borderId="0" xfId="0" applyFont="1">
      <alignment vertical="center"/>
    </xf>
    <xf numFmtId="0" fontId="32" fillId="0" borderId="0" xfId="0" applyFont="1" applyAlignment="1">
      <alignment horizontal="justify" vertical="center" wrapText="1"/>
    </xf>
    <xf numFmtId="0" fontId="121" fillId="0" borderId="0" xfId="0" applyFont="1" applyAlignment="1"/>
    <xf numFmtId="0" fontId="147" fillId="0" borderId="0" xfId="0" applyFont="1" applyAlignment="1">
      <alignment vertical="center" wrapText="1"/>
    </xf>
    <xf numFmtId="0" fontId="32" fillId="0" borderId="74" xfId="27" applyNumberFormat="1" applyFont="1" applyBorder="1" applyAlignment="1">
      <alignment horizontal="distributed"/>
    </xf>
    <xf numFmtId="0" fontId="32" fillId="0" borderId="112" xfId="0" applyFont="1" applyBorder="1">
      <alignment vertical="center"/>
    </xf>
    <xf numFmtId="0" fontId="32" fillId="0" borderId="135"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80" xfId="0" applyFont="1" applyBorder="1" applyAlignment="1">
      <alignment horizontal="center" vertical="center" wrapText="1"/>
    </xf>
    <xf numFmtId="0" fontId="88" fillId="0" borderId="80" xfId="0" applyFont="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41" fontId="33" fillId="0" borderId="73" xfId="0" applyNumberFormat="1" applyFont="1" applyBorder="1" applyAlignment="1">
      <alignment horizontal="center" vertical="center" wrapText="1"/>
    </xf>
    <xf numFmtId="41" fontId="32" fillId="0" borderId="73" xfId="0" applyNumberFormat="1" applyFont="1" applyBorder="1" applyAlignment="1">
      <alignment horizontal="center" vertical="center" wrapText="1"/>
    </xf>
    <xf numFmtId="41" fontId="32" fillId="0" borderId="99" xfId="0" applyNumberFormat="1" applyFont="1" applyBorder="1" applyAlignment="1">
      <alignment vertical="center" wrapText="1"/>
    </xf>
    <xf numFmtId="0" fontId="121" fillId="0" borderId="0" xfId="0" applyFont="1" applyAlignment="1">
      <alignment horizontal="center" vertical="center"/>
    </xf>
    <xf numFmtId="0" fontId="121" fillId="0" borderId="61" xfId="0" applyFont="1" applyBorder="1" applyAlignment="1">
      <alignment vertical="center" wrapText="1"/>
    </xf>
    <xf numFmtId="0" fontId="120" fillId="0" borderId="62" xfId="0" applyFont="1" applyBorder="1" applyAlignment="1">
      <alignment horizontal="justify" vertical="center" wrapText="1"/>
    </xf>
    <xf numFmtId="0" fontId="115" fillId="0" borderId="62" xfId="0" applyFont="1" applyBorder="1" applyAlignment="1">
      <alignment horizontal="center" vertical="center" wrapText="1"/>
    </xf>
    <xf numFmtId="0" fontId="115" fillId="0" borderId="63" xfId="0" applyFont="1" applyBorder="1" applyAlignment="1">
      <alignment horizontal="center" vertical="center" wrapText="1"/>
    </xf>
    <xf numFmtId="0" fontId="115" fillId="0" borderId="65" xfId="0" applyFont="1" applyBorder="1" applyAlignment="1">
      <alignment vertical="center" wrapText="1"/>
    </xf>
    <xf numFmtId="0" fontId="121" fillId="0" borderId="76" xfId="0" applyFont="1" applyBorder="1" applyAlignment="1">
      <alignment vertical="center" wrapText="1"/>
    </xf>
    <xf numFmtId="0" fontId="120" fillId="0" borderId="87" xfId="0" applyFont="1" applyBorder="1" applyAlignment="1">
      <alignment horizontal="justify" vertical="center" wrapText="1"/>
    </xf>
    <xf numFmtId="0" fontId="115" fillId="0" borderId="87" xfId="0" applyFont="1" applyBorder="1" applyAlignment="1">
      <alignment horizontal="center" vertical="center" wrapText="1"/>
    </xf>
    <xf numFmtId="0" fontId="115" fillId="0" borderId="89" xfId="0" applyFont="1" applyBorder="1" applyAlignment="1">
      <alignment vertical="center" wrapText="1"/>
    </xf>
    <xf numFmtId="0" fontId="121" fillId="0" borderId="49" xfId="0" applyFont="1" applyBorder="1" applyAlignment="1">
      <alignment vertical="center" wrapText="1"/>
    </xf>
    <xf numFmtId="0" fontId="120" fillId="0" borderId="0" xfId="0" applyFont="1" applyAlignment="1">
      <alignment horizontal="justify" vertical="center" wrapText="1"/>
    </xf>
    <xf numFmtId="0" fontId="115" fillId="0" borderId="0" xfId="0" applyFont="1" applyAlignment="1">
      <alignment horizontal="center" vertical="center" wrapText="1"/>
    </xf>
    <xf numFmtId="0" fontId="121" fillId="0" borderId="0" xfId="0" applyFont="1" applyAlignment="1">
      <alignment vertical="center" wrapText="1"/>
    </xf>
    <xf numFmtId="41" fontId="32" fillId="0" borderId="92" xfId="0" applyNumberFormat="1" applyFont="1" applyBorder="1" applyAlignment="1">
      <alignment horizontal="center" vertical="center" wrapText="1"/>
    </xf>
    <xf numFmtId="37" fontId="32" fillId="0" borderId="76" xfId="27" applyFont="1" applyBorder="1" applyAlignment="1">
      <alignment horizontal="center" vertical="center"/>
    </xf>
    <xf numFmtId="37" fontId="114" fillId="0" borderId="0" xfId="27" quotePrefix="1" applyFont="1" applyAlignment="1">
      <alignment horizontal="left" vertical="center"/>
    </xf>
    <xf numFmtId="37" fontId="32" fillId="0" borderId="0" xfId="27" quotePrefix="1" applyFont="1" applyAlignment="1">
      <alignment horizontal="left" vertical="center"/>
    </xf>
    <xf numFmtId="0" fontId="32" fillId="0" borderId="0" xfId="0" applyFont="1" applyAlignment="1">
      <alignment horizontal="justify" wrapText="1"/>
    </xf>
    <xf numFmtId="0" fontId="33" fillId="0" borderId="0" xfId="0" applyFont="1" applyAlignment="1"/>
    <xf numFmtId="0" fontId="88" fillId="0" borderId="0" xfId="0" applyFont="1" applyAlignment="1">
      <alignment horizontal="left"/>
    </xf>
    <xf numFmtId="0" fontId="121" fillId="0" borderId="0" xfId="0" applyFont="1" applyAlignment="1">
      <alignment wrapText="1"/>
    </xf>
    <xf numFmtId="0" fontId="32" fillId="0" borderId="65" xfId="27" applyNumberFormat="1" applyFont="1" applyBorder="1" applyAlignment="1">
      <alignment horizontal="distributed"/>
    </xf>
    <xf numFmtId="0" fontId="32" fillId="0" borderId="112" xfId="27" applyNumberFormat="1" applyFont="1" applyBorder="1" applyAlignment="1">
      <alignment horizontal="distributed"/>
    </xf>
    <xf numFmtId="0" fontId="32" fillId="0" borderId="112" xfId="0" applyFont="1" applyBorder="1" applyAlignment="1"/>
    <xf numFmtId="0" fontId="32" fillId="0" borderId="112" xfId="0" applyFont="1" applyBorder="1" applyAlignment="1">
      <alignment horizontal="justify" wrapText="1"/>
    </xf>
    <xf numFmtId="0" fontId="32" fillId="0" borderId="59" xfId="27" applyNumberFormat="1" applyFont="1" applyBorder="1" applyAlignment="1">
      <alignment horizontal="distributed"/>
    </xf>
    <xf numFmtId="0" fontId="50" fillId="0" borderId="62" xfId="0" applyFont="1" applyBorder="1" applyAlignment="1">
      <alignment horizontal="center" vertical="center" wrapText="1"/>
    </xf>
    <xf numFmtId="41" fontId="115" fillId="0" borderId="62" xfId="0" applyNumberFormat="1" applyFont="1" applyBorder="1" applyAlignment="1">
      <alignment horizontal="center" wrapText="1"/>
    </xf>
    <xf numFmtId="41" fontId="32" fillId="0" borderId="62" xfId="0" applyNumberFormat="1" applyFont="1" applyBorder="1" applyAlignment="1">
      <alignment horizontal="center" vertical="center" wrapText="1"/>
    </xf>
    <xf numFmtId="0" fontId="120" fillId="0" borderId="62" xfId="0" applyFont="1" applyBorder="1" applyAlignment="1">
      <alignment horizontal="justify" wrapText="1"/>
    </xf>
    <xf numFmtId="0" fontId="115" fillId="0" borderId="62" xfId="0" applyFont="1" applyBorder="1" applyAlignment="1">
      <alignment horizontal="center" wrapText="1"/>
    </xf>
    <xf numFmtId="37" fontId="139" fillId="0" borderId="62" xfId="27" applyFont="1" applyBorder="1" applyAlignment="1">
      <alignment vertical="center"/>
    </xf>
    <xf numFmtId="0" fontId="120" fillId="0" borderId="0" xfId="0" applyFont="1" applyAlignment="1">
      <alignment horizontal="justify" wrapText="1"/>
    </xf>
    <xf numFmtId="0" fontId="115" fillId="0" borderId="0" xfId="0" applyFont="1" applyAlignment="1">
      <alignment horizontal="center" wrapText="1"/>
    </xf>
    <xf numFmtId="37" fontId="139" fillId="0" borderId="0" xfId="27" applyFont="1" applyAlignment="1">
      <alignment vertical="center"/>
    </xf>
    <xf numFmtId="37" fontId="120" fillId="0" borderId="0" xfId="27" applyFont="1"/>
    <xf numFmtId="0" fontId="32" fillId="0" borderId="137" xfId="27" applyNumberFormat="1" applyFont="1" applyBorder="1" applyAlignment="1">
      <alignment horizontal="distributed"/>
    </xf>
    <xf numFmtId="0" fontId="32" fillId="0" borderId="0" xfId="27" applyNumberFormat="1" applyFont="1" applyAlignment="1">
      <alignment horizontal="distributed"/>
    </xf>
    <xf numFmtId="0" fontId="149" fillId="0" borderId="0" xfId="0" applyFont="1" applyAlignment="1"/>
    <xf numFmtId="0" fontId="32" fillId="0" borderId="137" xfId="0" applyFont="1" applyBorder="1" applyAlignment="1"/>
    <xf numFmtId="0" fontId="149" fillId="0" borderId="0" xfId="0" applyFont="1" applyAlignment="1">
      <alignment horizontal="center" vertical="center"/>
    </xf>
    <xf numFmtId="0" fontId="120" fillId="0" borderId="62" xfId="0" applyFont="1" applyBorder="1" applyAlignment="1">
      <alignment horizontal="center" vertical="center" wrapText="1"/>
    </xf>
    <xf numFmtId="41" fontId="150" fillId="0" borderId="62" xfId="0" applyNumberFormat="1" applyFont="1" applyBorder="1" applyAlignment="1">
      <alignment horizontal="center" vertical="center" wrapText="1"/>
    </xf>
    <xf numFmtId="193" fontId="150" fillId="0" borderId="62" xfId="0" applyNumberFormat="1" applyFont="1" applyBorder="1" applyAlignment="1">
      <alignment horizontal="center" vertical="center" wrapText="1"/>
    </xf>
    <xf numFmtId="0" fontId="149" fillId="0" borderId="0" xfId="0" applyFont="1">
      <alignment vertical="center"/>
    </xf>
    <xf numFmtId="41" fontId="151" fillId="0" borderId="62" xfId="0" applyNumberFormat="1" applyFont="1" applyBorder="1" applyAlignment="1">
      <alignment horizontal="center" vertical="center" wrapText="1"/>
    </xf>
    <xf numFmtId="37" fontId="32" fillId="0" borderId="62" xfId="27" applyFont="1" applyBorder="1" applyAlignment="1">
      <alignment vertical="center"/>
    </xf>
    <xf numFmtId="37" fontId="32" fillId="0" borderId="62" xfId="27" applyFont="1" applyBorder="1"/>
    <xf numFmtId="37" fontId="32" fillId="0" borderId="62" xfId="27" applyFont="1" applyBorder="1" applyAlignment="1">
      <alignment horizontal="right" vertical="center"/>
    </xf>
    <xf numFmtId="37" fontId="32" fillId="0" borderId="62" xfId="27" applyFont="1" applyBorder="1" applyAlignment="1">
      <alignment horizontal="right"/>
    </xf>
    <xf numFmtId="0" fontId="152" fillId="0" borderId="0" xfId="0" applyFont="1" applyAlignment="1"/>
    <xf numFmtId="0" fontId="32" fillId="0" borderId="0" xfId="0" applyFont="1" applyAlignment="1">
      <alignment horizontal="justify"/>
    </xf>
    <xf numFmtId="0" fontId="32" fillId="0" borderId="142" xfId="0" applyFont="1" applyBorder="1" applyAlignment="1"/>
    <xf numFmtId="0" fontId="120" fillId="0" borderId="0" xfId="0" applyFont="1" applyAlignment="1">
      <alignment horizontal="center" wrapText="1"/>
    </xf>
    <xf numFmtId="0" fontId="50" fillId="0" borderId="145" xfId="0" applyFont="1" applyBorder="1" applyAlignment="1">
      <alignment horizontal="center" vertical="center" wrapText="1"/>
    </xf>
    <xf numFmtId="0" fontId="120" fillId="0" borderId="145" xfId="0" applyFont="1" applyBorder="1" applyAlignment="1">
      <alignment horizontal="center" vertical="center" wrapText="1"/>
    </xf>
    <xf numFmtId="0" fontId="120" fillId="0" borderId="145" xfId="0" applyFont="1" applyBorder="1" applyAlignment="1">
      <alignment horizontal="center" vertical="distributed" wrapText="1"/>
    </xf>
    <xf numFmtId="41" fontId="150" fillId="0" borderId="144" xfId="0" applyNumberFormat="1" applyFont="1" applyBorder="1" applyAlignment="1">
      <alignment horizontal="center" wrapText="1"/>
    </xf>
    <xf numFmtId="41" fontId="150" fillId="0" borderId="144" xfId="0" applyNumberFormat="1" applyFont="1" applyBorder="1" applyAlignment="1">
      <alignment horizontal="right" wrapText="1"/>
    </xf>
    <xf numFmtId="41" fontId="32" fillId="0" borderId="136" xfId="0" applyNumberFormat="1" applyFont="1" applyBorder="1" applyAlignment="1">
      <alignment horizontal="right" wrapText="1"/>
    </xf>
    <xf numFmtId="41" fontId="150" fillId="0" borderId="136" xfId="0" applyNumberFormat="1" applyFont="1" applyBorder="1" applyAlignment="1">
      <alignment horizontal="right" wrapText="1"/>
    </xf>
    <xf numFmtId="0" fontId="50" fillId="0" borderId="147" xfId="0" applyFont="1" applyBorder="1" applyAlignment="1">
      <alignment horizontal="distributed" vertical="center" wrapText="1"/>
    </xf>
    <xf numFmtId="41" fontId="150" fillId="0" borderId="136" xfId="0" applyNumberFormat="1" applyFont="1" applyBorder="1" applyAlignment="1">
      <alignment horizontal="center" wrapText="1"/>
    </xf>
    <xf numFmtId="37" fontId="120" fillId="0" borderId="150" xfId="27" applyFont="1" applyBorder="1" applyAlignment="1">
      <alignment vertical="center"/>
    </xf>
    <xf numFmtId="37" fontId="120" fillId="0" borderId="150" xfId="27" applyFont="1" applyBorder="1"/>
    <xf numFmtId="37" fontId="120" fillId="0" borderId="150" xfId="27" applyFont="1" applyBorder="1" applyAlignment="1">
      <alignment horizontal="right" vertical="center"/>
    </xf>
    <xf numFmtId="37" fontId="120" fillId="0" borderId="150" xfId="27" applyFont="1" applyBorder="1" applyAlignment="1">
      <alignment horizontal="right"/>
    </xf>
    <xf numFmtId="37" fontId="50" fillId="0" borderId="0" xfId="27" applyFont="1" applyAlignment="1">
      <alignment horizontal="left" vertical="center"/>
    </xf>
    <xf numFmtId="37" fontId="50" fillId="0" borderId="0" xfId="27" applyFont="1" applyAlignment="1">
      <alignment vertical="center"/>
    </xf>
    <xf numFmtId="37" fontId="50" fillId="0" borderId="0" xfId="27" applyFont="1"/>
    <xf numFmtId="37" fontId="9" fillId="0" borderId="151" xfId="32" applyFont="1" applyBorder="1" applyAlignment="1">
      <alignment horizontal="center"/>
    </xf>
    <xf numFmtId="37" fontId="9" fillId="0" borderId="0" xfId="32" applyFont="1"/>
    <xf numFmtId="37" fontId="9" fillId="0" borderId="152" xfId="32" applyFont="1" applyBorder="1" applyAlignment="1">
      <alignment horizontal="center"/>
    </xf>
    <xf numFmtId="0" fontId="9" fillId="0" borderId="0" xfId="0" applyFont="1" applyAlignment="1"/>
    <xf numFmtId="37" fontId="9" fillId="0" borderId="153" xfId="32" applyFont="1" applyBorder="1" applyAlignment="1">
      <alignment horizontal="center"/>
    </xf>
    <xf numFmtId="37" fontId="9" fillId="0" borderId="154" xfId="32" applyFont="1" applyBorder="1" applyAlignment="1">
      <alignment horizontal="left"/>
    </xf>
    <xf numFmtId="37" fontId="9" fillId="0" borderId="154" xfId="32" applyFont="1" applyBorder="1"/>
    <xf numFmtId="37" fontId="9" fillId="0" borderId="0" xfId="32" applyFont="1" applyAlignment="1">
      <alignment horizontal="left"/>
    </xf>
    <xf numFmtId="37" fontId="9" fillId="0" borderId="155" xfId="32" applyFont="1" applyBorder="1" applyAlignment="1">
      <alignment horizontal="center"/>
    </xf>
    <xf numFmtId="37" fontId="9" fillId="0" borderId="156" xfId="32" applyFont="1" applyBorder="1" applyAlignment="1">
      <alignment horizontal="center" vertical="center"/>
    </xf>
    <xf numFmtId="37" fontId="9" fillId="0" borderId="159" xfId="32" applyFont="1" applyBorder="1" applyAlignment="1">
      <alignment horizontal="center" vertical="center"/>
    </xf>
    <xf numFmtId="37" fontId="9" fillId="0" borderId="160" xfId="32" applyFont="1" applyBorder="1" applyAlignment="1">
      <alignment horizontal="center" vertical="center"/>
    </xf>
    <xf numFmtId="37" fontId="9" fillId="0" borderId="161" xfId="32" applyFont="1" applyBorder="1" applyAlignment="1">
      <alignment horizontal="center" vertical="center"/>
    </xf>
    <xf numFmtId="37" fontId="9" fillId="0" borderId="162" xfId="32" applyFont="1" applyBorder="1" applyAlignment="1">
      <alignment horizontal="center" vertical="center"/>
    </xf>
    <xf numFmtId="182" fontId="157" fillId="0" borderId="163" xfId="32" applyNumberFormat="1" applyFont="1" applyBorder="1" applyAlignment="1">
      <alignment horizontal="center" vertical="center"/>
    </xf>
    <xf numFmtId="182" fontId="9" fillId="0" borderId="164" xfId="32" applyNumberFormat="1" applyFont="1" applyBorder="1" applyAlignment="1">
      <alignment horizontal="center" vertical="center"/>
    </xf>
    <xf numFmtId="182" fontId="12" fillId="0" borderId="164" xfId="32" applyNumberFormat="1" applyFont="1" applyBorder="1" applyAlignment="1">
      <alignment horizontal="center" vertical="center"/>
    </xf>
    <xf numFmtId="37" fontId="9" fillId="0" borderId="161" xfId="32" applyFont="1" applyBorder="1" applyAlignment="1">
      <alignment vertical="center"/>
    </xf>
    <xf numFmtId="37" fontId="9" fillId="0" borderId="165" xfId="32" applyFont="1" applyBorder="1" applyAlignment="1">
      <alignment horizontal="center" vertical="center"/>
    </xf>
    <xf numFmtId="37" fontId="9" fillId="0" borderId="0" xfId="32" applyFont="1" applyAlignment="1">
      <alignment horizontal="center" vertical="center"/>
    </xf>
    <xf numFmtId="37" fontId="9" fillId="0" borderId="161" xfId="32" applyFont="1" applyBorder="1" applyAlignment="1">
      <alignment horizontal="center"/>
    </xf>
    <xf numFmtId="37" fontId="9" fillId="0" borderId="162" xfId="32" applyFont="1" applyBorder="1" applyAlignment="1">
      <alignment horizontal="right"/>
    </xf>
    <xf numFmtId="194" fontId="9" fillId="0" borderId="161" xfId="1" applyNumberFormat="1" applyFont="1" applyBorder="1">
      <alignment vertical="center"/>
    </xf>
    <xf numFmtId="194" fontId="9" fillId="0" borderId="165" xfId="1" applyNumberFormat="1" applyFont="1" applyBorder="1" applyAlignment="1">
      <alignment horizontal="center" vertical="center"/>
    </xf>
    <xf numFmtId="194" fontId="9" fillId="0" borderId="0" xfId="1" applyNumberFormat="1" applyFont="1" applyAlignment="1">
      <alignment horizontal="center" vertical="center"/>
    </xf>
    <xf numFmtId="194" fontId="9" fillId="0" borderId="160" xfId="1" applyNumberFormat="1" applyFont="1" applyBorder="1">
      <alignment vertical="center"/>
    </xf>
    <xf numFmtId="194" fontId="9" fillId="0" borderId="166" xfId="1" applyNumberFormat="1" applyFont="1" applyBorder="1" applyAlignment="1">
      <alignment horizontal="center" vertical="center"/>
    </xf>
    <xf numFmtId="194" fontId="9" fillId="0" borderId="154" xfId="1" applyNumberFormat="1" applyFont="1" applyBorder="1" applyAlignment="1">
      <alignment horizontal="center" vertical="center"/>
    </xf>
    <xf numFmtId="37" fontId="9" fillId="0" borderId="154" xfId="32" applyFont="1" applyBorder="1" applyAlignment="1">
      <alignment horizontal="center" vertical="center"/>
    </xf>
    <xf numFmtId="37" fontId="9" fillId="0" borderId="167" xfId="32" applyFont="1" applyBorder="1" applyAlignment="1">
      <alignment horizontal="center" vertical="center"/>
    </xf>
    <xf numFmtId="0" fontId="9" fillId="0" borderId="168" xfId="1" applyNumberFormat="1" applyFont="1" applyBorder="1" applyAlignment="1">
      <alignment horizontal="center" vertical="center" wrapText="1"/>
    </xf>
    <xf numFmtId="37" fontId="9" fillId="0" borderId="168" xfId="32" applyFont="1" applyBorder="1" applyAlignment="1">
      <alignment horizontal="center" vertical="center" wrapText="1"/>
    </xf>
    <xf numFmtId="185" fontId="9" fillId="0" borderId="163" xfId="32" applyNumberFormat="1" applyFont="1" applyBorder="1" applyAlignment="1">
      <alignment horizontal="center" vertical="center"/>
    </xf>
    <xf numFmtId="185" fontId="9" fillId="0" borderId="164" xfId="32" applyNumberFormat="1" applyFont="1" applyBorder="1" applyAlignment="1">
      <alignment horizontal="center" vertical="center"/>
    </xf>
    <xf numFmtId="185" fontId="12" fillId="0" borderId="164" xfId="32" applyNumberFormat="1" applyFont="1" applyBorder="1" applyAlignment="1">
      <alignment horizontal="center" vertical="center"/>
    </xf>
    <xf numFmtId="185" fontId="9" fillId="0" borderId="164" xfId="0" applyNumberFormat="1" applyFont="1" applyBorder="1" applyAlignment="1">
      <alignment horizontal="center" vertical="center" wrapText="1"/>
    </xf>
    <xf numFmtId="37" fontId="9" fillId="0" borderId="165" xfId="32" applyFont="1" applyBorder="1" applyAlignment="1">
      <alignment vertical="center"/>
    </xf>
    <xf numFmtId="37" fontId="9" fillId="0" borderId="0" xfId="32" applyFont="1" applyAlignment="1">
      <alignment vertical="center"/>
    </xf>
    <xf numFmtId="0" fontId="9" fillId="0" borderId="0" xfId="0" applyFont="1" applyAlignment="1">
      <alignment wrapText="1"/>
    </xf>
    <xf numFmtId="194" fontId="9" fillId="0" borderId="165" xfId="1" applyNumberFormat="1" applyFont="1" applyBorder="1">
      <alignment vertical="center"/>
    </xf>
    <xf numFmtId="194" fontId="9" fillId="0" borderId="0" xfId="1" applyNumberFormat="1" applyFont="1">
      <alignment vertical="center"/>
    </xf>
    <xf numFmtId="0" fontId="158" fillId="0" borderId="0" xfId="1" applyNumberFormat="1" applyFont="1" applyAlignment="1">
      <alignment vertical="center" wrapText="1"/>
    </xf>
    <xf numFmtId="37" fontId="9" fillId="0" borderId="160" xfId="32" applyFont="1" applyBorder="1" applyAlignment="1">
      <alignment horizontal="center"/>
    </xf>
    <xf numFmtId="37" fontId="9" fillId="0" borderId="159" xfId="32" applyFont="1" applyBorder="1" applyAlignment="1">
      <alignment horizontal="left"/>
    </xf>
    <xf numFmtId="37" fontId="9" fillId="0" borderId="166" xfId="32" applyFont="1" applyBorder="1" applyAlignment="1">
      <alignment horizontal="left"/>
    </xf>
    <xf numFmtId="0" fontId="9" fillId="0" borderId="154" xfId="0" applyFont="1" applyBorder="1" applyAlignment="1"/>
    <xf numFmtId="195" fontId="9" fillId="0" borderId="0" xfId="0" applyNumberFormat="1" applyFont="1" applyAlignment="1">
      <alignment horizontal="left"/>
    </xf>
    <xf numFmtId="195" fontId="9" fillId="0" borderId="0" xfId="0" applyNumberFormat="1" applyFont="1" applyAlignment="1"/>
    <xf numFmtId="195" fontId="75" fillId="0" borderId="0" xfId="0" applyNumberFormat="1" applyFont="1" applyAlignment="1">
      <alignment horizontal="left"/>
    </xf>
    <xf numFmtId="0" fontId="75" fillId="0" borderId="0" xfId="0" applyFont="1" applyAlignment="1"/>
    <xf numFmtId="195" fontId="75" fillId="0" borderId="0" xfId="0" applyNumberFormat="1" applyFont="1" applyAlignment="1"/>
    <xf numFmtId="0" fontId="159" fillId="0" borderId="0" xfId="0" applyFont="1">
      <alignment vertical="center"/>
    </xf>
    <xf numFmtId="37" fontId="9" fillId="0" borderId="170" xfId="32" applyFont="1" applyBorder="1" applyAlignment="1">
      <alignment horizontal="center"/>
    </xf>
    <xf numFmtId="37" fontId="9" fillId="0" borderId="171" xfId="32" applyFont="1" applyBorder="1" applyAlignment="1">
      <alignment horizontal="left"/>
    </xf>
    <xf numFmtId="37" fontId="9" fillId="0" borderId="172" xfId="32" applyFont="1" applyBorder="1"/>
    <xf numFmtId="37" fontId="9" fillId="0" borderId="173" xfId="32" applyFont="1" applyBorder="1" applyAlignment="1">
      <alignment horizontal="center"/>
    </xf>
    <xf numFmtId="37" fontId="88" fillId="0" borderId="174" xfId="32" applyFont="1" applyBorder="1" applyAlignment="1">
      <alignment horizontal="center"/>
    </xf>
    <xf numFmtId="37" fontId="9" fillId="0" borderId="175" xfId="32" applyFont="1" applyBorder="1"/>
    <xf numFmtId="37" fontId="9" fillId="0" borderId="176" xfId="32" applyFont="1" applyBorder="1"/>
    <xf numFmtId="37" fontId="9" fillId="0" borderId="160" xfId="32" applyFont="1" applyBorder="1"/>
    <xf numFmtId="0" fontId="9" fillId="0" borderId="169" xfId="0" applyFont="1" applyBorder="1" applyAlignment="1">
      <alignment horizontal="center" vertical="center" wrapText="1"/>
    </xf>
    <xf numFmtId="196" fontId="9" fillId="0" borderId="165" xfId="32" applyNumberFormat="1" applyFont="1" applyBorder="1" applyAlignment="1">
      <alignment horizontal="center" vertical="center"/>
    </xf>
    <xf numFmtId="196" fontId="9" fillId="0" borderId="0" xfId="32" applyNumberFormat="1" applyFont="1" applyAlignment="1">
      <alignment horizontal="center" vertical="center"/>
    </xf>
    <xf numFmtId="185" fontId="9" fillId="0" borderId="0" xfId="0" applyNumberFormat="1" applyFont="1" applyAlignment="1">
      <alignment horizontal="center" vertical="center" wrapText="1"/>
    </xf>
    <xf numFmtId="37" fontId="9" fillId="0" borderId="161" xfId="32" applyFont="1" applyBorder="1" applyAlignment="1">
      <alignment horizontal="left" vertical="center" wrapText="1"/>
    </xf>
    <xf numFmtId="185" fontId="9" fillId="0" borderId="0" xfId="1" applyNumberFormat="1" applyFont="1" applyAlignment="1">
      <alignment horizontal="center" vertical="center" wrapText="1"/>
    </xf>
    <xf numFmtId="196" fontId="9" fillId="0" borderId="165" xfId="1" applyNumberFormat="1" applyFont="1" applyBorder="1" applyAlignment="1">
      <alignment horizontal="center" vertical="center"/>
    </xf>
    <xf numFmtId="196" fontId="9" fillId="0" borderId="0" xfId="1" applyNumberFormat="1" applyFont="1" applyAlignment="1">
      <alignment horizontal="center" vertical="center"/>
    </xf>
    <xf numFmtId="37" fontId="157" fillId="0" borderId="161" xfId="32" applyFont="1" applyBorder="1" applyAlignment="1">
      <alignment horizontal="center" vertical="center"/>
    </xf>
    <xf numFmtId="194" fontId="9" fillId="0" borderId="162" xfId="1" applyNumberFormat="1" applyFont="1" applyBorder="1">
      <alignment vertical="center"/>
    </xf>
    <xf numFmtId="197" fontId="157" fillId="0" borderId="165" xfId="1" applyNumberFormat="1" applyFont="1" applyBorder="1" applyAlignment="1">
      <alignment horizontal="center" vertical="center"/>
    </xf>
    <xf numFmtId="185" fontId="157" fillId="0" borderId="0" xfId="1" applyNumberFormat="1" applyFont="1" applyAlignment="1">
      <alignment horizontal="center" vertical="center" wrapText="1"/>
    </xf>
    <xf numFmtId="0" fontId="9" fillId="0" borderId="0" xfId="0" applyFont="1" applyAlignment="1">
      <alignment vertical="center" wrapText="1"/>
    </xf>
    <xf numFmtId="37" fontId="9" fillId="0" borderId="0" xfId="33" applyFont="1"/>
    <xf numFmtId="37" fontId="9" fillId="0" borderId="0" xfId="33" applyFont="1" applyAlignment="1">
      <alignment horizontal="left"/>
    </xf>
    <xf numFmtId="37" fontId="9" fillId="0" borderId="164" xfId="33" applyFont="1" applyBorder="1" applyAlignment="1">
      <alignment horizontal="left"/>
    </xf>
    <xf numFmtId="0" fontId="9" fillId="0" borderId="164" xfId="0" applyFont="1" applyBorder="1" applyAlignment="1">
      <alignment vertical="top"/>
    </xf>
    <xf numFmtId="198" fontId="9" fillId="0" borderId="0" xfId="32" applyNumberFormat="1" applyFont="1" applyAlignment="1">
      <alignment horizontal="left"/>
    </xf>
    <xf numFmtId="37" fontId="160" fillId="0" borderId="0" xfId="33" applyFont="1"/>
    <xf numFmtId="198" fontId="9" fillId="0" borderId="0" xfId="33" applyNumberFormat="1" applyFont="1"/>
    <xf numFmtId="0" fontId="9" fillId="0" borderId="0" xfId="0" applyFont="1" applyAlignment="1">
      <alignment vertical="top"/>
    </xf>
    <xf numFmtId="39" fontId="9" fillId="0" borderId="0" xfId="34" applyFont="1"/>
    <xf numFmtId="37" fontId="9" fillId="0" borderId="0" xfId="34" applyNumberFormat="1" applyFont="1"/>
    <xf numFmtId="39" fontId="9" fillId="0" borderId="0" xfId="34" applyFont="1" applyAlignment="1">
      <alignment horizontal="left"/>
    </xf>
    <xf numFmtId="198" fontId="9" fillId="0" borderId="0" xfId="34" applyNumberFormat="1" applyFont="1"/>
    <xf numFmtId="39" fontId="12" fillId="0" borderId="0" xfId="34" applyFont="1"/>
    <xf numFmtId="198" fontId="9" fillId="0" borderId="0" xfId="32" applyNumberFormat="1" applyFont="1"/>
    <xf numFmtId="0" fontId="32" fillId="0" borderId="177" xfId="15" applyFont="1" applyBorder="1" applyAlignment="1" applyProtection="1">
      <alignment horizontal="distributed" vertical="center"/>
      <protection locked="0"/>
    </xf>
    <xf numFmtId="0" fontId="34" fillId="0" borderId="0" xfId="15" applyProtection="1">
      <protection locked="0"/>
    </xf>
    <xf numFmtId="0" fontId="32" fillId="0" borderId="178" xfId="15" applyFont="1" applyBorder="1"/>
    <xf numFmtId="0" fontId="32" fillId="0" borderId="150" xfId="15" applyFont="1" applyBorder="1" applyProtection="1">
      <protection locked="0"/>
    </xf>
    <xf numFmtId="14" fontId="32" fillId="0" borderId="150" xfId="15" applyNumberFormat="1" applyFont="1" applyBorder="1" applyProtection="1">
      <protection locked="0"/>
    </xf>
    <xf numFmtId="0" fontId="161" fillId="0" borderId="179" xfId="15" applyFont="1" applyBorder="1" applyAlignment="1">
      <alignment horizontal="right"/>
    </xf>
    <xf numFmtId="0" fontId="32" fillId="0" borderId="180" xfId="15" applyFont="1" applyBorder="1" applyProtection="1">
      <protection locked="0"/>
    </xf>
    <xf numFmtId="0" fontId="32" fillId="0" borderId="181" xfId="15" applyFont="1" applyBorder="1" applyAlignment="1" applyProtection="1">
      <alignment vertical="center"/>
      <protection locked="0"/>
    </xf>
    <xf numFmtId="0" fontId="32" fillId="0" borderId="182" xfId="15" applyFont="1" applyBorder="1" applyAlignment="1" applyProtection="1">
      <alignment vertical="center"/>
      <protection locked="0"/>
    </xf>
    <xf numFmtId="0" fontId="32" fillId="0" borderId="0" xfId="15" applyFont="1" applyAlignment="1" applyProtection="1">
      <alignment shrinkToFit="1"/>
      <protection locked="0"/>
    </xf>
    <xf numFmtId="0" fontId="32" fillId="0" borderId="142" xfId="15" applyFont="1" applyBorder="1" applyAlignment="1" applyProtection="1">
      <alignment vertical="center"/>
      <protection locked="0"/>
    </xf>
    <xf numFmtId="0" fontId="32" fillId="0" borderId="185" xfId="15" applyFont="1" applyBorder="1" applyProtection="1">
      <protection locked="0"/>
    </xf>
    <xf numFmtId="0" fontId="32" fillId="0" borderId="0" xfId="15" applyFont="1" applyAlignment="1" applyProtection="1">
      <alignment horizontal="center" vertical="center" wrapText="1"/>
      <protection locked="0"/>
    </xf>
    <xf numFmtId="0" fontId="32" fillId="0" borderId="137" xfId="15" applyFont="1" applyBorder="1" applyAlignment="1" applyProtection="1">
      <alignment horizontal="center" vertical="top"/>
      <protection locked="0"/>
    </xf>
    <xf numFmtId="0" fontId="32" fillId="0" borderId="186" xfId="15" applyFont="1" applyBorder="1" applyAlignment="1" applyProtection="1">
      <alignment horizontal="center" vertical="top"/>
      <protection locked="0"/>
    </xf>
    <xf numFmtId="0" fontId="32" fillId="0" borderId="138" xfId="15" applyFont="1" applyBorder="1" applyAlignment="1" applyProtection="1">
      <alignment horizontal="center" vertical="top"/>
      <protection locked="0"/>
    </xf>
    <xf numFmtId="0" fontId="32" fillId="0" borderId="142" xfId="15" applyFont="1" applyBorder="1" applyProtection="1">
      <protection locked="0"/>
    </xf>
    <xf numFmtId="0" fontId="32" fillId="0" borderId="146" xfId="15" applyFont="1" applyBorder="1" applyProtection="1">
      <protection locked="0"/>
    </xf>
    <xf numFmtId="0" fontId="120" fillId="0" borderId="146" xfId="15" applyFont="1" applyBorder="1" applyAlignment="1" applyProtection="1">
      <alignment horizontal="center" shrinkToFit="1"/>
      <protection locked="0"/>
    </xf>
    <xf numFmtId="0" fontId="120" fillId="0" borderId="142" xfId="15" applyFont="1" applyBorder="1" applyAlignment="1" applyProtection="1">
      <alignment horizontal="center" shrinkToFit="1"/>
      <protection locked="0"/>
    </xf>
    <xf numFmtId="0" fontId="32" fillId="0" borderId="142" xfId="15" applyFont="1" applyBorder="1" applyAlignment="1" applyProtection="1">
      <alignment horizontal="center"/>
      <protection locked="0"/>
    </xf>
    <xf numFmtId="0" fontId="32" fillId="0" borderId="146" xfId="15" applyFont="1" applyBorder="1" applyAlignment="1" applyProtection="1">
      <alignment horizontal="center" wrapText="1"/>
      <protection locked="0"/>
    </xf>
    <xf numFmtId="0" fontId="32" fillId="0" borderId="142" xfId="15" applyFont="1" applyBorder="1" applyAlignment="1" applyProtection="1">
      <alignment horizontal="center" wrapText="1"/>
      <protection locked="0"/>
    </xf>
    <xf numFmtId="49" fontId="32" fillId="0" borderId="0" xfId="15" applyNumberFormat="1" applyFont="1" applyAlignment="1" applyProtection="1">
      <alignment horizontal="center" vertical="center"/>
      <protection locked="0"/>
    </xf>
    <xf numFmtId="43" fontId="79" fillId="0" borderId="139" xfId="15" applyNumberFormat="1" applyFont="1" applyBorder="1" applyAlignment="1" applyProtection="1">
      <alignment horizontal="right" vertical="center"/>
      <protection locked="0"/>
    </xf>
    <xf numFmtId="0" fontId="34" fillId="0" borderId="0" xfId="15" applyAlignment="1" applyProtection="1">
      <alignment vertical="center"/>
      <protection locked="0"/>
    </xf>
    <xf numFmtId="49" fontId="32" fillId="0" borderId="0" xfId="15" applyNumberFormat="1" applyFont="1" applyProtection="1">
      <protection locked="0"/>
    </xf>
    <xf numFmtId="0" fontId="79" fillId="0" borderId="137" xfId="15" applyFont="1" applyBorder="1" applyAlignment="1" applyProtection="1">
      <alignment horizontal="right" vertical="center"/>
      <protection locked="0"/>
    </xf>
    <xf numFmtId="0" fontId="79" fillId="0" borderId="0" xfId="15" applyFont="1" applyAlignment="1" applyProtection="1">
      <alignment horizontal="right" vertical="center"/>
      <protection locked="0"/>
    </xf>
    <xf numFmtId="49" fontId="32" fillId="0" borderId="187" xfId="15" applyNumberFormat="1" applyFont="1" applyBorder="1" applyProtection="1">
      <protection locked="0"/>
    </xf>
    <xf numFmtId="3" fontId="32" fillId="0" borderId="0" xfId="15" applyNumberFormat="1" applyFont="1" applyProtection="1">
      <protection locked="0"/>
    </xf>
    <xf numFmtId="0" fontId="79" fillId="0" borderId="188" xfId="15" applyFont="1" applyBorder="1" applyAlignment="1" applyProtection="1">
      <alignment horizontal="right" vertical="center"/>
      <protection locked="0"/>
    </xf>
    <xf numFmtId="0" fontId="79" fillId="0" borderId="150" xfId="15" applyFont="1" applyBorder="1" applyAlignment="1" applyProtection="1">
      <alignment horizontal="right" vertical="center"/>
      <protection locked="0"/>
    </xf>
    <xf numFmtId="0" fontId="32" fillId="0" borderId="0" xfId="35" applyFont="1" applyAlignment="1">
      <alignment horizontal="right"/>
    </xf>
    <xf numFmtId="0" fontId="50" fillId="0" borderId="177" xfId="3" applyFont="1" applyBorder="1" applyAlignment="1" applyProtection="1">
      <alignment horizontal="distributed" vertical="center"/>
      <protection locked="0"/>
    </xf>
    <xf numFmtId="0" fontId="120" fillId="0" borderId="0" xfId="3" applyFont="1" applyProtection="1">
      <alignment vertical="center"/>
      <protection locked="0"/>
    </xf>
    <xf numFmtId="0" fontId="50" fillId="0" borderId="177" xfId="3" applyFont="1" applyBorder="1" applyAlignment="1" applyProtection="1">
      <alignment horizontal="center" vertical="center"/>
      <protection locked="0"/>
    </xf>
    <xf numFmtId="0" fontId="32" fillId="0" borderId="178" xfId="3" applyFont="1" applyBorder="1">
      <alignment vertical="center"/>
    </xf>
    <xf numFmtId="0" fontId="120" fillId="0" borderId="150" xfId="3" applyFont="1" applyBorder="1" applyProtection="1">
      <alignment vertical="center"/>
      <protection locked="0"/>
    </xf>
    <xf numFmtId="0" fontId="50" fillId="0" borderId="0" xfId="3" applyFont="1" applyProtection="1">
      <alignment vertical="center"/>
      <protection locked="0"/>
    </xf>
    <xf numFmtId="0" fontId="50" fillId="0" borderId="0" xfId="3" applyFont="1" applyAlignment="1" applyProtection="1">
      <alignment horizontal="right" vertical="center"/>
      <protection locked="0"/>
    </xf>
    <xf numFmtId="0" fontId="50" fillId="0" borderId="148" xfId="3" applyFont="1" applyBorder="1" applyAlignment="1" applyProtection="1">
      <alignment horizontal="center" vertical="center" wrapText="1"/>
      <protection locked="0"/>
    </xf>
    <xf numFmtId="0" fontId="50" fillId="0" borderId="144" xfId="3" applyFont="1" applyBorder="1" applyAlignment="1" applyProtection="1">
      <alignment horizontal="center" vertical="center" wrapText="1"/>
      <protection locked="0"/>
    </xf>
    <xf numFmtId="0" fontId="120" fillId="0" borderId="0" xfId="3" applyFont="1" applyAlignment="1" applyProtection="1">
      <alignment horizontal="center" vertical="center" wrapText="1"/>
      <protection locked="0"/>
    </xf>
    <xf numFmtId="0" fontId="50" fillId="0" borderId="187" xfId="3" applyFont="1" applyBorder="1" applyProtection="1">
      <alignment vertical="center"/>
      <protection locked="0"/>
    </xf>
    <xf numFmtId="0" fontId="50" fillId="0" borderId="149" xfId="3" applyFont="1" applyBorder="1" applyProtection="1">
      <alignment vertical="center"/>
      <protection locked="0"/>
    </xf>
    <xf numFmtId="0" fontId="50" fillId="0" borderId="150" xfId="3" applyFont="1" applyBorder="1" applyProtection="1">
      <alignment vertical="center"/>
      <protection locked="0"/>
    </xf>
    <xf numFmtId="0" fontId="50" fillId="0" borderId="181" xfId="3" applyFont="1" applyBorder="1" applyAlignment="1" applyProtection="1">
      <alignment horizontal="center" vertical="center" wrapText="1"/>
      <protection locked="0"/>
    </xf>
    <xf numFmtId="0" fontId="50" fillId="0" borderId="150" xfId="3" applyFont="1" applyBorder="1" applyAlignment="1" applyProtection="1">
      <alignment horizontal="right" vertical="center"/>
      <protection locked="0"/>
    </xf>
    <xf numFmtId="0" fontId="32" fillId="0" borderId="0" xfId="3" applyFont="1" applyProtection="1">
      <alignment vertical="center"/>
      <protection locked="0"/>
    </xf>
    <xf numFmtId="0" fontId="32" fillId="0" borderId="0" xfId="4" applyFont="1" applyProtection="1">
      <alignment vertical="center"/>
      <protection locked="0"/>
    </xf>
    <xf numFmtId="0" fontId="32" fillId="0" borderId="177" xfId="4" applyFont="1" applyBorder="1" applyAlignment="1" applyProtection="1">
      <alignment horizontal="center" vertical="center"/>
      <protection locked="0"/>
    </xf>
    <xf numFmtId="0" fontId="1" fillId="0" borderId="0" xfId="4" applyAlignment="1" applyProtection="1">
      <protection locked="0"/>
    </xf>
    <xf numFmtId="0" fontId="32" fillId="0" borderId="178" xfId="4" applyFont="1" applyBorder="1">
      <alignment vertical="center"/>
    </xf>
    <xf numFmtId="0" fontId="32" fillId="0" borderId="150" xfId="4" applyFont="1" applyBorder="1" applyProtection="1">
      <alignment vertical="center"/>
      <protection locked="0"/>
    </xf>
    <xf numFmtId="0" fontId="120" fillId="0" borderId="0" xfId="4" applyFont="1" applyProtection="1">
      <alignment vertical="center"/>
      <protection locked="0"/>
    </xf>
    <xf numFmtId="0" fontId="59" fillId="0" borderId="0" xfId="4" applyFont="1" applyProtection="1">
      <alignment vertical="center"/>
      <protection locked="0"/>
    </xf>
    <xf numFmtId="0" fontId="50" fillId="0" borderId="0" xfId="4" applyFont="1" applyAlignment="1" applyProtection="1">
      <alignment horizontal="right" vertical="center"/>
      <protection locked="0"/>
    </xf>
    <xf numFmtId="0" fontId="32" fillId="0" borderId="148" xfId="4" applyFont="1" applyBorder="1" applyAlignment="1" applyProtection="1">
      <alignment horizontal="distributed" vertical="center" wrapText="1"/>
      <protection locked="0"/>
    </xf>
    <xf numFmtId="0" fontId="32" fillId="0" borderId="144" xfId="4" applyFont="1" applyBorder="1" applyAlignment="1" applyProtection="1">
      <alignment horizontal="distributed" vertical="center" wrapText="1"/>
      <protection locked="0"/>
    </xf>
    <xf numFmtId="0" fontId="32" fillId="0" borderId="187" xfId="4" applyFont="1" applyBorder="1" applyAlignment="1" applyProtection="1">
      <alignment horizontal="distributed" vertical="center"/>
      <protection locked="0"/>
    </xf>
    <xf numFmtId="0" fontId="32" fillId="0" borderId="186" xfId="4" applyFont="1" applyBorder="1" applyAlignment="1" applyProtection="1">
      <alignment horizontal="right" vertical="center"/>
      <protection locked="0"/>
    </xf>
    <xf numFmtId="0" fontId="32" fillId="0" borderId="139" xfId="4" applyFont="1" applyBorder="1" applyAlignment="1" applyProtection="1">
      <alignment horizontal="right" vertical="center"/>
      <protection locked="0"/>
    </xf>
    <xf numFmtId="0" fontId="120" fillId="0" borderId="187" xfId="4" applyFont="1" applyBorder="1" applyProtection="1">
      <alignment vertical="center"/>
      <protection locked="0"/>
    </xf>
    <xf numFmtId="0" fontId="120" fillId="0" borderId="137" xfId="4" applyFont="1" applyBorder="1" applyAlignment="1" applyProtection="1">
      <alignment horizontal="right" vertical="center"/>
      <protection locked="0"/>
    </xf>
    <xf numFmtId="0" fontId="120" fillId="0" borderId="0" xfId="4" applyFont="1" applyAlignment="1" applyProtection="1">
      <alignment horizontal="right" vertical="center"/>
      <protection locked="0"/>
    </xf>
    <xf numFmtId="0" fontId="120" fillId="0" borderId="149" xfId="4" applyFont="1" applyBorder="1" applyProtection="1">
      <alignment vertical="center"/>
      <protection locked="0"/>
    </xf>
    <xf numFmtId="0" fontId="120" fillId="0" borderId="188" xfId="4" applyFont="1" applyBorder="1" applyAlignment="1" applyProtection="1">
      <alignment horizontal="right" vertical="center"/>
      <protection locked="0"/>
    </xf>
    <xf numFmtId="0" fontId="120" fillId="0" borderId="150" xfId="4" applyFont="1" applyBorder="1" applyAlignment="1" applyProtection="1">
      <alignment horizontal="right" vertical="center"/>
      <protection locked="0"/>
    </xf>
    <xf numFmtId="0" fontId="50" fillId="26" borderId="144" xfId="4" applyFont="1" applyFill="1" applyBorder="1" applyAlignment="1" applyProtection="1">
      <alignment horizontal="distributed" vertical="center" wrapText="1"/>
      <protection locked="0"/>
    </xf>
    <xf numFmtId="0" fontId="32" fillId="0" borderId="181" xfId="4" applyFont="1" applyBorder="1" applyAlignment="1" applyProtection="1">
      <alignment horizontal="distributed" vertical="center" wrapText="1"/>
      <protection locked="0"/>
    </xf>
    <xf numFmtId="0" fontId="164" fillId="0" borderId="177" xfId="15" applyFont="1" applyBorder="1" applyAlignment="1" applyProtection="1">
      <alignment horizontal="distributed" vertical="center"/>
      <protection locked="0"/>
    </xf>
    <xf numFmtId="0" fontId="164" fillId="0" borderId="0" xfId="15" applyFont="1" applyProtection="1">
      <protection locked="0"/>
    </xf>
    <xf numFmtId="0" fontId="0" fillId="0" borderId="0" xfId="15" applyFont="1" applyProtection="1">
      <protection locked="0"/>
    </xf>
    <xf numFmtId="0" fontId="0" fillId="0" borderId="0" xfId="15" applyFont="1" applyAlignment="1" applyProtection="1">
      <alignment horizontal="center"/>
      <protection locked="0"/>
    </xf>
    <xf numFmtId="0" fontId="164" fillId="0" borderId="177" xfId="15" applyFont="1" applyBorder="1" applyAlignment="1" applyProtection="1">
      <alignment horizontal="center" vertical="center"/>
      <protection locked="0"/>
    </xf>
    <xf numFmtId="0" fontId="163" fillId="0" borderId="0" xfId="15" applyFont="1" applyProtection="1">
      <protection locked="0"/>
    </xf>
    <xf numFmtId="0" fontId="50" fillId="0" borderId="178" xfId="15" applyFont="1" applyBorder="1" applyAlignment="1">
      <alignment horizontal="left"/>
    </xf>
    <xf numFmtId="0" fontId="0" fillId="0" borderId="150" xfId="15" applyFont="1" applyBorder="1" applyProtection="1">
      <protection locked="0"/>
    </xf>
    <xf numFmtId="0" fontId="0" fillId="0" borderId="150" xfId="15" applyFont="1" applyBorder="1" applyAlignment="1" applyProtection="1">
      <alignment horizontal="center"/>
      <protection locked="0"/>
    </xf>
    <xf numFmtId="0" fontId="164" fillId="0" borderId="137" xfId="15" applyFont="1" applyBorder="1" applyAlignment="1" applyProtection="1">
      <alignment horizontal="center" vertical="center"/>
      <protection locked="0"/>
    </xf>
    <xf numFmtId="0" fontId="164" fillId="0" borderId="137" xfId="15" applyFont="1" applyBorder="1" applyAlignment="1" applyProtection="1">
      <alignment horizontal="center" vertical="center" wrapText="1"/>
      <protection locked="0"/>
    </xf>
    <xf numFmtId="0" fontId="164" fillId="0" borderId="142" xfId="15" applyFont="1" applyBorder="1" applyAlignment="1" applyProtection="1">
      <alignment horizontal="center" vertical="center"/>
      <protection locked="0"/>
    </xf>
    <xf numFmtId="37" fontId="50" fillId="0" borderId="190" xfId="27" applyFont="1" applyBorder="1" applyAlignment="1" applyProtection="1">
      <alignment horizontal="center" vertical="center" wrapText="1"/>
      <protection locked="0"/>
    </xf>
    <xf numFmtId="0" fontId="0" fillId="0" borderId="186" xfId="15" applyFont="1" applyBorder="1" applyAlignment="1" applyProtection="1">
      <alignment horizontal="right" vertical="center"/>
      <protection locked="0"/>
    </xf>
    <xf numFmtId="0" fontId="0" fillId="0" borderId="139" xfId="15" applyFont="1" applyBorder="1" applyAlignment="1" applyProtection="1">
      <alignment horizontal="right" vertical="center"/>
      <protection locked="0"/>
    </xf>
    <xf numFmtId="0" fontId="0" fillId="0" borderId="0" xfId="15" applyFont="1" applyAlignment="1" applyProtection="1">
      <alignment horizontal="right" vertical="center"/>
      <protection locked="0"/>
    </xf>
    <xf numFmtId="0" fontId="50" fillId="0" borderId="187" xfId="15" applyFont="1" applyBorder="1" applyProtection="1">
      <protection locked="0"/>
    </xf>
    <xf numFmtId="0" fontId="0" fillId="0" borderId="137" xfId="15" applyFont="1" applyBorder="1" applyAlignment="1" applyProtection="1">
      <alignment horizontal="right" vertical="center"/>
      <protection locked="0"/>
    </xf>
    <xf numFmtId="0" fontId="50" fillId="0" borderId="149" xfId="15" applyFont="1" applyBorder="1" applyProtection="1">
      <protection locked="0"/>
    </xf>
    <xf numFmtId="0" fontId="0" fillId="0" borderId="188" xfId="15" applyFont="1" applyBorder="1" applyAlignment="1" applyProtection="1">
      <alignment horizontal="right" vertical="center"/>
      <protection locked="0"/>
    </xf>
    <xf numFmtId="0" fontId="0" fillId="0" borderId="150" xfId="15" applyFont="1" applyBorder="1" applyAlignment="1" applyProtection="1">
      <alignment horizontal="right" vertical="center"/>
      <protection locked="0"/>
    </xf>
    <xf numFmtId="0" fontId="50" fillId="0" borderId="0" xfId="3" applyFont="1" applyBorder="1" applyProtection="1">
      <alignment vertical="center"/>
      <protection locked="0"/>
    </xf>
    <xf numFmtId="0" fontId="50" fillId="0" borderId="0" xfId="3" applyFont="1" applyBorder="1" applyAlignment="1" applyProtection="1">
      <alignment horizontal="right" vertical="center"/>
      <protection locked="0"/>
    </xf>
    <xf numFmtId="0" fontId="120" fillId="0" borderId="0" xfId="0" applyFont="1" applyAlignment="1"/>
    <xf numFmtId="0" fontId="120" fillId="0" borderId="36" xfId="0" applyFont="1" applyBorder="1" applyAlignment="1">
      <alignment horizontal="center"/>
    </xf>
    <xf numFmtId="0" fontId="120" fillId="0" borderId="36" xfId="0" applyFont="1" applyBorder="1" applyAlignment="1">
      <alignment horizontal="center" vertical="center"/>
    </xf>
    <xf numFmtId="0" fontId="120" fillId="0" borderId="48" xfId="0" applyFont="1" applyBorder="1" applyAlignment="1"/>
    <xf numFmtId="0" fontId="146" fillId="0" borderId="41" xfId="0" applyFont="1" applyBorder="1" applyAlignment="1"/>
    <xf numFmtId="0" fontId="120" fillId="0" borderId="41" xfId="0" applyFont="1" applyBorder="1" applyAlignment="1"/>
    <xf numFmtId="0" fontId="120" fillId="0" borderId="21" xfId="0" applyFont="1" applyBorder="1" applyAlignment="1" applyProtection="1">
      <alignment horizontal="center" vertical="center"/>
      <protection locked="0"/>
    </xf>
    <xf numFmtId="0" fontId="120" fillId="0" borderId="89" xfId="0" applyFont="1" applyBorder="1" applyAlignment="1">
      <alignment horizontal="left"/>
    </xf>
    <xf numFmtId="0" fontId="166" fillId="0" borderId="91" xfId="0" applyFont="1" applyBorder="1" applyAlignment="1"/>
    <xf numFmtId="0" fontId="120" fillId="0" borderId="111" xfId="0" applyFont="1" applyBorder="1" applyAlignment="1"/>
    <xf numFmtId="0" fontId="120" fillId="0" borderId="49" xfId="0" applyFont="1" applyBorder="1" applyAlignment="1"/>
    <xf numFmtId="0" fontId="120" fillId="0" borderId="41" xfId="0" applyFont="1" applyBorder="1" applyAlignment="1">
      <alignment horizontal="center"/>
    </xf>
    <xf numFmtId="0" fontId="120" fillId="0" borderId="0" xfId="0" applyFont="1" applyAlignment="1">
      <alignment horizontal="center"/>
    </xf>
    <xf numFmtId="0" fontId="50" fillId="0" borderId="85" xfId="0" applyFont="1" applyBorder="1" applyAlignment="1"/>
    <xf numFmtId="0" fontId="50" fillId="0" borderId="103" xfId="0" applyFont="1" applyBorder="1" applyAlignment="1"/>
    <xf numFmtId="0" fontId="50" fillId="0" borderId="112" xfId="0" applyFont="1" applyBorder="1" applyAlignment="1" applyProtection="1">
      <alignment horizontal="center"/>
      <protection locked="0"/>
    </xf>
    <xf numFmtId="0" fontId="50" fillId="0" borderId="112" xfId="0" applyFont="1" applyBorder="1" applyAlignment="1" applyProtection="1">
      <alignment horizontal="center" vertical="top"/>
      <protection locked="0"/>
    </xf>
    <xf numFmtId="0" fontId="50" fillId="0" borderId="54" xfId="0" applyFont="1" applyBorder="1" applyAlignment="1"/>
    <xf numFmtId="0" fontId="50" fillId="0" borderId="73" xfId="0" applyFont="1" applyBorder="1" applyAlignment="1">
      <alignment horizontal="center" vertical="center"/>
    </xf>
    <xf numFmtId="0" fontId="50" fillId="0" borderId="112" xfId="0" applyFont="1" applyBorder="1" applyAlignment="1"/>
    <xf numFmtId="0" fontId="50" fillId="0" borderId="74" xfId="0" applyFont="1" applyBorder="1" applyAlignment="1"/>
    <xf numFmtId="0" fontId="50" fillId="0" borderId="59" xfId="0" applyFont="1" applyBorder="1" applyAlignment="1"/>
    <xf numFmtId="199" fontId="50" fillId="0" borderId="112" xfId="14" applyNumberFormat="1" applyFont="1" applyBorder="1" applyAlignment="1">
      <alignment horizontal="right"/>
    </xf>
    <xf numFmtId="199" fontId="50" fillId="0" borderId="71" xfId="14" applyNumberFormat="1" applyFont="1" applyBorder="1" applyAlignment="1">
      <alignment horizontal="right"/>
    </xf>
    <xf numFmtId="199" fontId="50" fillId="0" borderId="112" xfId="14" applyNumberFormat="1" applyFont="1" applyBorder="1"/>
    <xf numFmtId="199" fontId="50" fillId="0" borderId="71" xfId="14" applyNumberFormat="1" applyFont="1" applyBorder="1"/>
    <xf numFmtId="199" fontId="50" fillId="0" borderId="112" xfId="0" applyNumberFormat="1" applyFont="1" applyBorder="1" applyAlignment="1"/>
    <xf numFmtId="199" fontId="120" fillId="0" borderId="112" xfId="14" applyNumberFormat="1" applyFont="1" applyBorder="1" applyAlignment="1">
      <alignment horizontal="right"/>
    </xf>
    <xf numFmtId="199" fontId="120" fillId="0" borderId="112" xfId="0" applyNumberFormat="1" applyFont="1" applyBorder="1" applyAlignment="1"/>
    <xf numFmtId="199" fontId="120" fillId="0" borderId="71" xfId="0" applyNumberFormat="1" applyFont="1" applyBorder="1" applyAlignment="1"/>
    <xf numFmtId="199" fontId="120" fillId="0" borderId="71" xfId="14" applyNumberFormat="1" applyFont="1" applyBorder="1" applyAlignment="1">
      <alignment horizontal="right"/>
    </xf>
    <xf numFmtId="199" fontId="120" fillId="0" borderId="109" xfId="14" applyNumberFormat="1" applyFont="1" applyBorder="1" applyAlignment="1">
      <alignment horizontal="right"/>
    </xf>
    <xf numFmtId="200" fontId="120" fillId="0" borderId="0" xfId="14" applyNumberFormat="1" applyFont="1" applyBorder="1"/>
    <xf numFmtId="0" fontId="129" fillId="0" borderId="0" xfId="0" applyFont="1" applyAlignment="1"/>
    <xf numFmtId="0" fontId="129" fillId="0" borderId="0" xfId="0" applyFont="1" applyAlignment="1">
      <alignment horizontal="center"/>
    </xf>
    <xf numFmtId="0" fontId="167" fillId="0" borderId="0" xfId="0" applyFont="1" applyAlignment="1"/>
    <xf numFmtId="201" fontId="32" fillId="0" borderId="36" xfId="0" applyNumberFormat="1" applyFont="1" applyBorder="1" applyAlignment="1">
      <alignment horizontal="center" vertical="center"/>
    </xf>
    <xf numFmtId="201" fontId="32" fillId="0" borderId="0" xfId="0" applyNumberFormat="1" applyFont="1" applyAlignment="1">
      <alignment horizontal="center" vertical="center"/>
    </xf>
    <xf numFmtId="201" fontId="32" fillId="0" borderId="0" xfId="0" applyNumberFormat="1" applyFont="1">
      <alignment vertical="center"/>
    </xf>
    <xf numFmtId="201" fontId="50" fillId="0" borderId="0" xfId="0" applyNumberFormat="1" applyFont="1">
      <alignment vertical="center"/>
    </xf>
    <xf numFmtId="201" fontId="32" fillId="0" borderId="48" xfId="0" applyNumberFormat="1" applyFont="1" applyBorder="1" applyAlignment="1">
      <alignment horizontal="left" vertical="center"/>
    </xf>
    <xf numFmtId="201" fontId="32" fillId="0" borderId="41" xfId="0" applyNumberFormat="1" applyFont="1" applyBorder="1" applyAlignment="1">
      <alignment horizontal="left" vertical="center"/>
    </xf>
    <xf numFmtId="201" fontId="32" fillId="0" borderId="49" xfId="0" applyNumberFormat="1" applyFont="1" applyBorder="1" applyAlignment="1">
      <alignment horizontal="distributed" vertical="center"/>
    </xf>
    <xf numFmtId="201" fontId="50" fillId="0" borderId="49" xfId="0" applyNumberFormat="1" applyFont="1" applyBorder="1">
      <alignment vertical="center"/>
    </xf>
    <xf numFmtId="201" fontId="169" fillId="0" borderId="49" xfId="0" quotePrefix="1" applyNumberFormat="1" applyFont="1" applyBorder="1" applyAlignment="1">
      <alignment horizontal="center" vertical="center"/>
    </xf>
    <xf numFmtId="201" fontId="98" fillId="0" borderId="49" xfId="0" quotePrefix="1" applyNumberFormat="1" applyFont="1" applyBorder="1" applyAlignment="1">
      <alignment horizontal="center" vertical="center"/>
    </xf>
    <xf numFmtId="201" fontId="20" fillId="0" borderId="0" xfId="0" applyNumberFormat="1" applyFont="1" applyAlignment="1">
      <alignment horizontal="center" vertical="center"/>
    </xf>
    <xf numFmtId="201" fontId="50" fillId="0" borderId="0" xfId="0" applyNumberFormat="1" applyFont="1" applyAlignment="1">
      <alignment horizontal="center" vertical="center"/>
    </xf>
    <xf numFmtId="201" fontId="32" fillId="0" borderId="41" xfId="0" applyNumberFormat="1" applyFont="1" applyBorder="1">
      <alignment vertical="center"/>
    </xf>
    <xf numFmtId="201" fontId="50" fillId="0" borderId="41" xfId="0" applyNumberFormat="1" applyFont="1" applyBorder="1" applyAlignment="1">
      <alignment horizontal="center" vertical="center"/>
    </xf>
    <xf numFmtId="201" fontId="32" fillId="0" borderId="41" xfId="0" applyNumberFormat="1" applyFont="1" applyBorder="1" applyAlignment="1">
      <alignment horizontal="center" vertical="center"/>
    </xf>
    <xf numFmtId="201" fontId="50" fillId="0" borderId="57" xfId="0" applyNumberFormat="1" applyFont="1" applyBorder="1" applyAlignment="1">
      <alignment horizontal="center" vertical="center"/>
    </xf>
    <xf numFmtId="201" fontId="50" fillId="0" borderId="56" xfId="0" applyNumberFormat="1" applyFont="1" applyBorder="1" applyAlignment="1">
      <alignment horizontal="center" vertical="center" wrapText="1"/>
    </xf>
    <xf numFmtId="201" fontId="129" fillId="0" borderId="99" xfId="0" applyNumberFormat="1" applyFont="1" applyBorder="1" applyAlignment="1">
      <alignment horizontal="center" vertical="center"/>
    </xf>
    <xf numFmtId="201" fontId="50" fillId="0" borderId="57" xfId="0" applyNumberFormat="1" applyFont="1" applyBorder="1" applyAlignment="1">
      <alignment horizontal="center" vertical="center" wrapText="1"/>
    </xf>
    <xf numFmtId="201" fontId="50" fillId="0" borderId="102" xfId="0" applyNumberFormat="1" applyFont="1" applyBorder="1" applyAlignment="1">
      <alignment horizontal="center" vertical="center" shrinkToFit="1"/>
    </xf>
    <xf numFmtId="201" fontId="32" fillId="0" borderId="95" xfId="0" applyNumberFormat="1" applyFont="1" applyBorder="1">
      <alignment vertical="center"/>
    </xf>
    <xf numFmtId="201" fontId="32" fillId="0" borderId="71" xfId="0" applyNumberFormat="1" applyFont="1" applyBorder="1">
      <alignment vertical="center"/>
    </xf>
    <xf numFmtId="201" fontId="32" fillId="0" borderId="112" xfId="0" applyNumberFormat="1" applyFont="1" applyBorder="1" applyAlignment="1">
      <alignment horizontal="center" vertical="center"/>
    </xf>
    <xf numFmtId="201" fontId="32" fillId="0" borderId="95" xfId="0" applyNumberFormat="1" applyFont="1" applyBorder="1" applyAlignment="1">
      <alignment horizontal="center" vertical="center"/>
    </xf>
    <xf numFmtId="0" fontId="32" fillId="0" borderId="71" xfId="0" applyFont="1" applyBorder="1" applyAlignment="1"/>
    <xf numFmtId="0" fontId="32" fillId="0" borderId="71" xfId="0" applyFont="1" applyBorder="1" applyAlignment="1">
      <alignment horizontal="left"/>
    </xf>
    <xf numFmtId="0" fontId="32" fillId="0" borderId="88" xfId="0" applyFont="1" applyBorder="1" applyAlignment="1">
      <alignment horizontal="center" vertical="center"/>
    </xf>
    <xf numFmtId="201" fontId="32" fillId="0" borderId="88" xfId="0" applyNumberFormat="1" applyFont="1" applyBorder="1">
      <alignment vertical="center"/>
    </xf>
    <xf numFmtId="201" fontId="32" fillId="0" borderId="109" xfId="0" applyNumberFormat="1" applyFont="1" applyBorder="1" applyAlignment="1">
      <alignment horizontal="center" vertical="center"/>
    </xf>
    <xf numFmtId="201" fontId="32" fillId="0" borderId="97" xfId="0" applyNumberFormat="1" applyFont="1" applyBorder="1" applyAlignment="1">
      <alignment horizontal="center" vertical="center"/>
    </xf>
    <xf numFmtId="0" fontId="32" fillId="0" borderId="49" xfId="0" applyFont="1" applyBorder="1" applyAlignment="1">
      <alignment horizontal="center"/>
    </xf>
    <xf numFmtId="0" fontId="33" fillId="0" borderId="49" xfId="0" applyFont="1" applyBorder="1" applyAlignment="1">
      <alignment horizontal="center"/>
    </xf>
    <xf numFmtId="0" fontId="32" fillId="0" borderId="0" xfId="0" applyFont="1" applyAlignment="1">
      <alignment horizontal="center" wrapText="1"/>
    </xf>
    <xf numFmtId="0" fontId="32" fillId="0" borderId="0" xfId="0" applyFont="1" applyAlignment="1">
      <alignment horizontal="center" vertical="center" wrapText="1"/>
    </xf>
    <xf numFmtId="0" fontId="20" fillId="0" borderId="0" xfId="0" applyFont="1" applyAlignment="1"/>
    <xf numFmtId="21" fontId="34" fillId="0" borderId="0" xfId="0" applyNumberFormat="1" applyFont="1" applyAlignment="1"/>
    <xf numFmtId="0" fontId="32" fillId="0" borderId="192" xfId="0" applyFont="1" applyBorder="1" applyAlignment="1">
      <alignment horizontal="center" vertical="center" wrapText="1"/>
    </xf>
    <xf numFmtId="0" fontId="120" fillId="0" borderId="193" xfId="0" applyFont="1" applyBorder="1" applyAlignment="1">
      <alignment horizontal="center"/>
    </xf>
    <xf numFmtId="0" fontId="120" fillId="0" borderId="194" xfId="0" applyFont="1" applyBorder="1" applyAlignment="1">
      <alignment horizontal="center"/>
    </xf>
    <xf numFmtId="0" fontId="79" fillId="0" borderId="0" xfId="0" applyFont="1" applyAlignment="1"/>
    <xf numFmtId="0" fontId="32" fillId="0" borderId="192" xfId="0" applyFont="1" applyBorder="1" applyAlignment="1">
      <alignment horizontal="center"/>
    </xf>
    <xf numFmtId="0" fontId="32" fillId="0" borderId="196" xfId="0" applyFont="1" applyBorder="1" applyAlignment="1">
      <alignment horizontal="left" vertical="center"/>
    </xf>
    <xf numFmtId="0" fontId="0" fillId="0" borderId="197" xfId="0" applyBorder="1" applyAlignment="1"/>
    <xf numFmtId="0" fontId="120" fillId="0" borderId="192" xfId="0" applyFont="1" applyBorder="1" applyAlignment="1">
      <alignment horizontal="center"/>
    </xf>
    <xf numFmtId="0" fontId="79" fillId="0" borderId="198" xfId="0" applyFont="1" applyBorder="1" applyAlignment="1"/>
    <xf numFmtId="0" fontId="78" fillId="0" borderId="0" xfId="0" applyFont="1" applyAlignment="1">
      <alignment horizontal="center" vertical="center" wrapText="1"/>
    </xf>
    <xf numFmtId="0" fontId="32" fillId="0" borderId="47" xfId="0" applyFont="1" applyBorder="1" applyAlignment="1">
      <alignment horizontal="distributed" vertical="center" wrapText="1" justifyLastLine="1"/>
    </xf>
    <xf numFmtId="0" fontId="88" fillId="0" borderId="80" xfId="0" applyFont="1" applyBorder="1" applyAlignment="1">
      <alignment horizontal="distributed" vertical="center" wrapText="1" justifyLastLine="1"/>
    </xf>
    <xf numFmtId="0" fontId="73" fillId="0" borderId="100" xfId="0" applyFont="1" applyBorder="1" applyAlignment="1">
      <alignment horizontal="distributed" vertical="center" wrapText="1" indent="7"/>
    </xf>
    <xf numFmtId="202" fontId="172" fillId="0" borderId="0" xfId="0" applyNumberFormat="1" applyFont="1" applyAlignment="1">
      <alignment horizontal="right" vertical="center"/>
    </xf>
    <xf numFmtId="0" fontId="32" fillId="0" borderId="100" xfId="0" applyFont="1" applyBorder="1" applyAlignment="1">
      <alignment horizontal="distributed" vertical="center" wrapText="1" indent="7"/>
    </xf>
    <xf numFmtId="203" fontId="125" fillId="0" borderId="0" xfId="0" applyNumberFormat="1" applyFont="1" applyAlignment="1">
      <alignment horizontal="right" vertical="center"/>
    </xf>
    <xf numFmtId="0" fontId="0" fillId="0" borderId="0" xfId="0" applyAlignment="1">
      <alignment horizontal="right" vertical="center"/>
    </xf>
    <xf numFmtId="202" fontId="125" fillId="0" borderId="0" xfId="0" applyNumberFormat="1" applyFont="1" applyAlignment="1">
      <alignment horizontal="right" vertical="center"/>
    </xf>
    <xf numFmtId="0" fontId="32" fillId="0" borderId="52" xfId="0" applyFont="1" applyBorder="1" applyAlignment="1">
      <alignment horizontal="distributed" vertical="center" wrapText="1" indent="7"/>
    </xf>
    <xf numFmtId="202" fontId="125" fillId="0" borderId="41" xfId="0" applyNumberFormat="1" applyFont="1" applyBorder="1" applyAlignment="1">
      <alignment horizontal="right" vertical="center"/>
    </xf>
    <xf numFmtId="0" fontId="32" fillId="0" borderId="0" xfId="0" applyFont="1" applyAlignment="1">
      <alignment horizontal="left" vertical="top" wrapText="1"/>
    </xf>
    <xf numFmtId="0" fontId="0" fillId="0" borderId="0" xfId="0" applyAlignment="1">
      <alignment vertical="top"/>
    </xf>
    <xf numFmtId="49" fontId="33" fillId="0" borderId="0" xfId="0" applyNumberFormat="1" applyFont="1" applyAlignment="1"/>
    <xf numFmtId="49" fontId="34" fillId="0" borderId="0" xfId="0" applyNumberFormat="1" applyFont="1" applyAlignment="1"/>
    <xf numFmtId="0" fontId="78" fillId="0" borderId="0" xfId="0" applyFont="1" applyAlignment="1"/>
    <xf numFmtId="0" fontId="32" fillId="0" borderId="78" xfId="0" applyFont="1" applyBorder="1" applyAlignment="1">
      <alignment horizontal="distributed" vertical="center" wrapText="1" justifyLastLine="1"/>
    </xf>
    <xf numFmtId="0" fontId="73" fillId="0" borderId="100" xfId="0" applyFont="1" applyBorder="1" applyAlignment="1">
      <alignment horizontal="distributed" vertical="center" wrapText="1" indent="6"/>
    </xf>
    <xf numFmtId="204" fontId="102" fillId="0" borderId="26" xfId="0" applyNumberFormat="1" applyFont="1" applyBorder="1" applyAlignment="1">
      <alignment horizontal="right" vertical="center"/>
    </xf>
    <xf numFmtId="0" fontId="32" fillId="0" borderId="100" xfId="0" applyFont="1" applyBorder="1" applyAlignment="1">
      <alignment horizontal="distributed" vertical="center" wrapText="1" indent="6"/>
    </xf>
    <xf numFmtId="204" fontId="34" fillId="0" borderId="26" xfId="0" applyNumberFormat="1" applyFont="1" applyBorder="1" applyAlignment="1">
      <alignment horizontal="right" vertical="center"/>
    </xf>
    <xf numFmtId="0" fontId="32" fillId="0" borderId="52" xfId="0" applyFont="1" applyBorder="1" applyAlignment="1">
      <alignment horizontal="distributed" vertical="center" wrapText="1" indent="6"/>
    </xf>
    <xf numFmtId="204" fontId="34" fillId="0" borderId="48" xfId="0" applyNumberFormat="1" applyFont="1" applyBorder="1" applyAlignment="1">
      <alignment horizontal="right" vertical="center"/>
    </xf>
    <xf numFmtId="0" fontId="32" fillId="0" borderId="0" xfId="0" applyFont="1" applyAlignment="1">
      <alignment horizontal="distributed" vertical="center" wrapText="1" indent="7"/>
    </xf>
    <xf numFmtId="49" fontId="32" fillId="0" borderId="0" xfId="0" applyNumberFormat="1" applyFont="1" applyAlignment="1"/>
    <xf numFmtId="21" fontId="32" fillId="0" borderId="0" xfId="0" applyNumberFormat="1" applyFont="1" applyAlignment="1"/>
    <xf numFmtId="0" fontId="50" fillId="0" borderId="193" xfId="0" applyFont="1" applyBorder="1" applyAlignment="1">
      <alignment horizontal="center"/>
    </xf>
    <xf numFmtId="0" fontId="79" fillId="0" borderId="197" xfId="0" applyFont="1" applyBorder="1" applyAlignment="1"/>
    <xf numFmtId="0" fontId="79" fillId="0" borderId="200" xfId="0" applyFont="1" applyBorder="1" applyAlignment="1"/>
    <xf numFmtId="0" fontId="50" fillId="0" borderId="192" xfId="0" applyFont="1" applyBorder="1" applyAlignment="1">
      <alignment horizontal="center"/>
    </xf>
    <xf numFmtId="0" fontId="32" fillId="0" borderId="100" xfId="0" applyFont="1" applyBorder="1" applyAlignment="1">
      <alignment horizontal="distributed" vertical="center" wrapText="1" justifyLastLine="1"/>
    </xf>
    <xf numFmtId="0" fontId="32" fillId="0" borderId="52" xfId="0" applyFont="1" applyBorder="1" applyAlignment="1">
      <alignment horizontal="distributed" vertical="center" wrapText="1" justifyLastLine="1"/>
    </xf>
    <xf numFmtId="0" fontId="32" fillId="0" borderId="88" xfId="0" applyFont="1" applyBorder="1" applyAlignment="1">
      <alignment horizontal="distributed" vertical="center" wrapText="1" justifyLastLine="1"/>
    </xf>
    <xf numFmtId="0" fontId="32" fillId="0" borderId="76" xfId="0" applyFont="1" applyBorder="1" applyAlignment="1">
      <alignment horizontal="distributed" vertical="center" wrapText="1" justifyLastLine="1"/>
    </xf>
    <xf numFmtId="0" fontId="32" fillId="0" borderId="97" xfId="0" applyFont="1" applyBorder="1" applyAlignment="1">
      <alignment horizontal="distributed" vertical="center" wrapText="1" justifyLastLine="1"/>
    </xf>
    <xf numFmtId="0" fontId="32" fillId="0" borderId="109" xfId="0" applyFont="1" applyBorder="1" applyAlignment="1">
      <alignment horizontal="distributed" vertical="center" wrapText="1" justifyLastLine="1"/>
    </xf>
    <xf numFmtId="0" fontId="73" fillId="0" borderId="100" xfId="0" applyFont="1" applyBorder="1" applyAlignment="1">
      <alignment horizontal="distributed" vertical="center" wrapText="1" indent="2"/>
    </xf>
    <xf numFmtId="202" fontId="108" fillId="0" borderId="26" xfId="0" applyNumberFormat="1" applyFont="1" applyBorder="1" applyAlignment="1">
      <alignment horizontal="right" vertical="center"/>
    </xf>
    <xf numFmtId="202" fontId="108" fillId="0" borderId="0" xfId="0" applyNumberFormat="1" applyFont="1" applyAlignment="1">
      <alignment horizontal="right" vertical="center"/>
    </xf>
    <xf numFmtId="203" fontId="108" fillId="0" borderId="0" xfId="0" applyNumberFormat="1" applyFont="1" applyAlignment="1">
      <alignment horizontal="right" vertical="center"/>
    </xf>
    <xf numFmtId="0" fontId="79" fillId="0" borderId="0" xfId="0" applyFont="1" applyAlignment="1">
      <alignment horizontal="center" vertical="center"/>
    </xf>
    <xf numFmtId="0" fontId="32" fillId="0" borderId="100" xfId="0" applyFont="1" applyBorder="1" applyAlignment="1">
      <alignment horizontal="distributed" vertical="center" wrapText="1" indent="2"/>
    </xf>
    <xf numFmtId="202" fontId="50" fillId="0" borderId="26" xfId="0" applyNumberFormat="1" applyFont="1" applyBorder="1" applyAlignment="1">
      <alignment horizontal="right" vertical="center"/>
    </xf>
    <xf numFmtId="202" fontId="50" fillId="0" borderId="0" xfId="0" applyNumberFormat="1" applyFont="1" applyAlignment="1">
      <alignment horizontal="right" vertical="center"/>
    </xf>
    <xf numFmtId="203" fontId="50" fillId="0" borderId="0" xfId="0" applyNumberFormat="1" applyFont="1" applyAlignment="1">
      <alignment horizontal="right" vertical="center"/>
    </xf>
    <xf numFmtId="0" fontId="79" fillId="0" borderId="0" xfId="0" applyFont="1" applyAlignment="1">
      <alignment vertical="top"/>
    </xf>
    <xf numFmtId="0" fontId="79" fillId="0" borderId="192" xfId="0" applyFont="1" applyBorder="1" applyAlignment="1">
      <alignment horizontal="center"/>
    </xf>
    <xf numFmtId="204" fontId="102" fillId="0" borderId="0" xfId="0" applyNumberFormat="1" applyFont="1" applyAlignment="1">
      <alignment horizontal="right" vertical="center"/>
    </xf>
    <xf numFmtId="205" fontId="102" fillId="0" borderId="0" xfId="0" applyNumberFormat="1" applyFont="1" applyAlignment="1">
      <alignment horizontal="right" vertical="center"/>
    </xf>
    <xf numFmtId="204" fontId="34" fillId="0" borderId="0" xfId="0" applyNumberFormat="1" applyFont="1" applyAlignment="1">
      <alignment horizontal="right" vertical="center"/>
    </xf>
    <xf numFmtId="205" fontId="34" fillId="0" borderId="0" xfId="0" applyNumberFormat="1" applyFont="1" applyAlignment="1">
      <alignment horizontal="right" vertical="center"/>
    </xf>
    <xf numFmtId="0" fontId="27" fillId="0" borderId="0" xfId="0" applyFont="1" applyAlignment="1"/>
    <xf numFmtId="0" fontId="0" fillId="0" borderId="200" xfId="0" applyBorder="1" applyAlignment="1"/>
    <xf numFmtId="0" fontId="32" fillId="0" borderId="52" xfId="0" applyFont="1" applyBorder="1" applyAlignment="1">
      <alignment horizontal="distributed" vertical="center" wrapText="1" indent="2"/>
    </xf>
    <xf numFmtId="0" fontId="32" fillId="0" borderId="26" xfId="0" applyFont="1" applyBorder="1" applyAlignment="1">
      <alignment horizontal="right" vertical="center" wrapText="1" justifyLastLine="1"/>
    </xf>
    <xf numFmtId="0" fontId="32" fillId="0" borderId="0" xfId="0" applyFont="1" applyAlignment="1">
      <alignment horizontal="right" vertical="center" wrapText="1" justifyLastLine="1"/>
    </xf>
    <xf numFmtId="0" fontId="32" fillId="0" borderId="45" xfId="0" applyFont="1" applyBorder="1" applyAlignment="1">
      <alignment horizontal="distributed" vertical="center" wrapText="1" justifyLastLine="1"/>
    </xf>
    <xf numFmtId="0" fontId="73" fillId="0" borderId="100" xfId="0" applyFont="1" applyBorder="1" applyAlignment="1">
      <alignment horizontal="distributed" vertical="center" wrapText="1" justifyLastLine="1"/>
    </xf>
    <xf numFmtId="0" fontId="9" fillId="0" borderId="201" xfId="0" applyFont="1" applyBorder="1" applyAlignment="1">
      <alignment horizontal="center" vertical="center" wrapText="1"/>
    </xf>
    <xf numFmtId="0" fontId="32" fillId="0" borderId="100" xfId="0" applyFont="1" applyBorder="1" applyAlignment="1">
      <alignment horizontal="left" vertical="center" wrapText="1" indent="1"/>
    </xf>
    <xf numFmtId="204" fontId="34" fillId="0" borderId="41" xfId="0" applyNumberFormat="1" applyFont="1" applyBorder="1" applyAlignment="1">
      <alignment horizontal="right" vertical="center"/>
    </xf>
    <xf numFmtId="0" fontId="32" fillId="0" borderId="0" xfId="0" applyFont="1" applyAlignment="1">
      <alignment horizontal="distributed" vertical="center" wrapText="1" indent="2"/>
    </xf>
    <xf numFmtId="205" fontId="34" fillId="0" borderId="41" xfId="0" applyNumberFormat="1" applyFont="1" applyBorder="1" applyAlignment="1">
      <alignment horizontal="right" vertical="center"/>
    </xf>
    <xf numFmtId="0" fontId="47" fillId="0" borderId="0" xfId="5" applyFont="1" applyAlignment="1">
      <alignment horizontal="center" vertical="center"/>
    </xf>
    <xf numFmtId="0" fontId="47" fillId="0" borderId="41" xfId="5" applyFont="1" applyBorder="1" applyAlignment="1">
      <alignment horizontal="center" vertical="center"/>
    </xf>
    <xf numFmtId="0" fontId="3" fillId="0" borderId="0" xfId="5" applyProtection="1">
      <alignment vertical="center"/>
    </xf>
    <xf numFmtId="0" fontId="18" fillId="8" borderId="20" xfId="12" applyFont="1" applyFill="1" applyBorder="1" applyAlignment="1">
      <alignment horizontal="left" vertical="center" indent="2"/>
    </xf>
    <xf numFmtId="0" fontId="42" fillId="8" borderId="20" xfId="12" applyFont="1" applyFill="1" applyBorder="1" applyAlignment="1">
      <alignment horizontal="left" vertical="center" indent="2"/>
    </xf>
    <xf numFmtId="0" fontId="18" fillId="8" borderId="20" xfId="12" applyFont="1" applyFill="1" applyBorder="1" applyAlignment="1">
      <alignment horizontal="justify" vertical="center"/>
    </xf>
    <xf numFmtId="41" fontId="79" fillId="0" borderId="0" xfId="0" applyNumberFormat="1" applyFont="1" applyAlignment="1">
      <alignment vertical="center" wrapText="1"/>
    </xf>
    <xf numFmtId="41" fontId="79" fillId="0" borderId="0" xfId="0" applyNumberFormat="1" applyFont="1">
      <alignment vertical="center"/>
    </xf>
    <xf numFmtId="41" fontId="79" fillId="0" borderId="0" xfId="0" applyNumberFormat="1" applyFont="1" applyAlignment="1">
      <alignment horizontal="left" vertical="center" wrapText="1"/>
    </xf>
    <xf numFmtId="41" fontId="79" fillId="0" borderId="0" xfId="0" applyNumberFormat="1" applyFont="1" applyAlignment="1">
      <alignment horizontal="right" vertical="center" wrapText="1"/>
    </xf>
    <xf numFmtId="41" fontId="79" fillId="0" borderId="0" xfId="0" applyNumberFormat="1" applyFont="1" applyAlignment="1">
      <alignment horizontal="right" vertical="center"/>
    </xf>
    <xf numFmtId="0" fontId="32" fillId="0" borderId="89" xfId="0" applyFont="1" applyBorder="1" applyAlignment="1">
      <alignment horizontal="center" vertical="center" wrapText="1"/>
    </xf>
    <xf numFmtId="0" fontId="32" fillId="0" borderId="108" xfId="0" applyFont="1" applyBorder="1" applyAlignment="1">
      <alignment horizontal="center" vertical="center"/>
    </xf>
    <xf numFmtId="0" fontId="101" fillId="0" borderId="76" xfId="0" applyFont="1" applyBorder="1" applyAlignment="1">
      <alignment horizontal="center" vertical="center"/>
    </xf>
    <xf numFmtId="0" fontId="50" fillId="0" borderId="62" xfId="0" applyFont="1" applyBorder="1">
      <alignment vertical="center"/>
    </xf>
    <xf numFmtId="0" fontId="0" fillId="0" borderId="62" xfId="0" applyBorder="1" applyAlignment="1"/>
    <xf numFmtId="0" fontId="50" fillId="0" borderId="87" xfId="0" applyFont="1" applyBorder="1">
      <alignment vertical="center"/>
    </xf>
    <xf numFmtId="0" fontId="0" fillId="0" borderId="87" xfId="0" applyBorder="1" applyAlignment="1"/>
    <xf numFmtId="0" fontId="75" fillId="0" borderId="0" xfId="0" applyFont="1" applyAlignment="1">
      <alignment vertical="center" wrapText="1"/>
    </xf>
    <xf numFmtId="0" fontId="178" fillId="0" borderId="0" xfId="0" applyFont="1" applyAlignment="1">
      <alignment vertical="center" wrapText="1"/>
    </xf>
    <xf numFmtId="0" fontId="178" fillId="0" borderId="0" xfId="0" applyFont="1" applyAlignment="1"/>
    <xf numFmtId="0" fontId="75" fillId="0" borderId="0" xfId="0" applyFont="1" applyAlignment="1">
      <alignment horizontal="center"/>
    </xf>
    <xf numFmtId="0" fontId="50" fillId="0" borderId="164" xfId="0" applyFont="1" applyBorder="1">
      <alignment vertical="center"/>
    </xf>
    <xf numFmtId="0" fontId="180" fillId="0" borderId="112" xfId="0" applyFont="1" applyBorder="1">
      <alignment vertical="center"/>
    </xf>
    <xf numFmtId="0" fontId="180" fillId="0" borderId="0" xfId="0" applyFont="1">
      <alignment vertical="center"/>
    </xf>
    <xf numFmtId="49" fontId="21" fillId="0" borderId="92" xfId="0" applyNumberFormat="1" applyFont="1" applyBorder="1" applyAlignment="1" applyProtection="1">
      <alignment horizontal="center"/>
      <protection locked="0"/>
    </xf>
    <xf numFmtId="0" fontId="180" fillId="0" borderId="92" xfId="0" applyFont="1" applyBorder="1">
      <alignment vertical="center"/>
    </xf>
    <xf numFmtId="3" fontId="20" fillId="0" borderId="73" xfId="0" applyNumberFormat="1" applyFont="1" applyBorder="1" applyAlignment="1" applyProtection="1">
      <alignment horizontal="center" vertical="center"/>
      <protection locked="0"/>
    </xf>
    <xf numFmtId="3" fontId="20" fillId="0" borderId="54" xfId="0" applyNumberFormat="1" applyFont="1" applyBorder="1" applyAlignment="1" applyProtection="1">
      <alignment horizontal="center" vertical="center"/>
      <protection locked="0"/>
    </xf>
    <xf numFmtId="3" fontId="20" fillId="0" borderId="119" xfId="0" applyNumberFormat="1" applyFont="1" applyBorder="1" applyAlignment="1" applyProtection="1">
      <alignment horizontal="center" vertical="center"/>
      <protection locked="0"/>
    </xf>
    <xf numFmtId="3" fontId="20" fillId="0" borderId="118" xfId="0" applyNumberFormat="1" applyFont="1" applyBorder="1" applyAlignment="1">
      <alignment horizontal="center" vertical="center"/>
    </xf>
    <xf numFmtId="3" fontId="20" fillId="0" borderId="92" xfId="0" applyNumberFormat="1" applyFont="1" applyBorder="1" applyAlignment="1">
      <alignment horizontal="center" vertical="center"/>
    </xf>
    <xf numFmtId="0" fontId="20" fillId="0" borderId="92" xfId="0" applyFont="1" applyBorder="1" applyAlignment="1">
      <alignment horizontal="center" vertical="center"/>
    </xf>
    <xf numFmtId="0" fontId="180" fillId="0" borderId="63" xfId="0" applyFont="1" applyBorder="1">
      <alignment vertical="center"/>
    </xf>
    <xf numFmtId="0" fontId="180" fillId="0" borderId="117" xfId="0" applyFont="1" applyBorder="1" applyAlignment="1">
      <alignment horizontal="center" vertical="center"/>
    </xf>
    <xf numFmtId="0" fontId="32" fillId="0" borderId="0" xfId="0" applyFont="1" applyAlignment="1" applyProtection="1">
      <alignment horizontal="center" vertical="top"/>
      <protection locked="0"/>
    </xf>
    <xf numFmtId="185" fontId="77" fillId="22" borderId="0" xfId="0" applyNumberFormat="1" applyFont="1" applyFill="1" applyAlignment="1" applyProtection="1">
      <alignment horizontal="left"/>
      <protection locked="0"/>
    </xf>
    <xf numFmtId="185" fontId="77" fillId="22" borderId="0" xfId="0" applyNumberFormat="1" applyFont="1" applyFill="1" applyAlignment="1" applyProtection="1">
      <alignment horizontal="center"/>
      <protection locked="0"/>
    </xf>
    <xf numFmtId="0" fontId="9" fillId="0" borderId="210" xfId="27" applyNumberFormat="1" applyFont="1" applyBorder="1" applyAlignment="1">
      <alignment horizontal="justify"/>
    </xf>
    <xf numFmtId="206" fontId="9" fillId="0" borderId="211" xfId="27" applyNumberFormat="1" applyFont="1" applyBorder="1" applyAlignment="1">
      <alignment vertical="center"/>
    </xf>
    <xf numFmtId="0" fontId="9" fillId="0" borderId="0" xfId="0" applyFont="1" applyAlignment="1">
      <alignment horizontal="justify" wrapText="1"/>
    </xf>
    <xf numFmtId="37" fontId="9" fillId="0" borderId="210" xfId="27" applyFont="1" applyBorder="1" applyAlignment="1">
      <alignment horizontal="center" vertical="center"/>
    </xf>
    <xf numFmtId="0" fontId="9" fillId="0" borderId="6" xfId="27" applyNumberFormat="1" applyFont="1" applyBorder="1" applyAlignment="1">
      <alignment horizontal="justify"/>
    </xf>
    <xf numFmtId="0" fontId="9" fillId="0" borderId="0" xfId="28" applyFont="1" applyAlignment="1">
      <alignment horizontal="left" vertical="center"/>
    </xf>
    <xf numFmtId="0" fontId="9" fillId="0" borderId="211" xfId="0" applyFont="1" applyBorder="1" applyAlignment="1">
      <alignment horizontal="justify" wrapText="1"/>
    </xf>
    <xf numFmtId="37" fontId="181" fillId="0" borderId="210" xfId="27" applyFont="1" applyBorder="1" applyAlignment="1">
      <alignment horizontal="center" vertical="center"/>
    </xf>
    <xf numFmtId="0" fontId="9" fillId="0" borderId="210" xfId="0" applyFont="1" applyBorder="1" applyAlignment="1">
      <alignment horizontal="center" vertical="center" wrapText="1"/>
    </xf>
    <xf numFmtId="0" fontId="181" fillId="0" borderId="0" xfId="0" applyFont="1" applyAlignment="1">
      <alignment horizontal="center" vertical="center"/>
    </xf>
    <xf numFmtId="0" fontId="8" fillId="0" borderId="210" xfId="0" applyFont="1" applyBorder="1" applyAlignment="1">
      <alignment horizontal="center" vertical="center" wrapText="1"/>
    </xf>
    <xf numFmtId="0" fontId="181" fillId="0" borderId="210" xfId="0" applyFont="1" applyBorder="1" applyAlignment="1">
      <alignment horizontal="center" vertical="center"/>
    </xf>
    <xf numFmtId="0" fontId="9" fillId="0" borderId="210" xfId="0" applyFont="1" applyBorder="1" applyAlignment="1">
      <alignment vertical="center" wrapText="1"/>
    </xf>
    <xf numFmtId="207" fontId="143" fillId="0" borderId="210" xfId="0" applyNumberFormat="1" applyFont="1" applyBorder="1" applyAlignment="1">
      <alignment horizontal="right" wrapText="1"/>
    </xf>
    <xf numFmtId="208" fontId="143" fillId="0" borderId="210" xfId="0" applyNumberFormat="1" applyFont="1" applyBorder="1" applyAlignment="1">
      <alignment horizontal="right" wrapText="1"/>
    </xf>
    <xf numFmtId="207" fontId="143" fillId="0" borderId="210" xfId="0" applyNumberFormat="1" applyFont="1" applyBorder="1" applyAlignment="1">
      <alignment horizontal="right"/>
    </xf>
    <xf numFmtId="0" fontId="0" fillId="0" borderId="210" xfId="0" applyBorder="1">
      <alignment vertical="center"/>
    </xf>
    <xf numFmtId="0" fontId="181" fillId="0" borderId="210" xfId="0" applyFont="1" applyBorder="1" applyAlignment="1">
      <alignment horizontal="center" wrapText="1"/>
    </xf>
    <xf numFmtId="0" fontId="0" fillId="0" borderId="210" xfId="0" applyBorder="1" applyAlignment="1">
      <alignment horizontal="center" vertical="center"/>
    </xf>
    <xf numFmtId="0" fontId="12" fillId="0" borderId="210" xfId="0" applyFont="1" applyBorder="1" applyAlignment="1">
      <alignment horizontal="justify" wrapText="1"/>
    </xf>
    <xf numFmtId="0" fontId="184" fillId="0" borderId="210" xfId="0" applyFont="1" applyBorder="1" applyAlignment="1">
      <alignment horizontal="center" wrapText="1"/>
    </xf>
    <xf numFmtId="37" fontId="9" fillId="0" borderId="213" xfId="27" applyFont="1" applyBorder="1" applyAlignment="1">
      <alignment horizontal="center" vertical="center"/>
    </xf>
    <xf numFmtId="37" fontId="9" fillId="0" borderId="113" xfId="27" applyFont="1" applyBorder="1" applyAlignment="1">
      <alignment vertical="center"/>
    </xf>
    <xf numFmtId="37" fontId="9" fillId="0" borderId="113" xfId="27" applyFont="1" applyBorder="1"/>
    <xf numFmtId="37" fontId="9" fillId="0" borderId="113" xfId="27" applyFont="1" applyBorder="1" applyAlignment="1">
      <alignment horizontal="right" vertical="center"/>
    </xf>
    <xf numFmtId="37" fontId="9" fillId="0" borderId="113" xfId="27" applyFont="1" applyBorder="1" applyAlignment="1">
      <alignment horizontal="right"/>
    </xf>
    <xf numFmtId="37" fontId="9" fillId="0" borderId="0" xfId="27" applyFont="1"/>
    <xf numFmtId="37" fontId="9" fillId="0" borderId="0" xfId="27" applyFont="1" applyAlignment="1">
      <alignment horizontal="center" vertical="center"/>
    </xf>
    <xf numFmtId="37" fontId="9" fillId="0" borderId="0" xfId="27" applyFont="1" applyAlignment="1">
      <alignment vertical="center"/>
    </xf>
    <xf numFmtId="37" fontId="9" fillId="0" borderId="0" xfId="27" applyFont="1" applyAlignment="1">
      <alignment horizontal="right" vertical="center"/>
    </xf>
    <xf numFmtId="37" fontId="9" fillId="0" borderId="0" xfId="27" applyFont="1" applyAlignment="1">
      <alignment horizontal="right"/>
    </xf>
    <xf numFmtId="0" fontId="9" fillId="0" borderId="0" xfId="0" applyFont="1" applyAlignment="1">
      <alignment horizontal="left"/>
    </xf>
    <xf numFmtId="0" fontId="9" fillId="0" borderId="0" xfId="29" applyFont="1" applyAlignment="1">
      <alignment horizontal="left" vertical="center"/>
    </xf>
    <xf numFmtId="0" fontId="9" fillId="0" borderId="0" xfId="0" applyFont="1">
      <alignment vertical="center"/>
    </xf>
    <xf numFmtId="0" fontId="0" fillId="0" borderId="0" xfId="0" applyAlignment="1">
      <alignment wrapText="1"/>
    </xf>
    <xf numFmtId="0" fontId="9" fillId="0" borderId="0" xfId="0" applyFont="1" applyAlignment="1">
      <alignment horizontal="center" vertical="center" wrapText="1"/>
    </xf>
    <xf numFmtId="0" fontId="9" fillId="0" borderId="214" xfId="0" applyFont="1" applyBorder="1" applyAlignment="1">
      <alignment horizontal="center" vertical="center" wrapText="1"/>
    </xf>
    <xf numFmtId="207" fontId="9" fillId="0" borderId="210" xfId="0" applyNumberFormat="1" applyFont="1" applyBorder="1" applyAlignment="1">
      <alignment horizontal="right" wrapText="1"/>
    </xf>
    <xf numFmtId="0" fontId="9" fillId="0" borderId="0" xfId="36" applyFont="1" applyAlignment="1">
      <alignment horizontal="left"/>
    </xf>
    <xf numFmtId="206" fontId="9" fillId="0" borderId="0" xfId="27" applyNumberFormat="1" applyFont="1" applyAlignment="1">
      <alignment vertical="center"/>
    </xf>
    <xf numFmtId="0" fontId="72" fillId="0" borderId="212" xfId="0" applyFont="1" applyBorder="1" applyAlignment="1">
      <alignment wrapText="1"/>
    </xf>
    <xf numFmtId="0" fontId="9" fillId="0" borderId="0" xfId="0" applyFont="1" applyAlignment="1">
      <alignment horizontal="center" wrapText="1"/>
    </xf>
    <xf numFmtId="0" fontId="9" fillId="0" borderId="210" xfId="0" applyFont="1" applyBorder="1" applyAlignment="1">
      <alignment horizontal="left" vertical="center" wrapText="1"/>
    </xf>
    <xf numFmtId="207" fontId="9" fillId="0" borderId="210" xfId="0" applyNumberFormat="1" applyFont="1" applyBorder="1" applyAlignment="1">
      <alignment horizontal="right"/>
    </xf>
    <xf numFmtId="207" fontId="12" fillId="0" borderId="210" xfId="0" applyNumberFormat="1" applyFont="1" applyBorder="1" applyAlignment="1">
      <alignment horizontal="right" wrapText="1"/>
    </xf>
    <xf numFmtId="0" fontId="9" fillId="0" borderId="210" xfId="0" applyFont="1" applyBorder="1" applyAlignment="1">
      <alignment horizontal="center" vertical="center"/>
    </xf>
    <xf numFmtId="37" fontId="9" fillId="0" borderId="113" xfId="27" applyFont="1" applyBorder="1" applyAlignment="1">
      <alignment horizontal="center" vertical="center"/>
    </xf>
    <xf numFmtId="0" fontId="9" fillId="0" borderId="0" xfId="0" applyFont="1" applyAlignment="1">
      <alignment horizontal="justify" vertical="center" wrapText="1"/>
    </xf>
    <xf numFmtId="0" fontId="9" fillId="0" borderId="211" xfId="0" applyFont="1" applyBorder="1" applyAlignment="1">
      <alignment horizontal="justify" vertical="center" wrapText="1"/>
    </xf>
    <xf numFmtId="0" fontId="9" fillId="0" borderId="215" xfId="0" applyFont="1" applyBorder="1" applyAlignment="1">
      <alignment horizontal="center" vertical="center" wrapText="1"/>
    </xf>
    <xf numFmtId="0" fontId="9" fillId="0" borderId="213" xfId="0" applyFont="1" applyBorder="1" applyAlignment="1">
      <alignment horizontal="center" vertical="center" wrapText="1"/>
    </xf>
    <xf numFmtId="207" fontId="181" fillId="0" borderId="216" xfId="0" applyNumberFormat="1" applyFont="1" applyBorder="1" applyAlignment="1">
      <alignment horizontal="right" wrapText="1"/>
    </xf>
    <xf numFmtId="207" fontId="181" fillId="0" borderId="217" xfId="0" applyNumberFormat="1" applyFont="1" applyBorder="1" applyAlignment="1">
      <alignment horizontal="right" wrapText="1"/>
    </xf>
    <xf numFmtId="207" fontId="184" fillId="0" borderId="215" xfId="0" applyNumberFormat="1" applyFont="1" applyBorder="1" applyAlignment="1">
      <alignment horizontal="right" wrapText="1"/>
    </xf>
    <xf numFmtId="0" fontId="181" fillId="0" borderId="215" xfId="0" applyFont="1" applyBorder="1" applyAlignment="1">
      <alignment horizontal="center" wrapText="1"/>
    </xf>
    <xf numFmtId="0" fontId="184" fillId="0" borderId="215" xfId="0" applyFont="1" applyBorder="1" applyAlignment="1">
      <alignment horizontal="center" wrapText="1"/>
    </xf>
    <xf numFmtId="37" fontId="9" fillId="0" borderId="214" xfId="27" applyFont="1" applyBorder="1" applyAlignment="1">
      <alignment horizontal="center" vertical="center"/>
    </xf>
    <xf numFmtId="37" fontId="9" fillId="0" borderId="218" xfId="27" applyFont="1" applyBorder="1" applyAlignment="1">
      <alignment vertical="center"/>
    </xf>
    <xf numFmtId="37" fontId="9" fillId="0" borderId="218" xfId="27" applyFont="1" applyBorder="1"/>
    <xf numFmtId="37" fontId="9" fillId="0" borderId="218" xfId="27" applyFont="1" applyBorder="1" applyAlignment="1">
      <alignment horizontal="right" vertical="center"/>
    </xf>
    <xf numFmtId="0" fontId="9" fillId="0" borderId="0" xfId="36" applyFont="1"/>
    <xf numFmtId="0" fontId="9" fillId="0" borderId="0" xfId="36" applyFont="1" applyAlignment="1">
      <alignment horizontal="justify" wrapText="1"/>
    </xf>
    <xf numFmtId="37" fontId="9" fillId="0" borderId="18" xfId="27" applyFont="1" applyBorder="1" applyAlignment="1">
      <alignment horizontal="center" vertical="center"/>
    </xf>
    <xf numFmtId="0" fontId="9" fillId="0" borderId="0" xfId="37" applyFont="1">
      <alignment vertical="center"/>
    </xf>
    <xf numFmtId="0" fontId="9" fillId="0" borderId="211" xfId="36" applyFont="1" applyBorder="1" applyAlignment="1">
      <alignment horizontal="justify"/>
    </xf>
    <xf numFmtId="0" fontId="9" fillId="0" borderId="0" xfId="36" applyFont="1" applyAlignment="1">
      <alignment horizontal="justify"/>
    </xf>
    <xf numFmtId="37" fontId="181" fillId="0" borderId="113" xfId="27" applyFont="1" applyBorder="1" applyAlignment="1">
      <alignment horizontal="center" vertical="center"/>
    </xf>
    <xf numFmtId="0" fontId="9" fillId="0" borderId="210" xfId="36" applyFont="1" applyBorder="1" applyAlignment="1">
      <alignment horizontal="center" vertical="center" wrapText="1"/>
    </xf>
    <xf numFmtId="0" fontId="9" fillId="0" borderId="210" xfId="37" applyFont="1" applyBorder="1" applyAlignment="1">
      <alignment horizontal="center" vertical="center" wrapText="1"/>
    </xf>
    <xf numFmtId="0" fontId="88" fillId="0" borderId="210" xfId="36" applyFont="1" applyBorder="1" applyAlignment="1">
      <alignment horizontal="center" vertical="center" wrapText="1"/>
    </xf>
    <xf numFmtId="0" fontId="9" fillId="0" borderId="0" xfId="37" applyFont="1" applyAlignment="1">
      <alignment vertical="center" wrapText="1"/>
    </xf>
    <xf numFmtId="207" fontId="9" fillId="0" borderId="210" xfId="36" applyNumberFormat="1" applyFont="1" applyBorder="1" applyAlignment="1">
      <alignment horizontal="right" wrapText="1"/>
    </xf>
    <xf numFmtId="0" fontId="9" fillId="0" borderId="210" xfId="36" applyFont="1" applyBorder="1" applyAlignment="1">
      <alignment horizontal="center" wrapText="1"/>
    </xf>
    <xf numFmtId="0" fontId="9" fillId="0" borderId="210" xfId="36" applyFont="1" applyBorder="1" applyAlignment="1">
      <alignment horizontal="justify" wrapText="1"/>
    </xf>
    <xf numFmtId="37" fontId="9" fillId="0" borderId="210" xfId="27" applyFont="1" applyBorder="1" applyAlignment="1">
      <alignment vertical="center"/>
    </xf>
    <xf numFmtId="37" fontId="9" fillId="0" borderId="210" xfId="27" applyFont="1" applyBorder="1"/>
    <xf numFmtId="37" fontId="9" fillId="0" borderId="210" xfId="27" applyFont="1" applyBorder="1" applyAlignment="1">
      <alignment horizontal="right" vertical="center"/>
    </xf>
    <xf numFmtId="41" fontId="12" fillId="0" borderId="0" xfId="0" applyNumberFormat="1" applyFont="1" applyAlignment="1"/>
    <xf numFmtId="0" fontId="79" fillId="0" borderId="0" xfId="0" applyFont="1">
      <alignment vertical="center"/>
    </xf>
    <xf numFmtId="41" fontId="79" fillId="0" borderId="54" xfId="0" applyNumberFormat="1" applyFont="1" applyBorder="1" applyAlignment="1">
      <alignment vertical="center" wrapText="1"/>
    </xf>
    <xf numFmtId="41" fontId="79" fillId="0" borderId="54" xfId="0" applyNumberFormat="1" applyFont="1" applyBorder="1" applyAlignment="1">
      <alignment horizontal="center" vertical="center"/>
    </xf>
    <xf numFmtId="41" fontId="79" fillId="0" borderId="73" xfId="0" applyNumberFormat="1" applyFont="1" applyBorder="1" applyAlignment="1">
      <alignment horizontal="left" vertical="center" wrapText="1"/>
    </xf>
    <xf numFmtId="41" fontId="79" fillId="0" borderId="73" xfId="0" applyNumberFormat="1" applyFont="1" applyBorder="1" applyAlignment="1">
      <alignment horizontal="right" vertical="center" wrapText="1"/>
    </xf>
    <xf numFmtId="41" fontId="79" fillId="0" borderId="72" xfId="0" applyNumberFormat="1" applyFont="1" applyBorder="1" applyAlignment="1">
      <alignment horizontal="right" vertical="center"/>
    </xf>
    <xf numFmtId="0" fontId="79" fillId="0" borderId="0" xfId="0" applyFont="1" applyAlignment="1">
      <alignment vertical="center" wrapText="1"/>
    </xf>
    <xf numFmtId="3" fontId="79" fillId="0" borderId="0" xfId="0" applyNumberFormat="1" applyFont="1" applyAlignment="1">
      <alignment horizontal="left" vertical="center" wrapText="1"/>
    </xf>
    <xf numFmtId="3" fontId="79" fillId="0" borderId="0" xfId="0" applyNumberFormat="1" applyFont="1" applyAlignment="1">
      <alignment horizontal="right" vertical="center" wrapText="1"/>
    </xf>
    <xf numFmtId="0" fontId="187" fillId="0" borderId="0" xfId="0" applyFont="1" applyAlignment="1">
      <alignment horizontal="center" vertical="center"/>
    </xf>
    <xf numFmtId="0" fontId="188" fillId="0" borderId="0" xfId="0" applyFont="1" applyAlignment="1">
      <alignment horizontal="center" vertical="center"/>
    </xf>
    <xf numFmtId="0" fontId="32" fillId="0" borderId="41" xfId="21" quotePrefix="1" applyFont="1" applyBorder="1" applyAlignment="1">
      <alignment horizontal="center" vertical="center"/>
    </xf>
    <xf numFmtId="0" fontId="32" fillId="0" borderId="63" xfId="21" applyFont="1" applyBorder="1" applyAlignment="1">
      <alignment vertical="center"/>
    </xf>
    <xf numFmtId="0" fontId="32" fillId="0" borderId="72" xfId="0" applyFont="1" applyBorder="1" applyAlignment="1">
      <alignment horizontal="center" vertical="center"/>
    </xf>
    <xf numFmtId="0" fontId="192" fillId="0" borderId="0" xfId="21" applyFont="1" applyAlignment="1">
      <alignment horizontal="center" vertical="center"/>
    </xf>
    <xf numFmtId="0" fontId="53" fillId="0" borderId="0" xfId="21" applyFont="1" applyAlignment="1">
      <alignment vertical="center"/>
    </xf>
    <xf numFmtId="0" fontId="32" fillId="0" borderId="41" xfId="21" quotePrefix="1" applyFont="1" applyBorder="1" applyAlignment="1">
      <alignment horizontal="right" vertical="center"/>
    </xf>
    <xf numFmtId="0" fontId="32" fillId="0" borderId="93" xfId="21" applyFont="1" applyBorder="1" applyAlignment="1">
      <alignment vertical="center"/>
    </xf>
    <xf numFmtId="0" fontId="20" fillId="0" borderId="100" xfId="21" applyFont="1" applyBorder="1" applyAlignment="1">
      <alignment vertical="center"/>
    </xf>
    <xf numFmtId="0" fontId="20" fillId="0" borderId="66" xfId="21" applyFont="1" applyBorder="1" applyAlignment="1">
      <alignment vertical="center"/>
    </xf>
    <xf numFmtId="0" fontId="32" fillId="0" borderId="66" xfId="21" quotePrefix="1" applyFont="1" applyBorder="1" applyAlignment="1">
      <alignment horizontal="left" vertical="center"/>
    </xf>
    <xf numFmtId="0" fontId="20" fillId="0" borderId="111" xfId="21" applyFont="1" applyBorder="1" applyAlignment="1">
      <alignment vertical="center"/>
    </xf>
    <xf numFmtId="0" fontId="50" fillId="0" borderId="0" xfId="21" quotePrefix="1" applyFont="1" applyAlignment="1">
      <alignment vertical="center" wrapText="1"/>
    </xf>
    <xf numFmtId="0" fontId="20" fillId="0" borderId="0" xfId="21" applyFont="1" applyAlignment="1">
      <alignment horizontal="left" vertical="center"/>
    </xf>
    <xf numFmtId="0" fontId="20" fillId="0" borderId="36" xfId="0" applyFont="1" applyBorder="1" applyAlignment="1" applyProtection="1">
      <alignment horizontal="center" wrapText="1"/>
      <protection locked="0"/>
    </xf>
    <xf numFmtId="0" fontId="193" fillId="0" borderId="36" xfId="0" applyFont="1" applyBorder="1" applyAlignment="1" applyProtection="1">
      <alignment horizontal="center" wrapText="1"/>
      <protection locked="0"/>
    </xf>
    <xf numFmtId="186" fontId="73" fillId="0" borderId="50" xfId="0" applyNumberFormat="1" applyFont="1" applyBorder="1" applyAlignment="1">
      <alignment horizontal="center"/>
    </xf>
    <xf numFmtId="186" fontId="73" fillId="0" borderId="49" xfId="0" applyNumberFormat="1" applyFont="1" applyBorder="1" applyAlignment="1">
      <alignment horizontal="center"/>
    </xf>
    <xf numFmtId="0" fontId="73" fillId="0" borderId="100" xfId="0" applyFont="1" applyBorder="1" applyAlignment="1" applyProtection="1">
      <alignment horizontal="left"/>
      <protection locked="0"/>
    </xf>
    <xf numFmtId="186" fontId="73" fillId="0" borderId="26" xfId="0" applyNumberFormat="1" applyFont="1" applyBorder="1" applyAlignment="1">
      <alignment horizontal="center"/>
    </xf>
    <xf numFmtId="186" fontId="73" fillId="0" borderId="0" xfId="0" applyNumberFormat="1" applyFont="1" applyAlignment="1">
      <alignment horizontal="center"/>
    </xf>
    <xf numFmtId="186" fontId="73" fillId="0" borderId="0" xfId="0" applyNumberFormat="1" applyFont="1" applyAlignment="1" applyProtection="1">
      <alignment horizontal="center" vertical="center"/>
      <protection locked="0"/>
    </xf>
    <xf numFmtId="0" fontId="32" fillId="21" borderId="0" xfId="0" applyFont="1" applyFill="1" applyAlignment="1" applyProtection="1">
      <protection locked="0"/>
    </xf>
    <xf numFmtId="0" fontId="73" fillId="0" borderId="100" xfId="0" applyFont="1" applyBorder="1" applyAlignment="1" applyProtection="1">
      <alignment horizontal="left" wrapText="1"/>
      <protection locked="0"/>
    </xf>
    <xf numFmtId="186" fontId="73" fillId="0" borderId="48" xfId="0" applyNumberFormat="1" applyFont="1" applyBorder="1" applyAlignment="1">
      <alignment horizontal="center"/>
    </xf>
    <xf numFmtId="186" fontId="73" fillId="0" borderId="41" xfId="0" applyNumberFormat="1" applyFont="1" applyBorder="1" applyAlignment="1">
      <alignment horizontal="center"/>
    </xf>
    <xf numFmtId="186" fontId="32" fillId="0" borderId="41" xfId="0" applyNumberFormat="1" applyFont="1" applyBorder="1" applyAlignment="1" applyProtection="1">
      <alignment horizontal="center" vertical="center"/>
      <protection locked="0"/>
    </xf>
    <xf numFmtId="0" fontId="72" fillId="0" borderId="210" xfId="21" applyFont="1" applyBorder="1" applyAlignment="1">
      <alignment horizontal="center" vertical="center"/>
    </xf>
    <xf numFmtId="0" fontId="194" fillId="0" borderId="0" xfId="0" applyFont="1" applyAlignment="1"/>
    <xf numFmtId="0" fontId="195" fillId="0" borderId="0" xfId="0" applyFont="1" applyAlignment="1"/>
    <xf numFmtId="0" fontId="72" fillId="0" borderId="217" xfId="21" applyFont="1" applyBorder="1"/>
    <xf numFmtId="0" fontId="72" fillId="0" borderId="113" xfId="21" applyFont="1" applyBorder="1"/>
    <xf numFmtId="0" fontId="8" fillId="0" borderId="0" xfId="0" applyFont="1">
      <alignment vertical="center"/>
    </xf>
    <xf numFmtId="0" fontId="9" fillId="0" borderId="0" xfId="21" applyFont="1" applyAlignment="1">
      <alignment vertical="center"/>
    </xf>
    <xf numFmtId="185" fontId="9" fillId="0" borderId="0" xfId="0" applyNumberFormat="1" applyFont="1" applyAlignment="1"/>
    <xf numFmtId="209" fontId="7" fillId="0" borderId="0" xfId="0" applyNumberFormat="1" applyFont="1" applyAlignment="1"/>
    <xf numFmtId="41" fontId="7" fillId="0" borderId="0" xfId="0" applyNumberFormat="1" applyFont="1" applyAlignment="1"/>
    <xf numFmtId="185" fontId="7" fillId="0" borderId="0" xfId="21" applyNumberFormat="1" applyFont="1" applyAlignment="1">
      <alignment horizontal="right" vertical="center"/>
    </xf>
    <xf numFmtId="41" fontId="7" fillId="0" borderId="0" xfId="21" applyNumberFormat="1" applyFont="1" applyAlignment="1">
      <alignment horizontal="right" vertical="center"/>
    </xf>
    <xf numFmtId="41" fontId="7" fillId="0" borderId="0" xfId="21" applyNumberFormat="1" applyFont="1" applyAlignment="1">
      <alignment vertical="center"/>
    </xf>
    <xf numFmtId="41" fontId="7" fillId="0" borderId="0" xfId="0" applyNumberFormat="1" applyFont="1">
      <alignment vertical="center"/>
    </xf>
    <xf numFmtId="209" fontId="7" fillId="0" borderId="113" xfId="0" applyNumberFormat="1" applyFont="1" applyBorder="1" applyAlignment="1"/>
    <xf numFmtId="41" fontId="7" fillId="0" borderId="92" xfId="0" applyNumberFormat="1" applyFont="1" applyBorder="1" applyAlignment="1"/>
    <xf numFmtId="41" fontId="7" fillId="0" borderId="113" xfId="21" applyNumberFormat="1"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right" vertical="center"/>
    </xf>
    <xf numFmtId="0" fontId="7" fillId="0" borderId="0" xfId="0" applyFont="1">
      <alignment vertical="center"/>
    </xf>
    <xf numFmtId="0" fontId="198" fillId="0" borderId="0" xfId="0" applyFont="1" applyAlignment="1"/>
    <xf numFmtId="0" fontId="22" fillId="0" borderId="0" xfId="0" applyFont="1" applyAlignment="1"/>
    <xf numFmtId="184" fontId="20" fillId="0" borderId="0" xfId="19" applyFont="1" applyAlignment="1" applyProtection="1">
      <alignment horizontal="left" vertical="center"/>
      <protection locked="0"/>
    </xf>
    <xf numFmtId="184" fontId="8" fillId="0" borderId="0" xfId="19" applyFont="1" applyAlignment="1" applyProtection="1">
      <alignment horizontal="left" vertical="center"/>
      <protection locked="0"/>
    </xf>
    <xf numFmtId="181" fontId="58" fillId="21" borderId="72" xfId="0" applyNumberFormat="1" applyFont="1" applyFill="1" applyBorder="1" applyAlignment="1">
      <alignment horizontal="center" vertical="center"/>
    </xf>
    <xf numFmtId="181" fontId="58" fillId="0" borderId="73" xfId="0" applyNumberFormat="1" applyFont="1" applyBorder="1" applyAlignment="1">
      <alignment horizontal="center" vertical="center"/>
    </xf>
    <xf numFmtId="181" fontId="58" fillId="0" borderId="64" xfId="0" applyNumberFormat="1" applyFont="1" applyBorder="1" applyAlignment="1">
      <alignment horizontal="center" vertical="center"/>
    </xf>
    <xf numFmtId="181" fontId="58" fillId="21" borderId="61" xfId="0" applyNumberFormat="1" applyFont="1" applyFill="1" applyBorder="1" applyAlignment="1">
      <alignment horizontal="center" vertical="center"/>
    </xf>
    <xf numFmtId="181" fontId="58" fillId="0" borderId="62" xfId="0" applyNumberFormat="1" applyFont="1" applyBorder="1" applyAlignment="1">
      <alignment horizontal="center" vertical="center"/>
    </xf>
    <xf numFmtId="181" fontId="58" fillId="0" borderId="63" xfId="0" applyNumberFormat="1" applyFont="1" applyBorder="1" applyAlignment="1">
      <alignment horizontal="center" vertical="center"/>
    </xf>
    <xf numFmtId="181" fontId="58" fillId="15" borderId="63" xfId="0" applyNumberFormat="1" applyFont="1" applyFill="1" applyBorder="1" applyAlignment="1">
      <alignment horizontal="center" vertical="center"/>
    </xf>
    <xf numFmtId="181" fontId="58" fillId="0" borderId="67" xfId="0" applyNumberFormat="1" applyFont="1" applyBorder="1" applyAlignment="1">
      <alignment horizontal="center" vertical="center"/>
    </xf>
    <xf numFmtId="181" fontId="58" fillId="21" borderId="62" xfId="0" applyNumberFormat="1" applyFont="1" applyFill="1" applyBorder="1" applyAlignment="1">
      <alignment horizontal="center" vertical="center"/>
    </xf>
    <xf numFmtId="181" fontId="58" fillId="0" borderId="66" xfId="0" applyNumberFormat="1" applyFont="1" applyBorder="1" applyAlignment="1">
      <alignment horizontal="center" vertical="center"/>
    </xf>
    <xf numFmtId="181" fontId="58" fillId="15" borderId="67" xfId="0" applyNumberFormat="1" applyFont="1" applyFill="1" applyBorder="1" applyAlignment="1">
      <alignment horizontal="center" vertical="center"/>
    </xf>
    <xf numFmtId="181" fontId="58" fillId="0" borderId="54" xfId="0" applyNumberFormat="1" applyFont="1" applyBorder="1" applyAlignment="1">
      <alignment horizontal="center" vertical="center"/>
    </xf>
    <xf numFmtId="181" fontId="58" fillId="15" borderId="62" xfId="0" applyNumberFormat="1" applyFont="1" applyFill="1" applyBorder="1" applyAlignment="1">
      <alignment horizontal="center" vertical="center"/>
    </xf>
    <xf numFmtId="181" fontId="58" fillId="15" borderId="61" xfId="0" applyNumberFormat="1" applyFont="1" applyFill="1" applyBorder="1" applyAlignment="1">
      <alignment horizontal="center" vertical="center"/>
    </xf>
    <xf numFmtId="182" fontId="58" fillId="0" borderId="61" xfId="0" applyNumberFormat="1" applyFont="1" applyBorder="1">
      <alignment vertical="center"/>
    </xf>
    <xf numFmtId="182" fontId="58" fillId="0" borderId="62" xfId="0" applyNumberFormat="1" applyFont="1" applyBorder="1">
      <alignment vertical="center"/>
    </xf>
    <xf numFmtId="182" fontId="58" fillId="0" borderId="63" xfId="0" applyNumberFormat="1" applyFont="1" applyBorder="1">
      <alignment vertical="center"/>
    </xf>
    <xf numFmtId="182" fontId="58" fillId="15" borderId="67" xfId="0" applyNumberFormat="1" applyFont="1" applyFill="1" applyBorder="1">
      <alignment vertical="center"/>
    </xf>
    <xf numFmtId="0" fontId="75" fillId="0" borderId="108" xfId="0" applyFont="1" applyBorder="1" applyAlignment="1">
      <alignment horizontal="center" vertical="center"/>
    </xf>
    <xf numFmtId="0" fontId="75" fillId="0" borderId="76" xfId="0" applyFont="1" applyBorder="1" applyAlignment="1">
      <alignment horizontal="center" vertical="center" wrapText="1"/>
    </xf>
    <xf numFmtId="0" fontId="75" fillId="0" borderId="87" xfId="0" applyFont="1" applyBorder="1" applyAlignment="1">
      <alignment horizontal="center" vertical="center" wrapText="1"/>
    </xf>
    <xf numFmtId="0" fontId="75" fillId="0" borderId="87" xfId="0" applyFont="1" applyBorder="1" applyAlignment="1">
      <alignment horizontal="center" vertical="center"/>
    </xf>
    <xf numFmtId="0" fontId="200" fillId="0" borderId="76" xfId="0" applyFont="1" applyBorder="1" applyAlignment="1">
      <alignment horizontal="center" vertical="center"/>
    </xf>
    <xf numFmtId="0" fontId="200" fillId="0" borderId="76" xfId="0" applyFont="1" applyBorder="1" applyAlignment="1">
      <alignment horizontal="center" vertical="center" wrapText="1"/>
    </xf>
    <xf numFmtId="0" fontId="200" fillId="0" borderId="87" xfId="0" applyFont="1" applyBorder="1" applyAlignment="1">
      <alignment horizontal="center" vertical="center" wrapText="1"/>
    </xf>
    <xf numFmtId="0" fontId="50" fillId="0" borderId="72" xfId="0" applyFont="1" applyBorder="1" applyAlignment="1">
      <alignment horizontal="center" vertical="center"/>
    </xf>
    <xf numFmtId="0" fontId="50" fillId="0" borderId="76" xfId="0" applyFont="1" applyBorder="1" applyAlignment="1">
      <alignment horizontal="center" vertical="center"/>
    </xf>
    <xf numFmtId="0" fontId="11" fillId="5" borderId="1" xfId="0" applyFont="1" applyFill="1" applyBorder="1" applyAlignment="1">
      <alignment horizontal="center" vertical="center" wrapText="1"/>
    </xf>
    <xf numFmtId="0" fontId="45" fillId="0" borderId="35" xfId="5" applyFont="1" applyBorder="1" applyAlignment="1">
      <alignment vertical="center" wrapText="1"/>
    </xf>
    <xf numFmtId="0" fontId="45" fillId="0" borderId="10" xfId="5" applyFont="1" applyBorder="1" applyAlignment="1">
      <alignment vertical="center" wrapText="1"/>
    </xf>
    <xf numFmtId="0" fontId="45" fillId="0" borderId="27" xfId="5" applyFont="1" applyBorder="1" applyAlignment="1">
      <alignment vertical="center" wrapText="1"/>
    </xf>
    <xf numFmtId="0" fontId="9" fillId="2" borderId="1" xfId="0" applyFont="1" applyFill="1" applyBorder="1" applyAlignment="1">
      <alignment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45" fillId="0" borderId="19" xfId="5" applyFont="1" applyBorder="1" applyAlignment="1">
      <alignment vertical="center" wrapText="1"/>
    </xf>
    <xf numFmtId="0" fontId="45" fillId="0" borderId="20" xfId="5" applyFont="1" applyBorder="1" applyAlignment="1">
      <alignment vertical="center" wrapText="1"/>
    </xf>
    <xf numFmtId="0" fontId="45" fillId="0" borderId="21" xfId="5" applyFont="1" applyBorder="1" applyAlignment="1">
      <alignment vertical="center" wrapText="1"/>
    </xf>
    <xf numFmtId="0" fontId="9" fillId="2" borderId="24" xfId="0" applyFont="1" applyFill="1" applyBorder="1" applyAlignment="1">
      <alignment vertical="center" wrapText="1"/>
    </xf>
    <xf numFmtId="0" fontId="47" fillId="0" borderId="19" xfId="5" applyFont="1" applyBorder="1">
      <alignment vertical="center"/>
    </xf>
    <xf numFmtId="0" fontId="47" fillId="0" borderId="20" xfId="5" applyFont="1" applyBorder="1">
      <alignment vertical="center"/>
    </xf>
    <xf numFmtId="0" fontId="47" fillId="0" borderId="21" xfId="5" applyFont="1" applyBorder="1">
      <alignment vertical="center"/>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9" fillId="2" borderId="29" xfId="0" applyFont="1" applyFill="1" applyBorder="1" applyAlignment="1">
      <alignment vertical="center" wrapText="1"/>
    </xf>
    <xf numFmtId="0" fontId="9" fillId="2" borderId="30" xfId="0" applyFont="1" applyFill="1" applyBorder="1" applyAlignment="1">
      <alignment vertical="center" wrapText="1"/>
    </xf>
    <xf numFmtId="0" fontId="9" fillId="2" borderId="31" xfId="0" applyFont="1" applyFill="1" applyBorder="1" applyAlignment="1">
      <alignment vertical="center" wrapText="1"/>
    </xf>
    <xf numFmtId="0" fontId="11" fillId="5" borderId="15"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45" fillId="0" borderId="0" xfId="5" applyFont="1" applyAlignment="1">
      <alignment vertical="center" wrapText="1"/>
    </xf>
    <xf numFmtId="0" fontId="47" fillId="0" borderId="0" xfId="5" applyFont="1" applyAlignment="1">
      <alignment vertical="center" wrapText="1"/>
    </xf>
    <xf numFmtId="0" fontId="11" fillId="5" borderId="28"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47" fillId="0" borderId="19" xfId="5" applyFont="1" applyBorder="1" applyAlignment="1">
      <alignment horizontal="left" vertical="center" wrapText="1"/>
    </xf>
    <xf numFmtId="0" fontId="47" fillId="0" borderId="20" xfId="5" applyFont="1" applyBorder="1" applyAlignment="1">
      <alignment horizontal="left" vertical="center" wrapText="1"/>
    </xf>
    <xf numFmtId="0" fontId="47" fillId="0" borderId="21" xfId="5" applyFont="1" applyBorder="1" applyAlignment="1">
      <alignment horizontal="left" vertical="center" wrapText="1"/>
    </xf>
    <xf numFmtId="0" fontId="11" fillId="5" borderId="13"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2" fillId="2" borderId="1" xfId="0" applyFont="1" applyFill="1" applyBorder="1" applyAlignment="1">
      <alignment vertical="center" wrapText="1"/>
    </xf>
    <xf numFmtId="0" fontId="8" fillId="2" borderId="0" xfId="0" applyFont="1" applyFill="1" applyAlignment="1">
      <alignment vertical="top" wrapText="1"/>
    </xf>
    <xf numFmtId="0" fontId="9" fillId="2" borderId="0" xfId="0" applyFont="1" applyFill="1" applyAlignment="1">
      <alignment horizontal="right" vertical="top"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186"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lignment vertical="center"/>
    </xf>
    <xf numFmtId="0" fontId="45" fillId="0" borderId="8" xfId="5" applyFont="1" applyBorder="1" applyAlignment="1">
      <alignment vertical="center" wrapText="1"/>
    </xf>
    <xf numFmtId="0" fontId="3" fillId="0" borderId="26" xfId="5" applyBorder="1" applyAlignment="1" applyProtection="1">
      <alignment horizontal="center" vertical="center"/>
    </xf>
    <xf numFmtId="0" fontId="3" fillId="0" borderId="0" xfId="5" applyAlignment="1" applyProtection="1">
      <alignment horizontal="center" vertical="center"/>
    </xf>
    <xf numFmtId="0" fontId="3" fillId="0" borderId="0" xfId="5" applyBorder="1" applyAlignment="1" applyProtection="1">
      <alignment horizontal="center" vertical="center"/>
    </xf>
    <xf numFmtId="3" fontId="32" fillId="0" borderId="93" xfId="0" applyNumberFormat="1" applyFont="1" applyBorder="1" applyAlignment="1">
      <alignment horizontal="left" vertical="top" wrapText="1"/>
    </xf>
    <xf numFmtId="3" fontId="32" fillId="0" borderId="0" xfId="0" applyNumberFormat="1" applyFont="1" applyAlignment="1">
      <alignment horizontal="left" vertical="top" wrapText="1"/>
    </xf>
    <xf numFmtId="0" fontId="4" fillId="0" borderId="12" xfId="5" applyFont="1" applyBorder="1" applyAlignment="1">
      <alignment horizontal="center" vertical="center"/>
    </xf>
    <xf numFmtId="0" fontId="50" fillId="0" borderId="65"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1" xfId="0" applyFont="1" applyBorder="1" applyAlignment="1">
      <alignment horizontal="center" vertical="center" wrapText="1"/>
    </xf>
    <xf numFmtId="3" fontId="50" fillId="0" borderId="65" xfId="0" applyNumberFormat="1" applyFont="1" applyBorder="1" applyAlignment="1">
      <alignment horizontal="center" vertical="center" wrapText="1"/>
    </xf>
    <xf numFmtId="3" fontId="50" fillId="0" borderId="61" xfId="0" applyNumberFormat="1" applyFont="1" applyBorder="1" applyAlignment="1">
      <alignment horizontal="center" vertical="center" wrapText="1"/>
    </xf>
    <xf numFmtId="185" fontId="78" fillId="0" borderId="93" xfId="0" applyNumberFormat="1" applyFont="1" applyBorder="1" applyAlignment="1" applyProtection="1">
      <alignment horizontal="center" vertical="center"/>
      <protection locked="0"/>
    </xf>
    <xf numFmtId="41" fontId="50" fillId="0" borderId="65" xfId="0" applyNumberFormat="1" applyFont="1" applyBorder="1" applyAlignment="1">
      <alignment horizontal="center" vertical="center" wrapText="1"/>
    </xf>
    <xf numFmtId="41" fontId="50" fillId="0" borderId="61" xfId="0" applyNumberFormat="1" applyFont="1" applyBorder="1" applyAlignment="1">
      <alignment horizontal="center" vertical="center" wrapText="1"/>
    </xf>
    <xf numFmtId="185" fontId="77" fillId="0" borderId="62" xfId="0" applyNumberFormat="1" applyFont="1" applyBorder="1" applyAlignment="1" applyProtection="1">
      <alignment horizontal="center"/>
      <protection locked="0"/>
    </xf>
    <xf numFmtId="185" fontId="20" fillId="0" borderId="62" xfId="0" applyNumberFormat="1" applyFont="1" applyBorder="1" applyAlignment="1" applyProtection="1">
      <alignment horizontal="center"/>
      <protection locked="0"/>
    </xf>
    <xf numFmtId="41" fontId="50" fillId="0" borderId="63" xfId="0" applyNumberFormat="1" applyFont="1" applyBorder="1" applyAlignment="1">
      <alignment horizontal="center" vertical="center" wrapText="1"/>
    </xf>
    <xf numFmtId="0" fontId="50" fillId="0" borderId="93" xfId="0" applyFont="1" applyBorder="1" applyAlignment="1">
      <alignment wrapText="1"/>
    </xf>
    <xf numFmtId="3" fontId="50" fillId="0" borderId="93" xfId="0" applyNumberFormat="1" applyFont="1" applyBorder="1" applyAlignment="1">
      <alignment wrapText="1"/>
    </xf>
    <xf numFmtId="3" fontId="50" fillId="0" borderId="93" xfId="0" applyNumberFormat="1" applyFont="1" applyBorder="1" applyAlignment="1">
      <alignment horizontal="left" vertical="top" wrapText="1"/>
    </xf>
    <xf numFmtId="0" fontId="53" fillId="0" borderId="41" xfId="0" applyFont="1" applyBorder="1" applyAlignment="1">
      <alignment horizontal="right" vertical="center"/>
    </xf>
    <xf numFmtId="0" fontId="50" fillId="0" borderId="45" xfId="0" applyFont="1" applyBorder="1" applyAlignment="1">
      <alignment horizontal="center" vertical="center"/>
    </xf>
    <xf numFmtId="0" fontId="50" fillId="0" borderId="46" xfId="0" applyFont="1" applyBorder="1" applyAlignment="1">
      <alignment horizontal="center" vertical="center"/>
    </xf>
    <xf numFmtId="0" fontId="50" fillId="0" borderId="47" xfId="0" applyFont="1" applyBorder="1" applyAlignment="1">
      <alignment horizontal="center" vertical="center"/>
    </xf>
    <xf numFmtId="0" fontId="51" fillId="0" borderId="49" xfId="0" applyFont="1" applyBorder="1" applyAlignment="1">
      <alignment horizontal="center" vertical="center"/>
    </xf>
    <xf numFmtId="0" fontId="50" fillId="0" borderId="0" xfId="0" applyFont="1" applyAlignment="1">
      <alignment horizontal="center" vertical="center"/>
    </xf>
    <xf numFmtId="0" fontId="20" fillId="0" borderId="50" xfId="0" applyFont="1" applyBorder="1" applyAlignment="1">
      <alignment horizontal="center" vertical="center"/>
    </xf>
    <xf numFmtId="0" fontId="20" fillId="0" borderId="49" xfId="0" applyFont="1" applyBorder="1" applyAlignment="1">
      <alignment horizontal="center" vertical="center"/>
    </xf>
    <xf numFmtId="0" fontId="20" fillId="0" borderId="51" xfId="0" applyFont="1" applyBorder="1" applyAlignment="1">
      <alignment horizontal="center" vertical="center"/>
    </xf>
    <xf numFmtId="0" fontId="20" fillId="0" borderId="48" xfId="0" applyFont="1" applyBorder="1" applyAlignment="1">
      <alignment horizontal="center" vertical="center"/>
    </xf>
    <xf numFmtId="0" fontId="20" fillId="0" borderId="41" xfId="0" applyFont="1" applyBorder="1" applyAlignment="1">
      <alignment horizontal="center" vertical="center"/>
    </xf>
    <xf numFmtId="0" fontId="20" fillId="0" borderId="52" xfId="0" applyFont="1" applyBorder="1" applyAlignment="1">
      <alignment horizontal="center" vertical="center"/>
    </xf>
    <xf numFmtId="0" fontId="20" fillId="0" borderId="50"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42" fillId="0" borderId="53" xfId="0" applyFont="1" applyBorder="1" applyAlignment="1">
      <alignment horizontal="center" vertical="center" wrapText="1"/>
    </xf>
    <xf numFmtId="0" fontId="42" fillId="0" borderId="68" xfId="0" applyFont="1" applyBorder="1" applyAlignment="1">
      <alignment horizontal="center" vertical="center" wrapText="1"/>
    </xf>
    <xf numFmtId="0" fontId="20" fillId="0" borderId="54" xfId="0" applyFont="1" applyBorder="1">
      <alignment vertical="center"/>
    </xf>
    <xf numFmtId="0" fontId="20" fillId="0" borderId="55" xfId="0" applyFont="1" applyBorder="1">
      <alignment vertical="center"/>
    </xf>
    <xf numFmtId="0" fontId="20" fillId="0" borderId="59" xfId="0" applyFont="1" applyBorder="1">
      <alignment vertical="center"/>
    </xf>
    <xf numFmtId="0" fontId="20" fillId="0" borderId="60" xfId="0" applyFont="1" applyBorder="1">
      <alignment vertical="center"/>
    </xf>
    <xf numFmtId="0" fontId="20" fillId="0" borderId="65" xfId="0" applyFont="1" applyBorder="1">
      <alignment vertical="center"/>
    </xf>
    <xf numFmtId="0" fontId="20" fillId="0" borderId="66" xfId="0" applyFont="1" applyBorder="1">
      <alignment vertical="center"/>
    </xf>
    <xf numFmtId="0" fontId="20" fillId="0" borderId="62" xfId="0" applyFont="1" applyBorder="1">
      <alignment vertical="center"/>
    </xf>
    <xf numFmtId="0" fontId="20" fillId="0" borderId="67" xfId="0" applyFont="1" applyBorder="1">
      <alignment vertical="center"/>
    </xf>
    <xf numFmtId="0" fontId="42" fillId="0" borderId="75" xfId="0" applyFont="1" applyBorder="1" applyAlignment="1">
      <alignment vertical="center" wrapText="1"/>
    </xf>
    <xf numFmtId="0" fontId="42" fillId="0" borderId="76" xfId="0" applyFont="1" applyBorder="1" applyAlignment="1">
      <alignment vertical="center" wrapText="1"/>
    </xf>
    <xf numFmtId="0" fontId="50" fillId="0" borderId="0" xfId="0" applyFont="1" applyAlignment="1">
      <alignment horizontal="right"/>
    </xf>
    <xf numFmtId="0" fontId="42" fillId="0" borderId="69" xfId="0" applyFont="1" applyBorder="1" applyAlignment="1">
      <alignment horizontal="center" vertical="center"/>
    </xf>
    <xf numFmtId="0" fontId="42" fillId="0" borderId="53" xfId="0" applyFont="1" applyBorder="1" applyAlignment="1">
      <alignment horizontal="center" vertical="center"/>
    </xf>
    <xf numFmtId="0" fontId="0" fillId="0" borderId="53" xfId="0" applyBorder="1" applyAlignment="1">
      <alignment horizontal="center" vertical="center"/>
    </xf>
    <xf numFmtId="0" fontId="0" fillId="0" borderId="68" xfId="0" applyBorder="1" applyAlignment="1">
      <alignment horizontal="center" vertical="center"/>
    </xf>
    <xf numFmtId="0" fontId="42" fillId="0" borderId="65" xfId="0" applyFont="1" applyBorder="1">
      <alignment vertical="center"/>
    </xf>
    <xf numFmtId="0" fontId="42" fillId="0" borderId="66" xfId="0" applyFont="1" applyBorder="1">
      <alignment vertical="center"/>
    </xf>
    <xf numFmtId="0" fontId="20" fillId="0" borderId="71" xfId="0" applyFont="1" applyBorder="1">
      <alignment vertical="center"/>
    </xf>
    <xf numFmtId="0" fontId="20" fillId="0" borderId="73" xfId="0" applyFont="1" applyBorder="1">
      <alignment vertical="center"/>
    </xf>
    <xf numFmtId="0" fontId="20" fillId="0" borderId="74" xfId="0" applyFont="1" applyBorder="1">
      <alignment vertical="center"/>
    </xf>
    <xf numFmtId="0" fontId="42" fillId="0" borderId="62" xfId="0" applyFont="1" applyBorder="1">
      <alignment vertical="center"/>
    </xf>
    <xf numFmtId="184" fontId="58" fillId="0" borderId="0" xfId="19" applyFont="1" applyAlignment="1" applyProtection="1">
      <alignment horizontal="left" vertical="center"/>
      <protection locked="0"/>
    </xf>
    <xf numFmtId="184" fontId="58" fillId="0" borderId="0" xfId="19" quotePrefix="1" applyFont="1" applyAlignment="1">
      <alignment horizontal="left" vertical="center"/>
    </xf>
    <xf numFmtId="0" fontId="20" fillId="0" borderId="0" xfId="0" applyFont="1">
      <alignment vertical="center"/>
    </xf>
    <xf numFmtId="0" fontId="57" fillId="0" borderId="0" xfId="0" applyFont="1" applyAlignment="1">
      <alignment horizontal="center" vertical="center"/>
    </xf>
    <xf numFmtId="0" fontId="4" fillId="0" borderId="0" xfId="5" applyFont="1" applyBorder="1" applyAlignment="1">
      <alignment horizontal="center" vertical="center"/>
    </xf>
    <xf numFmtId="0" fontId="59" fillId="0" borderId="41" xfId="0" applyFont="1" applyBorder="1" applyAlignment="1">
      <alignment horizontal="center" vertical="center"/>
    </xf>
    <xf numFmtId="0" fontId="58" fillId="0" borderId="41" xfId="0" applyFont="1" applyBorder="1" applyAlignment="1">
      <alignment horizontal="center" vertical="center"/>
    </xf>
    <xf numFmtId="0" fontId="58" fillId="0" borderId="0" xfId="0" applyFont="1" applyAlignment="1">
      <alignment horizontal="center" vertical="center"/>
    </xf>
    <xf numFmtId="184" fontId="20" fillId="0" borderId="49" xfId="19" quotePrefix="1" applyFont="1" applyBorder="1" applyAlignment="1" applyProtection="1">
      <alignment horizontal="left" vertical="center" wrapText="1"/>
      <protection locked="0"/>
    </xf>
    <xf numFmtId="184" fontId="20" fillId="0" borderId="49" xfId="19" quotePrefix="1" applyFont="1" applyBorder="1" applyAlignment="1" applyProtection="1">
      <alignment horizontal="left" vertical="center"/>
      <protection locked="0"/>
    </xf>
    <xf numFmtId="0" fontId="0" fillId="0" borderId="49" xfId="0" applyBorder="1">
      <alignment vertical="center"/>
    </xf>
    <xf numFmtId="0" fontId="129" fillId="0" borderId="45" xfId="0" applyFont="1" applyBorder="1" applyAlignment="1">
      <alignment horizontal="center" vertical="center" wrapText="1"/>
    </xf>
    <xf numFmtId="0" fontId="130" fillId="0" borderId="49" xfId="0" applyFont="1" applyBorder="1" applyAlignment="1">
      <alignment horizontal="center" vertical="center"/>
    </xf>
    <xf numFmtId="0" fontId="32" fillId="0" borderId="41" xfId="0" applyFont="1" applyBorder="1" applyAlignment="1">
      <alignment horizontal="right" vertical="center"/>
    </xf>
    <xf numFmtId="0" fontId="32" fillId="0" borderId="0" xfId="0" applyFont="1" applyAlignment="1">
      <alignment horizontal="right" vertical="center"/>
    </xf>
    <xf numFmtId="0" fontId="20" fillId="0" borderId="83" xfId="0" applyFont="1" applyBorder="1" applyAlignment="1">
      <alignment horizontal="center" vertical="center"/>
    </xf>
    <xf numFmtId="0" fontId="20" fillId="0" borderId="110" xfId="0" applyFont="1" applyBorder="1" applyAlignment="1">
      <alignment horizontal="center" vertical="center"/>
    </xf>
    <xf numFmtId="0" fontId="20" fillId="0" borderId="91" xfId="0" applyFont="1" applyBorder="1">
      <alignment vertical="center"/>
    </xf>
    <xf numFmtId="0" fontId="20" fillId="0" borderId="111" xfId="0" applyFont="1" applyBorder="1">
      <alignment vertical="center"/>
    </xf>
    <xf numFmtId="0" fontId="20" fillId="0" borderId="95"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96" xfId="0" applyFont="1" applyBorder="1" applyAlignment="1">
      <alignment horizontal="center" vertical="center"/>
    </xf>
    <xf numFmtId="0" fontId="20" fillId="0" borderId="95" xfId="0" applyFont="1" applyBorder="1" applyAlignment="1">
      <alignment horizontal="center" vertical="center"/>
    </xf>
    <xf numFmtId="0" fontId="20" fillId="0" borderId="72" xfId="0" applyFont="1" applyBorder="1" applyAlignment="1">
      <alignment horizontal="center" vertical="center"/>
    </xf>
    <xf numFmtId="0" fontId="32" fillId="0" borderId="45" xfId="21" applyFont="1" applyBorder="1" applyAlignment="1">
      <alignment horizontal="center" vertical="center"/>
    </xf>
    <xf numFmtId="0" fontId="32" fillId="0" borderId="47" xfId="21" applyFont="1" applyBorder="1" applyAlignment="1">
      <alignment horizontal="center" vertical="center"/>
    </xf>
    <xf numFmtId="0" fontId="32" fillId="0" borderId="46" xfId="21" applyFont="1" applyBorder="1" applyAlignment="1">
      <alignment horizontal="center" vertical="center"/>
    </xf>
    <xf numFmtId="0" fontId="114" fillId="0" borderId="45" xfId="21" applyFont="1" applyBorder="1" applyAlignment="1">
      <alignment horizontal="center" vertical="center" wrapText="1"/>
    </xf>
    <xf numFmtId="0" fontId="131" fillId="0" borderId="49" xfId="0" applyFont="1" applyBorder="1" applyAlignment="1">
      <alignment horizontal="center" vertical="center"/>
    </xf>
    <xf numFmtId="0" fontId="50" fillId="0" borderId="41" xfId="0" applyFont="1" applyBorder="1" applyAlignment="1">
      <alignment horizontal="right" vertical="center"/>
    </xf>
    <xf numFmtId="0" fontId="32" fillId="0" borderId="49" xfId="21" applyFont="1" applyBorder="1" applyAlignment="1">
      <alignment horizontal="center" vertical="center"/>
    </xf>
    <xf numFmtId="0" fontId="32" fillId="0" borderId="51" xfId="21" quotePrefix="1" applyFont="1" applyBorder="1" applyAlignment="1">
      <alignment horizontal="center" vertical="center"/>
    </xf>
    <xf numFmtId="0" fontId="32" fillId="0" borderId="0" xfId="21" quotePrefix="1" applyFont="1" applyAlignment="1">
      <alignment horizontal="center" vertical="center"/>
    </xf>
    <xf numFmtId="0" fontId="32" fillId="0" borderId="100" xfId="21" quotePrefix="1" applyFont="1" applyBorder="1" applyAlignment="1">
      <alignment horizontal="center" vertical="center"/>
    </xf>
    <xf numFmtId="0" fontId="32" fillId="0" borderId="41" xfId="21" quotePrefix="1" applyFont="1" applyBorder="1" applyAlignment="1">
      <alignment horizontal="center" vertical="center"/>
    </xf>
    <xf numFmtId="0" fontId="32" fillId="0" borderId="52" xfId="21" quotePrefix="1" applyFont="1" applyBorder="1" applyAlignment="1">
      <alignment horizontal="center" vertical="center"/>
    </xf>
    <xf numFmtId="0" fontId="32" fillId="0" borderId="50" xfId="0" applyFont="1" applyBorder="1" applyAlignment="1">
      <alignment horizontal="center" vertical="center"/>
    </xf>
    <xf numFmtId="0" fontId="32" fillId="0" borderId="94" xfId="0" applyFont="1" applyBorder="1" applyAlignment="1">
      <alignment horizontal="center" vertical="center"/>
    </xf>
    <xf numFmtId="0" fontId="32" fillId="0" borderId="26" xfId="0" applyFont="1" applyBorder="1" applyAlignment="1">
      <alignment horizontal="center" vertical="center"/>
    </xf>
    <xf numFmtId="0" fontId="32" fillId="0" borderId="95" xfId="0" applyFont="1" applyBorder="1" applyAlignment="1">
      <alignment horizontal="center" vertical="center"/>
    </xf>
    <xf numFmtId="0" fontId="32" fillId="0" borderId="48" xfId="0" applyFont="1" applyBorder="1" applyAlignment="1">
      <alignment horizontal="center" vertical="center"/>
    </xf>
    <xf numFmtId="0" fontId="32" fillId="0" borderId="97" xfId="0" applyFont="1" applyBorder="1" applyAlignment="1">
      <alignment horizontal="center" vertical="center"/>
    </xf>
    <xf numFmtId="0" fontId="32" fillId="0" borderId="99" xfId="21" applyFont="1" applyBorder="1" applyAlignment="1">
      <alignment horizontal="center" vertical="center"/>
    </xf>
    <xf numFmtId="0" fontId="32" fillId="0" borderId="102" xfId="21" applyFont="1" applyBorder="1" applyAlignment="1">
      <alignment horizontal="center" vertical="center"/>
    </xf>
    <xf numFmtId="0" fontId="32" fillId="0" borderId="59" xfId="21" applyFont="1" applyBorder="1" applyAlignment="1">
      <alignment horizontal="center" vertical="center" wrapText="1"/>
    </xf>
    <xf numFmtId="0" fontId="32" fillId="0" borderId="96" xfId="21" applyFont="1" applyBorder="1" applyAlignment="1">
      <alignment horizontal="center" vertical="center"/>
    </xf>
    <xf numFmtId="0" fontId="32" fillId="0" borderId="112" xfId="21" applyFont="1" applyBorder="1" applyAlignment="1">
      <alignment horizontal="center" vertical="center"/>
    </xf>
    <xf numFmtId="0" fontId="32" fillId="0" borderId="95" xfId="21" applyFont="1" applyBorder="1" applyAlignment="1">
      <alignment horizontal="center" vertical="center"/>
    </xf>
    <xf numFmtId="0" fontId="32" fillId="0" borderId="109" xfId="21" applyFont="1" applyBorder="1" applyAlignment="1">
      <alignment horizontal="center" vertical="center"/>
    </xf>
    <xf numFmtId="0" fontId="32" fillId="0" borderId="97" xfId="21" applyFont="1" applyBorder="1" applyAlignment="1">
      <alignment horizontal="center" vertical="center"/>
    </xf>
    <xf numFmtId="0" fontId="32" fillId="0" borderId="93" xfId="21" applyFont="1" applyBorder="1" applyAlignment="1">
      <alignment horizontal="center" vertical="center" wrapText="1"/>
    </xf>
    <xf numFmtId="0" fontId="32" fillId="0" borderId="112" xfId="21" applyFont="1" applyBorder="1" applyAlignment="1">
      <alignment horizontal="center" vertical="center" wrapText="1"/>
    </xf>
    <xf numFmtId="0" fontId="32" fillId="0" borderId="0" xfId="21" applyFont="1" applyAlignment="1">
      <alignment horizontal="center" vertical="center" wrapText="1"/>
    </xf>
    <xf numFmtId="0" fontId="32" fillId="0" borderId="109" xfId="21" applyFont="1" applyBorder="1" applyAlignment="1">
      <alignment horizontal="center" vertical="center" wrapText="1"/>
    </xf>
    <xf numFmtId="0" fontId="32" fillId="0" borderId="41" xfId="21" applyFont="1" applyBorder="1" applyAlignment="1">
      <alignment horizontal="center" vertical="center" wrapText="1"/>
    </xf>
    <xf numFmtId="0" fontId="32" fillId="0" borderId="0" xfId="21" applyFont="1" applyAlignment="1">
      <alignment horizontal="left" vertical="center" indent="1"/>
    </xf>
    <xf numFmtId="0" fontId="32" fillId="0" borderId="100" xfId="21" applyFont="1" applyBorder="1" applyAlignment="1">
      <alignment horizontal="left" vertical="center" indent="1"/>
    </xf>
    <xf numFmtId="0" fontId="32" fillId="0" borderId="0" xfId="26" applyFont="1" applyAlignment="1">
      <alignment horizontal="left" vertical="center" wrapText="1" indent="1"/>
    </xf>
    <xf numFmtId="0" fontId="32" fillId="0" borderId="100" xfId="26" applyFont="1" applyBorder="1" applyAlignment="1">
      <alignment horizontal="left" vertical="center" wrapText="1" indent="1"/>
    </xf>
    <xf numFmtId="0" fontId="32" fillId="0" borderId="49" xfId="21" applyFont="1" applyBorder="1" applyAlignment="1">
      <alignment horizontal="left" vertical="center"/>
    </xf>
    <xf numFmtId="0" fontId="32" fillId="0" borderId="51" xfId="21" applyFont="1" applyBorder="1" applyAlignment="1">
      <alignment horizontal="left" vertical="center"/>
    </xf>
    <xf numFmtId="184" fontId="120" fillId="0" borderId="0" xfId="19" quotePrefix="1" applyFont="1" applyAlignment="1" applyProtection="1">
      <alignment horizontal="left" vertical="center" wrapText="1"/>
      <protection locked="0"/>
    </xf>
    <xf numFmtId="0" fontId="32" fillId="0" borderId="41" xfId="26" applyFont="1" applyBorder="1" applyAlignment="1">
      <alignment horizontal="left" vertical="center" wrapText="1" indent="1"/>
    </xf>
    <xf numFmtId="0" fontId="32" fillId="0" borderId="52" xfId="26" applyFont="1" applyBorder="1" applyAlignment="1">
      <alignment horizontal="left" vertical="center" wrapText="1" indent="1"/>
    </xf>
    <xf numFmtId="0" fontId="130" fillId="0" borderId="164" xfId="0" applyFont="1" applyBorder="1" applyAlignment="1">
      <alignment horizontal="center" vertical="center"/>
    </xf>
    <xf numFmtId="0" fontId="20" fillId="0" borderId="164" xfId="0" applyFont="1" applyBorder="1" applyAlignment="1">
      <alignment horizontal="center" vertical="center"/>
    </xf>
    <xf numFmtId="3" fontId="20" fillId="0" borderId="54" xfId="0" applyNumberFormat="1"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93" xfId="0" applyFont="1" applyBorder="1" applyAlignment="1" applyProtection="1">
      <alignment horizontal="center" vertical="center"/>
      <protection locked="0"/>
    </xf>
    <xf numFmtId="0" fontId="20" fillId="0" borderId="96"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95" xfId="0" applyFont="1" applyBorder="1" applyAlignment="1" applyProtection="1">
      <alignment horizontal="center" vertical="center"/>
      <protection locked="0"/>
    </xf>
    <xf numFmtId="0" fontId="20" fillId="0" borderId="92"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20" fillId="0" borderId="63" xfId="0" applyFont="1" applyBorder="1" applyAlignment="1" applyProtection="1">
      <alignment horizontal="center" vertical="center"/>
      <protection locked="0"/>
    </xf>
    <xf numFmtId="0" fontId="20" fillId="0" borderId="107" xfId="0" applyFont="1" applyBorder="1" applyAlignment="1" applyProtection="1">
      <alignment horizontal="center" vertical="center"/>
      <protection locked="0"/>
    </xf>
    <xf numFmtId="0" fontId="20" fillId="0" borderId="120" xfId="0" applyFont="1" applyBorder="1" applyAlignment="1" applyProtection="1">
      <alignment horizontal="center" vertical="center"/>
      <protection locked="0"/>
    </xf>
    <xf numFmtId="0" fontId="20" fillId="0" borderId="121" xfId="0" applyFont="1" applyBorder="1" applyAlignment="1" applyProtection="1">
      <alignment horizontal="center" vertical="center"/>
      <protection locked="0"/>
    </xf>
    <xf numFmtId="0" fontId="20" fillId="0" borderId="122" xfId="0" applyFont="1" applyBorder="1" applyAlignment="1" applyProtection="1">
      <alignment horizontal="center" vertical="center"/>
      <protection locked="0"/>
    </xf>
    <xf numFmtId="0" fontId="20" fillId="0" borderId="123" xfId="0" applyFont="1" applyBorder="1" applyAlignment="1" applyProtection="1">
      <alignment horizontal="center" vertical="center"/>
      <protection locked="0"/>
    </xf>
    <xf numFmtId="0" fontId="20" fillId="0" borderId="125" xfId="0" applyFont="1" applyBorder="1" applyAlignment="1" applyProtection="1">
      <alignment horizontal="center" vertical="center"/>
      <protection locked="0"/>
    </xf>
    <xf numFmtId="0" fontId="20" fillId="0" borderId="126"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42" fillId="0" borderId="63" xfId="0" applyFont="1" applyBorder="1" applyAlignment="1" applyProtection="1">
      <alignment horizontal="center" vertical="center"/>
      <protection locked="0"/>
    </xf>
    <xf numFmtId="0" fontId="42" fillId="0" borderId="61" xfId="0" applyFont="1" applyBorder="1" applyAlignment="1" applyProtection="1">
      <alignment horizontal="center" vertical="center"/>
      <protection locked="0"/>
    </xf>
    <xf numFmtId="0" fontId="20" fillId="0" borderId="115" xfId="0" applyFont="1" applyBorder="1" applyAlignment="1" applyProtection="1">
      <alignment horizontal="center" vertical="center"/>
      <protection locked="0"/>
    </xf>
    <xf numFmtId="0" fontId="20" fillId="0" borderId="206" xfId="0" applyFont="1" applyBorder="1" applyAlignment="1" applyProtection="1">
      <alignment horizontal="center" vertical="center"/>
      <protection locked="0"/>
    </xf>
    <xf numFmtId="0" fontId="20" fillId="0" borderId="117"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0" fontId="20" fillId="0" borderId="62" xfId="0" applyFont="1" applyBorder="1" applyAlignment="1" applyProtection="1">
      <alignment horizontal="center" vertical="center"/>
      <protection locked="0"/>
    </xf>
    <xf numFmtId="0" fontId="20" fillId="0" borderId="112"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42" fillId="0" borderId="59" xfId="0" applyFont="1" applyBorder="1" applyAlignment="1" applyProtection="1">
      <alignment horizontal="center" vertical="center" wrapText="1"/>
      <protection locked="0"/>
    </xf>
    <xf numFmtId="0" fontId="42" fillId="0" borderId="96" xfId="0" applyFont="1" applyBorder="1" applyAlignment="1" applyProtection="1">
      <alignment horizontal="center" vertical="center" wrapText="1"/>
      <protection locked="0"/>
    </xf>
    <xf numFmtId="0" fontId="42" fillId="0" borderId="54" xfId="0" applyFont="1" applyBorder="1" applyAlignment="1" applyProtection="1">
      <alignment horizontal="center" vertical="center" wrapText="1"/>
      <protection locked="0"/>
    </xf>
    <xf numFmtId="0" fontId="42" fillId="0" borderId="72"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wrapText="1"/>
      <protection locked="0"/>
    </xf>
    <xf numFmtId="0" fontId="20" fillId="0" borderId="72" xfId="0" applyFont="1" applyBorder="1" applyAlignment="1" applyProtection="1">
      <alignment horizontal="center" vertical="center" wrapText="1"/>
      <protection locked="0"/>
    </xf>
    <xf numFmtId="0" fontId="42" fillId="0" borderId="62" xfId="0" applyFont="1" applyBorder="1" applyAlignment="1" applyProtection="1">
      <alignment horizontal="center" vertical="center" wrapText="1"/>
      <protection locked="0"/>
    </xf>
    <xf numFmtId="0" fontId="42" fillId="0" borderId="62" xfId="0" applyFont="1" applyBorder="1" applyAlignment="1" applyProtection="1">
      <alignment horizontal="center" vertical="center"/>
      <protection locked="0"/>
    </xf>
    <xf numFmtId="0" fontId="20" fillId="0" borderId="59" xfId="0" applyFont="1" applyBorder="1" applyAlignment="1" applyProtection="1">
      <alignment horizontal="center" vertical="center" wrapText="1"/>
      <protection locked="0"/>
    </xf>
    <xf numFmtId="0" fontId="42" fillId="0" borderId="124" xfId="0" applyFont="1" applyBorder="1" applyAlignment="1" applyProtection="1">
      <alignment horizontal="center" vertical="center" wrapText="1"/>
      <protection locked="0"/>
    </xf>
    <xf numFmtId="0" fontId="42" fillId="0" borderId="119" xfId="0" applyFont="1" applyBorder="1" applyAlignment="1" applyProtection="1">
      <alignment horizontal="center" vertical="center" wrapText="1"/>
      <protection locked="0"/>
    </xf>
    <xf numFmtId="0" fontId="20" fillId="0" borderId="119" xfId="0" applyFont="1" applyBorder="1" applyAlignment="1" applyProtection="1">
      <alignment horizontal="center" vertical="center"/>
      <protection locked="0"/>
    </xf>
    <xf numFmtId="0" fontId="42" fillId="0" borderId="74"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0" fontId="20" fillId="0" borderId="59" xfId="0" applyFont="1" applyBorder="1" applyAlignment="1" applyProtection="1">
      <alignment horizontal="center" vertical="center"/>
      <protection locked="0"/>
    </xf>
    <xf numFmtId="0" fontId="20" fillId="0" borderId="124" xfId="0" applyFont="1" applyBorder="1" applyAlignment="1" applyProtection="1">
      <alignment horizontal="center" vertical="center"/>
      <protection locked="0"/>
    </xf>
    <xf numFmtId="0" fontId="20" fillId="0" borderId="106" xfId="0" applyFont="1" applyBorder="1" applyAlignment="1" applyProtection="1">
      <alignment horizontal="center" vertical="center"/>
      <protection locked="0"/>
    </xf>
    <xf numFmtId="0" fontId="42" fillId="0" borderId="107" xfId="0" applyFont="1" applyBorder="1" applyAlignment="1" applyProtection="1">
      <alignment horizontal="center" vertical="center"/>
      <protection locked="0"/>
    </xf>
    <xf numFmtId="0" fontId="20" fillId="0" borderId="114" xfId="0" applyFont="1" applyBorder="1" applyAlignment="1" applyProtection="1">
      <alignment horizontal="center" vertical="center" wrapText="1"/>
      <protection locked="0"/>
    </xf>
    <xf numFmtId="0" fontId="20" fillId="0" borderId="116" xfId="0" applyFont="1" applyBorder="1" applyAlignment="1" applyProtection="1">
      <alignment horizontal="center" vertical="center" wrapText="1"/>
      <protection locked="0"/>
    </xf>
    <xf numFmtId="0" fontId="20" fillId="0" borderId="118" xfId="0" applyFont="1" applyBorder="1" applyAlignment="1" applyProtection="1">
      <alignment horizontal="center" vertical="center" wrapText="1"/>
      <protection locked="0"/>
    </xf>
    <xf numFmtId="0" fontId="54" fillId="0" borderId="59" xfId="0" applyFont="1" applyBorder="1" applyAlignment="1" applyProtection="1">
      <alignment horizontal="center" vertical="center" wrapText="1"/>
      <protection locked="0"/>
    </xf>
    <xf numFmtId="0" fontId="54" fillId="0" borderId="112" xfId="0" applyFont="1" applyBorder="1" applyAlignment="1" applyProtection="1">
      <alignment horizontal="center" vertical="center" wrapText="1"/>
      <protection locked="0"/>
    </xf>
    <xf numFmtId="0" fontId="54" fillId="0" borderId="54" xfId="0" applyFont="1" applyBorder="1" applyAlignment="1" applyProtection="1">
      <alignment horizontal="center" vertical="center" wrapText="1"/>
      <protection locked="0"/>
    </xf>
    <xf numFmtId="0" fontId="20" fillId="0" borderId="74" xfId="0" applyFont="1" applyBorder="1" applyAlignment="1" applyProtection="1">
      <alignment horizontal="center" vertical="center"/>
      <protection locked="0"/>
    </xf>
    <xf numFmtId="0" fontId="20" fillId="0" borderId="106" xfId="0" applyFont="1" applyBorder="1" applyAlignment="1">
      <alignment horizontal="center" vertical="center"/>
    </xf>
    <xf numFmtId="0" fontId="20" fillId="0" borderId="63" xfId="0" applyFont="1" applyBorder="1" applyAlignment="1">
      <alignment horizontal="center" vertical="center"/>
    </xf>
    <xf numFmtId="0" fontId="20" fillId="0" borderId="209" xfId="0" applyFont="1" applyBorder="1" applyAlignment="1" applyProtection="1">
      <alignment horizontal="center" vertical="center"/>
      <protection locked="0"/>
    </xf>
    <xf numFmtId="0" fontId="54" fillId="0" borderId="93"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92"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protection locked="0"/>
    </xf>
    <xf numFmtId="0" fontId="32" fillId="0" borderId="62" xfId="0" applyFont="1" applyBorder="1" applyAlignment="1" applyProtection="1">
      <alignment horizontal="center"/>
      <protection locked="0"/>
    </xf>
    <xf numFmtId="0" fontId="33" fillId="0" borderId="62" xfId="0" applyFont="1" applyBorder="1" applyAlignment="1" applyProtection="1">
      <alignment horizontal="center"/>
      <protection locked="0"/>
    </xf>
    <xf numFmtId="49" fontId="135" fillId="0" borderId="65" xfId="0" applyNumberFormat="1" applyFont="1" applyBorder="1" applyAlignment="1" applyProtection="1">
      <alignment horizontal="center"/>
      <protection locked="0"/>
    </xf>
    <xf numFmtId="49" fontId="135" fillId="0" borderId="61" xfId="0" applyNumberFormat="1" applyFont="1" applyBorder="1" applyAlignment="1" applyProtection="1">
      <alignment horizontal="center"/>
      <protection locked="0"/>
    </xf>
    <xf numFmtId="0" fontId="78" fillId="0" borderId="93" xfId="0" applyFont="1" applyBorder="1" applyAlignment="1" applyProtection="1">
      <alignment horizontal="center" vertical="center"/>
      <protection locked="0"/>
    </xf>
    <xf numFmtId="0" fontId="182" fillId="0" borderId="0" xfId="0" applyFont="1" applyAlignment="1">
      <alignment horizontal="center" wrapText="1"/>
    </xf>
    <xf numFmtId="37" fontId="9" fillId="0" borderId="210" xfId="27" applyFont="1" applyBorder="1" applyAlignment="1">
      <alignment horizontal="center" vertical="center"/>
    </xf>
    <xf numFmtId="37" fontId="2" fillId="0" borderId="210" xfId="27" applyFont="1" applyBorder="1" applyAlignment="1">
      <alignment horizontal="center" vertical="center"/>
    </xf>
    <xf numFmtId="37" fontId="181" fillId="0" borderId="210" xfId="27" applyFont="1" applyBorder="1" applyAlignment="1">
      <alignment horizontal="center" vertical="center"/>
    </xf>
    <xf numFmtId="0" fontId="0" fillId="0" borderId="212" xfId="0" applyBorder="1">
      <alignment vertical="center"/>
    </xf>
    <xf numFmtId="0" fontId="9" fillId="0" borderId="210" xfId="0" applyFont="1" applyBorder="1" applyAlignment="1">
      <alignment horizontal="center" vertical="center" wrapText="1"/>
    </xf>
    <xf numFmtId="0" fontId="7" fillId="0" borderId="113" xfId="0" applyFont="1" applyBorder="1" applyAlignment="1">
      <alignment horizontal="center" wrapText="1"/>
    </xf>
    <xf numFmtId="0" fontId="0" fillId="0" borderId="210" xfId="0" applyBorder="1">
      <alignment vertical="center"/>
    </xf>
    <xf numFmtId="0" fontId="8" fillId="0" borderId="210" xfId="0" applyFont="1" applyBorder="1" applyAlignment="1">
      <alignment horizontal="center" vertical="center" wrapText="1"/>
    </xf>
    <xf numFmtId="37" fontId="2" fillId="0" borderId="210" xfId="27" applyFont="1" applyBorder="1" applyAlignment="1">
      <alignment horizontal="left" vertical="center"/>
    </xf>
    <xf numFmtId="0" fontId="72" fillId="0" borderId="212" xfId="0" applyFont="1" applyBorder="1" applyAlignment="1">
      <alignment horizontal="center" wrapText="1"/>
    </xf>
    <xf numFmtId="0" fontId="9" fillId="0" borderId="113" xfId="0" applyFont="1" applyBorder="1" applyAlignment="1">
      <alignment horizontal="center" wrapText="1"/>
    </xf>
    <xf numFmtId="0" fontId="0" fillId="0" borderId="113" xfId="0" applyBorder="1">
      <alignment vertical="center"/>
    </xf>
    <xf numFmtId="0" fontId="72" fillId="0" borderId="0" xfId="0" applyFont="1" applyAlignment="1">
      <alignment horizontal="center" wrapText="1"/>
    </xf>
    <xf numFmtId="0" fontId="9" fillId="0" borderId="214" xfId="0" applyFont="1" applyBorder="1" applyAlignment="1">
      <alignment horizontal="center" vertical="center" wrapText="1"/>
    </xf>
    <xf numFmtId="207" fontId="0" fillId="0" borderId="210" xfId="0" applyNumberFormat="1" applyBorder="1" applyAlignment="1">
      <alignment horizontal="right" vertical="center"/>
    </xf>
    <xf numFmtId="0" fontId="0" fillId="0" borderId="214" xfId="0" applyBorder="1">
      <alignment vertical="center"/>
    </xf>
    <xf numFmtId="0" fontId="9" fillId="0" borderId="210" xfId="37" applyFont="1" applyBorder="1" applyAlignment="1">
      <alignment horizontal="center" vertical="center" wrapText="1"/>
    </xf>
    <xf numFmtId="0" fontId="9" fillId="0" borderId="210" xfId="36" applyFont="1" applyBorder="1" applyAlignment="1">
      <alignment horizontal="center" vertical="center" wrapText="1"/>
    </xf>
    <xf numFmtId="0" fontId="88" fillId="0" borderId="210" xfId="36" applyFont="1" applyBorder="1" applyAlignment="1">
      <alignment horizontal="center" vertical="center" wrapText="1"/>
    </xf>
    <xf numFmtId="0" fontId="72" fillId="0" borderId="0" xfId="36" applyFont="1" applyAlignment="1">
      <alignment horizontal="center" wrapText="1"/>
    </xf>
    <xf numFmtId="0" fontId="9" fillId="0" borderId="113" xfId="36" applyFont="1" applyBorder="1" applyAlignment="1">
      <alignment horizontal="center" wrapText="1"/>
    </xf>
    <xf numFmtId="0" fontId="32" fillId="0" borderId="164" xfId="21" applyFont="1" applyBorder="1" applyAlignment="1">
      <alignment horizontal="left" vertical="center"/>
    </xf>
    <xf numFmtId="0" fontId="32" fillId="0" borderId="164" xfId="21" applyFont="1" applyBorder="1" applyAlignment="1">
      <alignment horizontal="center" vertical="center"/>
    </xf>
    <xf numFmtId="0" fontId="131" fillId="0" borderId="164" xfId="0" applyFont="1" applyBorder="1" applyAlignment="1">
      <alignment horizontal="center" vertical="center"/>
    </xf>
    <xf numFmtId="0" fontId="197" fillId="0" borderId="0" xfId="0" applyFont="1">
      <alignment vertical="center"/>
    </xf>
    <xf numFmtId="0" fontId="72" fillId="0" borderId="210" xfId="21" applyFont="1" applyBorder="1" applyAlignment="1">
      <alignment horizontal="center" vertical="center"/>
    </xf>
    <xf numFmtId="0" fontId="196" fillId="0" borderId="212" xfId="0" applyFont="1" applyBorder="1" applyAlignment="1">
      <alignment horizontal="center" vertical="center"/>
    </xf>
    <xf numFmtId="0" fontId="72" fillId="0" borderId="113" xfId="0" applyFont="1" applyBorder="1" applyAlignment="1" applyProtection="1">
      <alignment horizontal="right" vertical="center"/>
      <protection locked="0"/>
    </xf>
    <xf numFmtId="0" fontId="72" fillId="0" borderId="214" xfId="21" applyFont="1" applyBorder="1" applyAlignment="1">
      <alignment horizontal="center" vertical="center"/>
    </xf>
    <xf numFmtId="0" fontId="72" fillId="0" borderId="210" xfId="0" applyFont="1" applyBorder="1" applyAlignment="1">
      <alignment horizontal="center" vertical="center"/>
    </xf>
    <xf numFmtId="0" fontId="72" fillId="0" borderId="215" xfId="21" applyFont="1" applyBorder="1" applyAlignment="1">
      <alignment horizontal="center" vertical="center"/>
    </xf>
    <xf numFmtId="0" fontId="72" fillId="0" borderId="210" xfId="21" applyFont="1" applyBorder="1" applyAlignment="1">
      <alignment horizontal="center" vertical="center" wrapText="1"/>
    </xf>
    <xf numFmtId="0" fontId="72" fillId="0" borderId="215" xfId="21" applyFont="1" applyBorder="1" applyAlignment="1">
      <alignment horizontal="center" vertical="center" wrapText="1"/>
    </xf>
    <xf numFmtId="0" fontId="9" fillId="0" borderId="18" xfId="21" applyFont="1" applyBorder="1" applyAlignment="1">
      <alignment horizontal="left" vertical="center" indent="2"/>
    </xf>
    <xf numFmtId="0" fontId="9" fillId="0" borderId="18" xfId="26" applyFont="1" applyBorder="1" applyAlignment="1">
      <alignment horizontal="left" vertical="center" wrapText="1" indent="2"/>
    </xf>
    <xf numFmtId="0" fontId="9" fillId="0" borderId="5" xfId="21" applyFont="1" applyBorder="1" applyAlignment="1">
      <alignment horizontal="left" vertical="center"/>
    </xf>
    <xf numFmtId="184" fontId="20" fillId="0" borderId="0" xfId="19" quotePrefix="1" applyFont="1" applyAlignment="1" applyProtection="1">
      <alignment horizontal="left" vertical="center" wrapText="1"/>
      <protection locked="0"/>
    </xf>
    <xf numFmtId="0" fontId="9" fillId="0" borderId="213" xfId="26" applyFont="1" applyBorder="1" applyAlignment="1">
      <alignment horizontal="left" vertical="center" wrapText="1" indent="2"/>
    </xf>
    <xf numFmtId="0" fontId="32" fillId="0" borderId="62" xfId="0" applyFont="1" applyBorder="1" applyAlignment="1">
      <alignment horizontal="distributed" vertical="center" wrapText="1"/>
    </xf>
    <xf numFmtId="37" fontId="32" fillId="0" borderId="62" xfId="27" applyFont="1" applyBorder="1" applyAlignment="1">
      <alignment horizontal="center" vertical="center"/>
    </xf>
    <xf numFmtId="0" fontId="32" fillId="0" borderId="0" xfId="0" applyFont="1" applyAlignment="1">
      <alignment horizontal="justify" wrapText="1"/>
    </xf>
    <xf numFmtId="0" fontId="114" fillId="0" borderId="0" xfId="0" applyFont="1" applyAlignment="1">
      <alignment horizontal="justify" wrapText="1"/>
    </xf>
    <xf numFmtId="0" fontId="32" fillId="0" borderId="62" xfId="0" applyFont="1" applyBorder="1" applyAlignment="1">
      <alignment horizontal="center" vertical="center" wrapText="1"/>
    </xf>
    <xf numFmtId="0" fontId="114" fillId="0" borderId="62" xfId="0" applyFont="1" applyBorder="1" applyAlignment="1">
      <alignment horizontal="distributed" vertical="center" wrapText="1"/>
    </xf>
    <xf numFmtId="0" fontId="67" fillId="0" borderId="62" xfId="0" applyFont="1" applyBorder="1" applyAlignment="1">
      <alignment horizontal="distributed" vertical="center" wrapText="1"/>
    </xf>
    <xf numFmtId="0" fontId="58" fillId="0" borderId="139" xfId="0" applyFont="1" applyBorder="1" applyAlignment="1">
      <alignment horizontal="center" wrapText="1"/>
    </xf>
    <xf numFmtId="0" fontId="32" fillId="0" borderId="0" xfId="0" applyFont="1" applyAlignment="1">
      <alignment horizontal="center" wrapText="1"/>
    </xf>
    <xf numFmtId="0" fontId="67" fillId="0" borderId="62" xfId="0" applyFont="1" applyBorder="1" applyAlignment="1">
      <alignment horizontal="center" vertical="center" wrapText="1"/>
    </xf>
    <xf numFmtId="0" fontId="114" fillId="0" borderId="62" xfId="0" applyFont="1" applyBorder="1" applyAlignment="1">
      <alignment horizontal="center" vertical="center" wrapText="1"/>
    </xf>
    <xf numFmtId="0" fontId="32" fillId="0" borderId="136" xfId="27" applyNumberFormat="1" applyFont="1" applyBorder="1" applyAlignment="1">
      <alignment horizontal="distributed"/>
    </xf>
    <xf numFmtId="0" fontId="32" fillId="0" borderId="62" xfId="0" applyFont="1" applyBorder="1" applyAlignment="1">
      <alignment horizontal="center" vertical="center"/>
    </xf>
    <xf numFmtId="0" fontId="148" fillId="0" borderId="65" xfId="0" applyFont="1" applyBorder="1" applyAlignment="1">
      <alignment horizontal="center" vertical="center"/>
    </xf>
    <xf numFmtId="0" fontId="32" fillId="0" borderId="61" xfId="0" applyFont="1" applyBorder="1" applyAlignment="1">
      <alignment horizontal="center" vertical="center"/>
    </xf>
    <xf numFmtId="0" fontId="32" fillId="0" borderId="138" xfId="27" applyNumberFormat="1" applyFont="1" applyBorder="1" applyAlignment="1">
      <alignment horizontal="distributed"/>
    </xf>
    <xf numFmtId="14" fontId="32" fillId="0" borderId="65" xfId="0" applyNumberFormat="1" applyFont="1" applyBorder="1" applyAlignment="1">
      <alignment horizontal="center" vertical="center"/>
    </xf>
    <xf numFmtId="14" fontId="32" fillId="0" borderId="61" xfId="0" applyNumberFormat="1" applyFont="1" applyBorder="1" applyAlignment="1">
      <alignment horizontal="center" vertical="center"/>
    </xf>
    <xf numFmtId="0" fontId="50" fillId="0" borderId="136" xfId="0" applyFont="1" applyBorder="1" applyAlignment="1">
      <alignment horizontal="distributed" vertical="center" wrapText="1"/>
    </xf>
    <xf numFmtId="37" fontId="32" fillId="0" borderId="149" xfId="27" applyFont="1" applyBorder="1" applyAlignment="1">
      <alignment horizontal="center" vertical="center"/>
    </xf>
    <xf numFmtId="0" fontId="50" fillId="0" borderId="0" xfId="0" applyFont="1" applyAlignment="1">
      <alignment horizontal="justify" wrapText="1"/>
    </xf>
    <xf numFmtId="0" fontId="154" fillId="0" borderId="136" xfId="0" applyFont="1" applyBorder="1" applyAlignment="1">
      <alignment horizontal="distributed" vertical="center" wrapText="1"/>
    </xf>
    <xf numFmtId="0" fontId="153" fillId="0" borderId="136" xfId="0" applyFont="1" applyBorder="1" applyAlignment="1">
      <alignment horizontal="left" vertical="center" wrapText="1"/>
    </xf>
    <xf numFmtId="0" fontId="50" fillId="0" borderId="136" xfId="0" applyFont="1" applyBorder="1" applyAlignment="1">
      <alignment horizontal="center" vertical="center" wrapText="1"/>
    </xf>
    <xf numFmtId="0" fontId="55" fillId="0" borderId="136" xfId="0" applyFont="1" applyBorder="1" applyAlignment="1">
      <alignment horizontal="distributed" vertical="center" wrapText="1"/>
    </xf>
    <xf numFmtId="0" fontId="50" fillId="0" borderId="144" xfId="0" applyFont="1" applyBorder="1" applyAlignment="1">
      <alignment horizontal="distributed" vertical="center" wrapText="1"/>
    </xf>
    <xf numFmtId="0" fontId="55" fillId="0" borderId="0" xfId="0" applyFont="1" applyAlignment="1">
      <alignment horizontal="justify" wrapText="1"/>
    </xf>
    <xf numFmtId="0" fontId="50" fillId="0" borderId="136" xfId="0" applyFont="1" applyBorder="1" applyAlignment="1">
      <alignment vertical="center" wrapText="1"/>
    </xf>
    <xf numFmtId="0" fontId="120" fillId="0" borderId="136" xfId="0" applyFont="1" applyBorder="1" applyAlignment="1">
      <alignment horizontal="distributed" vertical="center" wrapText="1"/>
    </xf>
    <xf numFmtId="0" fontId="32" fillId="0" borderId="143" xfId="0" applyFont="1" applyBorder="1" applyAlignment="1">
      <alignment horizontal="center" vertical="center" wrapText="1"/>
    </xf>
    <xf numFmtId="0" fontId="32" fillId="0" borderId="148" xfId="0" applyFont="1" applyBorder="1" applyAlignment="1">
      <alignment horizontal="center" vertical="center" wrapText="1"/>
    </xf>
    <xf numFmtId="0" fontId="50" fillId="0" borderId="144" xfId="0" applyFont="1" applyBorder="1" applyAlignment="1">
      <alignment vertical="center" wrapText="1"/>
    </xf>
    <xf numFmtId="0" fontId="50" fillId="0" borderId="146" xfId="0" applyFont="1" applyBorder="1" applyAlignment="1">
      <alignment vertical="center" wrapText="1"/>
    </xf>
    <xf numFmtId="0" fontId="50" fillId="0" borderId="143" xfId="0" applyFont="1" applyBorder="1" applyAlignment="1">
      <alignment horizontal="center" vertical="center" wrapText="1"/>
    </xf>
    <xf numFmtId="0" fontId="50" fillId="0" borderId="144" xfId="0" applyFont="1" applyBorder="1" applyAlignment="1">
      <alignment horizontal="center" vertical="center" wrapText="1"/>
    </xf>
    <xf numFmtId="37" fontId="32" fillId="0" borderId="140" xfId="27" applyFont="1" applyBorder="1" applyAlignment="1">
      <alignment horizontal="center" vertical="center"/>
    </xf>
    <xf numFmtId="37" fontId="32" fillId="0" borderId="141" xfId="27" applyFont="1" applyBorder="1" applyAlignment="1">
      <alignment horizontal="center" vertical="center"/>
    </xf>
    <xf numFmtId="0" fontId="120" fillId="0" borderId="65" xfId="0" applyFont="1" applyBorder="1" applyAlignment="1">
      <alignment horizontal="center" vertical="center"/>
    </xf>
    <xf numFmtId="0" fontId="120" fillId="0" borderId="63" xfId="0" applyFont="1" applyBorder="1" applyAlignment="1">
      <alignment horizontal="center" vertical="center"/>
    </xf>
    <xf numFmtId="14" fontId="32" fillId="0" borderId="63" xfId="0" applyNumberFormat="1" applyFont="1" applyBorder="1" applyAlignment="1">
      <alignment horizontal="center" vertical="center"/>
    </xf>
    <xf numFmtId="0" fontId="32" fillId="0" borderId="0" xfId="0" applyFont="1" applyAlignment="1" applyProtection="1">
      <alignment horizontal="left"/>
      <protection locked="0"/>
    </xf>
    <xf numFmtId="0" fontId="120" fillId="0" borderId="191" xfId="0" applyFont="1" applyBorder="1" applyAlignment="1">
      <alignment horizontal="left"/>
    </xf>
    <xf numFmtId="0" fontId="0" fillId="0" borderId="102" xfId="0" applyBorder="1" applyAlignment="1"/>
    <xf numFmtId="0" fontId="0" fillId="0" borderId="98" xfId="0" applyBorder="1" applyAlignment="1"/>
    <xf numFmtId="0" fontId="53" fillId="0" borderId="0" xfId="0" applyFont="1" applyAlignment="1">
      <alignment horizontal="center"/>
    </xf>
    <xf numFmtId="0" fontId="120" fillId="0" borderId="41" xfId="0" applyFont="1" applyBorder="1" applyAlignment="1">
      <alignment horizontal="center"/>
    </xf>
    <xf numFmtId="0" fontId="50" fillId="0" borderId="99" xfId="0" applyFont="1" applyBorder="1" applyAlignment="1">
      <alignment horizontal="center" vertical="center"/>
    </xf>
    <xf numFmtId="0" fontId="50" fillId="0" borderId="102" xfId="0" applyFont="1" applyBorder="1" applyAlignment="1">
      <alignment horizontal="center" vertical="center"/>
    </xf>
    <xf numFmtId="0" fontId="50" fillId="0" borderId="56" xfId="0" applyFont="1" applyBorder="1" applyAlignment="1">
      <alignment horizontal="center" vertical="center"/>
    </xf>
    <xf numFmtId="0" fontId="50" fillId="0" borderId="71" xfId="0" applyFont="1" applyBorder="1" applyAlignment="1" applyProtection="1">
      <alignment horizontal="center" vertical="center"/>
      <protection locked="0"/>
    </xf>
    <xf numFmtId="0" fontId="50" fillId="0" borderId="73" xfId="0" applyFont="1" applyBorder="1">
      <alignment vertical="center"/>
    </xf>
    <xf numFmtId="0" fontId="50" fillId="0" borderId="65" xfId="0" applyFont="1" applyBorder="1" applyAlignment="1" applyProtection="1">
      <alignment horizontal="center" vertical="center"/>
      <protection locked="0"/>
    </xf>
    <xf numFmtId="0" fontId="50" fillId="0" borderId="63" xfId="0" applyFont="1" applyBorder="1" applyAlignment="1" applyProtection="1">
      <alignment horizontal="center" vertical="center"/>
      <protection locked="0"/>
    </xf>
    <xf numFmtId="0" fontId="50" fillId="0" borderId="61" xfId="0" applyFont="1" applyBorder="1" applyAlignment="1" applyProtection="1">
      <alignment horizontal="center" vertical="center"/>
      <protection locked="0"/>
    </xf>
    <xf numFmtId="0" fontId="50" fillId="0" borderId="74" xfId="0" applyFont="1" applyBorder="1" applyAlignment="1">
      <alignment horizontal="center" vertical="center"/>
    </xf>
    <xf numFmtId="0" fontId="50" fillId="0" borderId="73" xfId="0" applyFont="1" applyBorder="1" applyAlignment="1">
      <alignment horizontal="center" vertical="center"/>
    </xf>
    <xf numFmtId="201" fontId="32" fillId="0" borderId="112" xfId="0" applyNumberFormat="1" applyFont="1" applyBorder="1" applyAlignment="1">
      <alignment horizontal="center" vertical="center"/>
    </xf>
    <xf numFmtId="201" fontId="32" fillId="0" borderId="95" xfId="0" applyNumberFormat="1" applyFont="1" applyBorder="1" applyAlignment="1">
      <alignment horizontal="center" vertical="center"/>
    </xf>
    <xf numFmtId="201" fontId="32" fillId="0" borderId="45" xfId="0" applyNumberFormat="1" applyFont="1" applyBorder="1" applyAlignment="1">
      <alignment horizontal="center" vertical="center"/>
    </xf>
    <xf numFmtId="201" fontId="32" fillId="0" borderId="47" xfId="0" applyNumberFormat="1" applyFont="1" applyBorder="1" applyAlignment="1">
      <alignment horizontal="center" vertical="center"/>
    </xf>
    <xf numFmtId="201" fontId="168" fillId="0" borderId="45" xfId="0" applyNumberFormat="1" applyFont="1" applyBorder="1" applyAlignment="1">
      <alignment horizontal="left" vertical="center"/>
    </xf>
    <xf numFmtId="201" fontId="168" fillId="0" borderId="47" xfId="0" applyNumberFormat="1" applyFont="1" applyBorder="1" applyAlignment="1">
      <alignment horizontal="left" vertical="center"/>
    </xf>
    <xf numFmtId="49" fontId="33" fillId="0" borderId="45" xfId="0" applyNumberFormat="1" applyFont="1" applyBorder="1" applyAlignment="1">
      <alignment horizontal="left" vertical="center"/>
    </xf>
    <xf numFmtId="49" fontId="33" fillId="0" borderId="47" xfId="0" applyNumberFormat="1" applyFont="1" applyBorder="1" applyAlignment="1">
      <alignment horizontal="left" vertical="center"/>
    </xf>
    <xf numFmtId="201" fontId="170" fillId="0" borderId="0" xfId="0" applyNumberFormat="1" applyFont="1" applyAlignment="1">
      <alignment horizontal="left" vertical="center"/>
    </xf>
    <xf numFmtId="201" fontId="17" fillId="0" borderId="0" xfId="0" applyNumberFormat="1" applyFont="1" applyAlignment="1">
      <alignment horizontal="left" vertical="center"/>
    </xf>
    <xf numFmtId="201" fontId="32" fillId="0" borderId="41" xfId="0" applyNumberFormat="1" applyFont="1" applyBorder="1" applyAlignment="1">
      <alignment horizontal="center" vertical="center"/>
    </xf>
    <xf numFmtId="201" fontId="120" fillId="0" borderId="99" xfId="0" applyNumberFormat="1" applyFont="1" applyBorder="1" applyAlignment="1">
      <alignment horizontal="center" vertical="center" wrapText="1"/>
    </xf>
    <xf numFmtId="201" fontId="120" fillId="0" borderId="56" xfId="0" applyNumberFormat="1" applyFont="1" applyBorder="1" applyAlignment="1">
      <alignment horizontal="center" vertical="center" wrapText="1"/>
    </xf>
    <xf numFmtId="201" fontId="32" fillId="0" borderId="71" xfId="0" applyNumberFormat="1" applyFont="1" applyBorder="1" applyAlignment="1">
      <alignment horizontal="center" vertical="center"/>
    </xf>
    <xf numFmtId="0" fontId="0" fillId="0" borderId="95" xfId="0" applyBorder="1" applyAlignment="1">
      <alignment horizontal="center" vertical="center"/>
    </xf>
    <xf numFmtId="0" fontId="120" fillId="0" borderId="49" xfId="0" applyFont="1" applyBorder="1" applyAlignment="1">
      <alignment horizontal="right"/>
    </xf>
    <xf numFmtId="201" fontId="32" fillId="0" borderId="88" xfId="0" applyNumberFormat="1" applyFont="1" applyBorder="1" applyAlignment="1">
      <alignment horizontal="center" vertical="center"/>
    </xf>
    <xf numFmtId="0" fontId="32"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right"/>
    </xf>
    <xf numFmtId="203" fontId="172" fillId="0" borderId="164" xfId="0" applyNumberFormat="1" applyFont="1" applyBorder="1" applyAlignment="1">
      <alignment horizontal="right" vertical="center"/>
    </xf>
    <xf numFmtId="0" fontId="0" fillId="0" borderId="164" xfId="0" applyBorder="1" applyAlignment="1">
      <alignment horizontal="right" vertical="center"/>
    </xf>
    <xf numFmtId="203" fontId="125" fillId="0" borderId="0" xfId="0" applyNumberFormat="1" applyFont="1" applyAlignment="1">
      <alignment horizontal="right" vertical="center"/>
    </xf>
    <xf numFmtId="0" fontId="0" fillId="0" borderId="0" xfId="0" applyAlignment="1">
      <alignment horizontal="right" vertical="center"/>
    </xf>
    <xf numFmtId="0" fontId="32" fillId="0" borderId="41" xfId="0" applyFont="1" applyBorder="1" applyAlignment="1">
      <alignment horizontal="center" wrapText="1"/>
    </xf>
    <xf numFmtId="0" fontId="0" fillId="0" borderId="41" xfId="0" applyBorder="1" applyAlignment="1">
      <alignment horizontal="center" wrapText="1"/>
    </xf>
    <xf numFmtId="0" fontId="88" fillId="0" borderId="36" xfId="0" applyFont="1" applyBorder="1" applyAlignment="1">
      <alignment horizontal="distributed" vertical="center" wrapText="1"/>
    </xf>
    <xf numFmtId="0" fontId="0" fillId="0" borderId="36" xfId="0" applyBorder="1">
      <alignment vertical="center"/>
    </xf>
    <xf numFmtId="0" fontId="0" fillId="0" borderId="45" xfId="0" applyBorder="1">
      <alignment vertical="center"/>
    </xf>
    <xf numFmtId="203" fontId="125" fillId="0" borderId="41" xfId="0" applyNumberFormat="1" applyFont="1" applyBorder="1" applyAlignment="1">
      <alignment horizontal="right" vertical="center"/>
    </xf>
    <xf numFmtId="0" fontId="0" fillId="0" borderId="41" xfId="0" applyBorder="1" applyAlignment="1">
      <alignment horizontal="right" vertical="center"/>
    </xf>
    <xf numFmtId="0" fontId="120" fillId="0" borderId="194" xfId="0" applyFont="1" applyBorder="1" applyAlignment="1">
      <alignment horizontal="center"/>
    </xf>
    <xf numFmtId="0" fontId="120" fillId="0" borderId="195" xfId="0" applyFont="1" applyBorder="1" applyAlignment="1">
      <alignment horizontal="center"/>
    </xf>
    <xf numFmtId="0" fontId="32" fillId="0" borderId="196" xfId="0" applyFont="1" applyBorder="1" applyAlignment="1">
      <alignment horizontal="left" vertical="center"/>
    </xf>
    <xf numFmtId="0" fontId="0" fillId="0" borderId="197" xfId="0" applyBorder="1" applyAlignment="1"/>
    <xf numFmtId="0" fontId="78" fillId="0" borderId="199" xfId="0" applyFont="1" applyBorder="1" applyAlignment="1">
      <alignment horizontal="center" vertical="center" wrapText="1"/>
    </xf>
    <xf numFmtId="0" fontId="0" fillId="0" borderId="199" xfId="0" applyBorder="1" applyAlignment="1">
      <alignment horizontal="center" vertical="center" wrapText="1"/>
    </xf>
    <xf numFmtId="203" fontId="172" fillId="0" borderId="49" xfId="0" applyNumberFormat="1" applyFont="1" applyBorder="1" applyAlignment="1">
      <alignment horizontal="right" vertical="center"/>
    </xf>
    <xf numFmtId="0" fontId="0" fillId="0" borderId="49" xfId="0" applyBorder="1" applyAlignment="1">
      <alignment horizontal="right" vertical="center"/>
    </xf>
    <xf numFmtId="0" fontId="32" fillId="0" borderId="49" xfId="0" applyFont="1" applyBorder="1" applyAlignment="1">
      <alignment horizontal="left" vertical="top" wrapText="1"/>
    </xf>
    <xf numFmtId="0" fontId="0" fillId="0" borderId="49" xfId="0" applyBorder="1" applyAlignment="1">
      <alignment horizontal="left" vertical="top" wrapText="1"/>
    </xf>
    <xf numFmtId="0" fontId="32" fillId="0" borderId="164" xfId="0" applyFont="1" applyBorder="1" applyAlignment="1">
      <alignment horizontal="left" vertical="top" wrapText="1"/>
    </xf>
    <xf numFmtId="0" fontId="9" fillId="0" borderId="164" xfId="0" applyFont="1" applyBorder="1" applyAlignment="1">
      <alignment horizontal="center"/>
    </xf>
    <xf numFmtId="0" fontId="32" fillId="0" borderId="103" xfId="0" applyFont="1" applyBorder="1" applyAlignment="1">
      <alignment horizontal="distributed" vertical="center" wrapText="1"/>
    </xf>
    <xf numFmtId="0" fontId="0" fillId="0" borderId="164" xfId="0" applyBorder="1">
      <alignment vertical="center"/>
    </xf>
    <xf numFmtId="0" fontId="32" fillId="0" borderId="80" xfId="0" applyFont="1" applyBorder="1" applyAlignment="1">
      <alignment horizontal="distributed" vertical="center" wrapText="1"/>
    </xf>
    <xf numFmtId="0" fontId="0" fillId="0" borderId="46" xfId="0" applyBorder="1">
      <alignment vertical="center"/>
    </xf>
    <xf numFmtId="0" fontId="32" fillId="0" borderId="164" xfId="0" applyFont="1" applyBorder="1" applyAlignment="1">
      <alignment horizontal="right" vertical="center" wrapText="1"/>
    </xf>
    <xf numFmtId="0" fontId="32" fillId="0" borderId="0" xfId="0" applyFont="1" applyAlignment="1">
      <alignment horizontal="right" vertical="center" wrapText="1"/>
    </xf>
    <xf numFmtId="0" fontId="0" fillId="0" borderId="0" xfId="0" applyAlignment="1">
      <alignment horizontal="center" wrapText="1"/>
    </xf>
    <xf numFmtId="0" fontId="32" fillId="0" borderId="41" xfId="0" applyFont="1" applyBorder="1" applyAlignment="1">
      <alignment horizontal="right" vertical="center" wrapText="1"/>
    </xf>
    <xf numFmtId="0" fontId="0" fillId="0" borderId="195" xfId="0" applyBorder="1" applyAlignment="1"/>
    <xf numFmtId="0" fontId="32" fillId="0" borderId="49" xfId="0" applyFont="1" applyBorder="1" applyAlignment="1">
      <alignment horizontal="right" vertical="center" wrapText="1"/>
    </xf>
    <xf numFmtId="0" fontId="32" fillId="0" borderId="65" xfId="0" applyFont="1" applyBorder="1" applyAlignment="1">
      <alignment horizontal="distributed" vertical="center" wrapText="1" justifyLastLine="1"/>
    </xf>
    <xf numFmtId="0" fontId="32" fillId="0" borderId="63" xfId="0" applyFont="1" applyBorder="1" applyAlignment="1">
      <alignment horizontal="distributed" vertical="center" wrapText="1" justifyLastLine="1"/>
    </xf>
    <xf numFmtId="0" fontId="32" fillId="0" borderId="61" xfId="0" applyFont="1" applyBorder="1" applyAlignment="1">
      <alignment horizontal="distributed" vertical="center" wrapText="1" justifyLastLine="1"/>
    </xf>
    <xf numFmtId="202" fontId="50" fillId="0" borderId="0" xfId="0" applyNumberFormat="1" applyFont="1" applyAlignment="1">
      <alignment horizontal="center" vertical="center"/>
    </xf>
    <xf numFmtId="0" fontId="50" fillId="0" borderId="194" xfId="0" applyFont="1" applyBorder="1" applyAlignment="1">
      <alignment horizontal="center"/>
    </xf>
    <xf numFmtId="0" fontId="50" fillId="0" borderId="195" xfId="0" applyFont="1" applyBorder="1" applyAlignment="1">
      <alignment horizontal="center"/>
    </xf>
    <xf numFmtId="0" fontId="78" fillId="0" borderId="0" xfId="0" applyFont="1" applyAlignment="1">
      <alignment horizontal="center" vertical="center" wrapText="1"/>
    </xf>
    <xf numFmtId="0" fontId="32" fillId="0" borderId="51" xfId="0" applyFont="1" applyBorder="1" applyAlignment="1">
      <alignment horizontal="distributed" vertical="center" wrapText="1" justifyLastLine="1"/>
    </xf>
    <xf numFmtId="0" fontId="32" fillId="0" borderId="100" xfId="0" applyFont="1" applyBorder="1" applyAlignment="1">
      <alignment horizontal="distributed" vertical="center" wrapText="1" justifyLastLine="1"/>
    </xf>
    <xf numFmtId="0" fontId="32" fillId="0" borderId="52" xfId="0" applyFont="1" applyBorder="1" applyAlignment="1">
      <alignment horizontal="distributed" vertical="center" wrapText="1" justifyLastLine="1"/>
    </xf>
    <xf numFmtId="0" fontId="32" fillId="0" borderId="82" xfId="0" applyFont="1" applyBorder="1" applyAlignment="1">
      <alignment horizontal="distributed" vertical="center" wrapText="1" justifyLastLine="1"/>
    </xf>
    <xf numFmtId="0" fontId="32" fillId="0" borderId="53" xfId="0" applyFont="1" applyBorder="1" applyAlignment="1">
      <alignment horizontal="distributed" vertical="center" wrapText="1" justifyLastLine="1"/>
    </xf>
    <xf numFmtId="0" fontId="32" fillId="0" borderId="101" xfId="0" applyFont="1" applyBorder="1" applyAlignment="1">
      <alignment horizontal="distributed" vertical="center" wrapText="1" justifyLastLine="1"/>
    </xf>
    <xf numFmtId="0" fontId="32" fillId="0" borderId="99" xfId="0" applyFont="1" applyBorder="1" applyAlignment="1">
      <alignment horizontal="distributed" vertical="center" wrapText="1" justifyLastLine="1"/>
    </xf>
    <xf numFmtId="0" fontId="32" fillId="0" borderId="102" xfId="0" applyFont="1" applyBorder="1" applyAlignment="1">
      <alignment horizontal="distributed" vertical="center" wrapText="1" justifyLastLine="1"/>
    </xf>
    <xf numFmtId="0" fontId="32" fillId="0" borderId="56" xfId="0" applyFont="1" applyBorder="1" applyAlignment="1">
      <alignment horizontal="distributed" vertical="center" wrapText="1" justifyLastLine="1"/>
    </xf>
    <xf numFmtId="0" fontId="32" fillId="0" borderId="71" xfId="0" applyFont="1" applyBorder="1" applyAlignment="1">
      <alignment horizontal="distributed" vertical="center" wrapText="1" justifyLastLine="1"/>
    </xf>
    <xf numFmtId="0" fontId="32" fillId="0" borderId="88" xfId="0" applyFont="1" applyBorder="1" applyAlignment="1">
      <alignment horizontal="distributed" vertical="center" wrapText="1" justifyLastLine="1"/>
    </xf>
    <xf numFmtId="205" fontId="120" fillId="0" borderId="0" xfId="0" applyNumberFormat="1" applyFont="1" applyAlignment="1">
      <alignment horizontal="center" vertical="center"/>
    </xf>
    <xf numFmtId="0" fontId="32" fillId="0" borderId="164" xfId="0" applyFont="1" applyBorder="1" applyAlignment="1">
      <alignment horizontal="center" vertical="top" wrapText="1"/>
    </xf>
    <xf numFmtId="0" fontId="32" fillId="0" borderId="51" xfId="0" applyFont="1" applyBorder="1" applyAlignment="1">
      <alignment horizontal="distributed" vertical="center" wrapText="1" indent="2"/>
    </xf>
    <xf numFmtId="0" fontId="32" fillId="0" borderId="52" xfId="0" applyFont="1" applyBorder="1" applyAlignment="1">
      <alignment horizontal="distributed" vertical="center" wrapText="1" indent="2"/>
    </xf>
    <xf numFmtId="0" fontId="12" fillId="0" borderId="164" xfId="0" applyFont="1" applyBorder="1" applyAlignment="1">
      <alignment horizontal="center" vertical="top" wrapText="1"/>
    </xf>
    <xf numFmtId="0" fontId="32" fillId="0" borderId="0" xfId="0" applyFont="1" applyAlignment="1">
      <alignment horizontal="right" vertical="center" wrapText="1" justifyLastLine="1"/>
    </xf>
    <xf numFmtId="0" fontId="0" fillId="0" borderId="0" xfId="0" applyAlignment="1">
      <alignment horizontal="right" vertical="center" wrapText="1" justifyLastLine="1"/>
    </xf>
    <xf numFmtId="0" fontId="32" fillId="0" borderId="80" xfId="0" applyFont="1" applyBorder="1" applyAlignment="1">
      <alignment horizontal="distributed" vertical="center" wrapText="1" justifyLastLine="1"/>
    </xf>
    <xf numFmtId="0" fontId="0" fillId="0" borderId="135" xfId="0" applyBorder="1" applyAlignment="1">
      <alignment horizontal="distributed" vertical="center" wrapText="1" justifyLastLine="1"/>
    </xf>
    <xf numFmtId="0" fontId="32" fillId="0" borderId="41" xfId="0" applyFont="1" applyBorder="1" applyAlignment="1">
      <alignment horizontal="right" vertical="center" wrapText="1" justifyLastLine="1"/>
    </xf>
    <xf numFmtId="0" fontId="0" fillId="0" borderId="41" xfId="0" applyBorder="1" applyAlignment="1">
      <alignment horizontal="right" vertical="center" wrapText="1" justifyLastLine="1"/>
    </xf>
    <xf numFmtId="0" fontId="0" fillId="0" borderId="164" xfId="0" applyBorder="1" applyAlignment="1">
      <alignment horizontal="left" vertical="top" wrapText="1"/>
    </xf>
    <xf numFmtId="204" fontId="34" fillId="0" borderId="0" xfId="0" applyNumberFormat="1" applyFont="1" applyAlignment="1">
      <alignment horizontal="right" vertical="center"/>
    </xf>
    <xf numFmtId="204" fontId="34" fillId="0" borderId="41" xfId="0" applyNumberFormat="1" applyFont="1" applyBorder="1" applyAlignment="1">
      <alignment horizontal="right" vertical="center"/>
    </xf>
    <xf numFmtId="204" fontId="34" fillId="0" borderId="16" xfId="0" applyNumberFormat="1" applyFont="1" applyBorder="1" applyAlignment="1">
      <alignment horizontal="right" vertical="center"/>
    </xf>
    <xf numFmtId="0" fontId="9" fillId="0" borderId="202" xfId="0" applyFont="1" applyBorder="1" applyAlignment="1">
      <alignment horizontal="center" vertical="center" wrapText="1"/>
    </xf>
    <xf numFmtId="0" fontId="9" fillId="0" borderId="203" xfId="0" applyFont="1" applyBorder="1" applyAlignment="1">
      <alignment horizontal="center" vertical="center" wrapText="1"/>
    </xf>
    <xf numFmtId="0" fontId="9" fillId="0" borderId="204" xfId="0" applyFont="1" applyBorder="1" applyAlignment="1">
      <alignment horizontal="center" vertical="center" wrapText="1"/>
    </xf>
    <xf numFmtId="0" fontId="9" fillId="0" borderId="205" xfId="0" applyFont="1" applyBorder="1" applyAlignment="1">
      <alignment horizontal="center" vertical="center" wrapText="1"/>
    </xf>
    <xf numFmtId="0" fontId="0" fillId="0" borderId="203" xfId="0" applyBorder="1" applyAlignment="1">
      <alignment horizontal="center" vertical="center"/>
    </xf>
    <xf numFmtId="0" fontId="0" fillId="0" borderId="205" xfId="0" applyBorder="1" applyAlignment="1">
      <alignment horizontal="center" vertical="center"/>
    </xf>
    <xf numFmtId="37" fontId="32" fillId="0" borderId="62" xfId="27" quotePrefix="1" applyFont="1" applyBorder="1" applyAlignment="1">
      <alignment horizontal="center" vertical="center"/>
    </xf>
    <xf numFmtId="37" fontId="114" fillId="0" borderId="62" xfId="27" applyFont="1" applyBorder="1" applyAlignment="1">
      <alignment horizontal="center" vertical="center"/>
    </xf>
    <xf numFmtId="37" fontId="136" fillId="0" borderId="62" xfId="27" applyFont="1" applyBorder="1" applyAlignment="1">
      <alignment horizontal="center" vertical="center"/>
    </xf>
    <xf numFmtId="37" fontId="33" fillId="0" borderId="62" xfId="27" applyFont="1" applyBorder="1" applyAlignment="1">
      <alignment horizontal="center" vertical="center"/>
    </xf>
    <xf numFmtId="37" fontId="137" fillId="0" borderId="0" xfId="27" applyFont="1" applyAlignment="1">
      <alignment horizontal="center"/>
    </xf>
    <xf numFmtId="37" fontId="115" fillId="0" borderId="0" xfId="27" applyFont="1" applyAlignment="1">
      <alignment horizontal="center"/>
    </xf>
    <xf numFmtId="37" fontId="32" fillId="0" borderId="0" xfId="27" applyFont="1" applyAlignment="1">
      <alignment horizontal="center" vertical="center"/>
    </xf>
    <xf numFmtId="37" fontId="32" fillId="0" borderId="0" xfId="27" applyFont="1" applyAlignment="1">
      <alignment horizontal="right" vertical="center"/>
    </xf>
    <xf numFmtId="0" fontId="32" fillId="0" borderId="65" xfId="0" applyFont="1" applyBorder="1" applyAlignment="1">
      <alignment horizontal="center" vertical="center" wrapText="1"/>
    </xf>
    <xf numFmtId="0" fontId="32" fillId="0" borderId="61" xfId="0" applyFont="1" applyBorder="1" applyAlignment="1">
      <alignment horizontal="center" vertical="center" wrapText="1"/>
    </xf>
    <xf numFmtId="37" fontId="32" fillId="0" borderId="94" xfId="27" applyFont="1" applyBorder="1" applyAlignment="1">
      <alignment horizontal="center" vertical="center" wrapText="1"/>
    </xf>
    <xf numFmtId="37" fontId="32" fillId="0" borderId="95" xfId="27" applyFont="1" applyBorder="1" applyAlignment="1">
      <alignment horizontal="center" vertical="center" wrapText="1"/>
    </xf>
    <xf numFmtId="37" fontId="32" fillId="0" borderId="97" xfId="27" applyFont="1" applyBorder="1" applyAlignment="1">
      <alignment horizontal="center" vertical="center" wrapText="1"/>
    </xf>
    <xf numFmtId="37" fontId="32" fillId="0" borderId="103" xfId="27" applyFont="1" applyBorder="1" applyAlignment="1">
      <alignment horizontal="center" vertical="center"/>
    </xf>
    <xf numFmtId="37" fontId="32" fillId="0" borderId="49" xfId="27" applyFont="1" applyBorder="1" applyAlignment="1">
      <alignment horizontal="center" vertical="center"/>
    </xf>
    <xf numFmtId="37" fontId="32" fillId="0" borderId="94" xfId="27" applyFont="1" applyBorder="1" applyAlignment="1">
      <alignment horizontal="center" vertical="center"/>
    </xf>
    <xf numFmtId="37" fontId="32" fillId="0" borderId="54" xfId="27" applyFont="1" applyBorder="1" applyAlignment="1">
      <alignment horizontal="center" vertical="center"/>
    </xf>
    <xf numFmtId="37" fontId="32" fillId="0" borderId="92" xfId="27" applyFont="1" applyBorder="1" applyAlignment="1">
      <alignment horizontal="center" vertical="center"/>
    </xf>
    <xf numFmtId="37" fontId="32" fillId="0" borderId="72" xfId="27" applyFont="1" applyBorder="1" applyAlignment="1">
      <alignment horizontal="center" vertical="center"/>
    </xf>
    <xf numFmtId="0" fontId="32" fillId="0" borderId="99" xfId="0" applyFont="1" applyBorder="1" applyAlignment="1">
      <alignment horizontal="center" vertical="center" wrapText="1"/>
    </xf>
    <xf numFmtId="0" fontId="32" fillId="0" borderId="102"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3" xfId="0" applyFont="1" applyBorder="1" applyAlignment="1">
      <alignment horizontal="center" vertical="center" wrapText="1"/>
    </xf>
    <xf numFmtId="37" fontId="32" fillId="0" borderId="128" xfId="27" applyFont="1" applyBorder="1" applyAlignment="1">
      <alignment horizontal="center" vertical="center" wrapText="1"/>
    </xf>
    <xf numFmtId="37" fontId="32" fillId="0" borderId="129" xfId="27" applyFont="1" applyBorder="1" applyAlignment="1">
      <alignment horizontal="center" vertical="center" wrapText="1"/>
    </xf>
    <xf numFmtId="37" fontId="32" fillId="0" borderId="130" xfId="27" applyFont="1" applyBorder="1" applyAlignment="1">
      <alignment horizontal="center" vertical="center" wrapText="1"/>
    </xf>
    <xf numFmtId="0" fontId="32" fillId="0" borderId="62" xfId="30" applyFont="1" applyBorder="1" applyAlignment="1">
      <alignment horizontal="center" vertical="center" wrapText="1"/>
    </xf>
    <xf numFmtId="0" fontId="32" fillId="0" borderId="65" xfId="30" applyFont="1" applyBorder="1" applyAlignment="1">
      <alignment horizontal="center" vertical="center" wrapText="1"/>
    </xf>
    <xf numFmtId="191" fontId="32" fillId="0" borderId="62" xfId="27" applyNumberFormat="1" applyFont="1" applyBorder="1" applyAlignment="1">
      <alignment horizontal="center" vertical="center"/>
    </xf>
    <xf numFmtId="37" fontId="139" fillId="0" borderId="62" xfId="27" applyFont="1" applyBorder="1" applyAlignment="1">
      <alignment horizontal="center" vertical="center"/>
    </xf>
    <xf numFmtId="37" fontId="140" fillId="0" borderId="93" xfId="27" applyFont="1" applyBorder="1" applyAlignment="1">
      <alignment horizontal="center" vertical="center"/>
    </xf>
    <xf numFmtId="192" fontId="32" fillId="0" borderId="65" xfId="27" applyNumberFormat="1" applyFont="1" applyBorder="1" applyAlignment="1">
      <alignment horizontal="center"/>
    </xf>
    <xf numFmtId="192" fontId="32" fillId="0" borderId="61" xfId="27" applyNumberFormat="1" applyFont="1" applyBorder="1" applyAlignment="1">
      <alignment horizontal="center"/>
    </xf>
    <xf numFmtId="37" fontId="32" fillId="0" borderId="61" xfId="27" applyFont="1" applyBorder="1" applyAlignment="1">
      <alignment horizontal="center" vertical="center" wrapText="1"/>
    </xf>
    <xf numFmtId="37" fontId="32" fillId="0" borderId="74" xfId="27" applyFont="1" applyBorder="1" applyAlignment="1">
      <alignment horizontal="center" vertical="center" wrapText="1"/>
    </xf>
    <xf numFmtId="37" fontId="32" fillId="0" borderId="73" xfId="27" applyFont="1" applyBorder="1" applyAlignment="1">
      <alignment horizontal="center" vertical="center" wrapText="1"/>
    </xf>
    <xf numFmtId="37" fontId="32" fillId="0" borderId="59" xfId="27" applyFont="1" applyBorder="1" applyAlignment="1">
      <alignment horizontal="center" vertical="center" wrapText="1"/>
    </xf>
    <xf numFmtId="37" fontId="32" fillId="0" borderId="96" xfId="27" applyFont="1" applyBorder="1" applyAlignment="1">
      <alignment horizontal="center" vertical="center" wrapText="1"/>
    </xf>
    <xf numFmtId="37" fontId="32" fillId="0" borderId="54" xfId="27" applyFont="1" applyBorder="1" applyAlignment="1">
      <alignment horizontal="center" vertical="center" wrapText="1"/>
    </xf>
    <xf numFmtId="37" fontId="32" fillId="0" borderId="72" xfId="27" applyFont="1" applyBorder="1" applyAlignment="1">
      <alignment horizontal="center" vertical="center" wrapText="1"/>
    </xf>
    <xf numFmtId="0" fontId="32" fillId="0" borderId="99" xfId="0" applyFont="1" applyBorder="1" applyAlignment="1">
      <alignment horizontal="center" wrapText="1"/>
    </xf>
    <xf numFmtId="0" fontId="32" fillId="0" borderId="102" xfId="0" applyFont="1" applyBorder="1" applyAlignment="1">
      <alignment horizontal="center" wrapText="1"/>
    </xf>
    <xf numFmtId="0" fontId="32" fillId="0" borderId="127" xfId="0" applyFont="1" applyBorder="1" applyAlignment="1">
      <alignment horizontal="center" wrapText="1"/>
    </xf>
    <xf numFmtId="0" fontId="32" fillId="0" borderId="128"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131" xfId="0" applyFont="1" applyBorder="1" applyAlignment="1">
      <alignment horizontal="center" vertical="center" wrapText="1"/>
    </xf>
    <xf numFmtId="0" fontId="32" fillId="0" borderId="92" xfId="0" applyFont="1" applyBorder="1" applyAlignment="1">
      <alignment horizontal="center" vertical="center" wrapText="1"/>
    </xf>
    <xf numFmtId="37" fontId="32" fillId="0" borderId="88" xfId="27" applyFont="1" applyBorder="1" applyAlignment="1">
      <alignment horizontal="center" vertical="center" wrapText="1"/>
    </xf>
    <xf numFmtId="37" fontId="32" fillId="0" borderId="109" xfId="27" applyFont="1" applyBorder="1" applyAlignment="1">
      <alignment horizontal="center" vertical="center" wrapText="1"/>
    </xf>
    <xf numFmtId="0" fontId="32" fillId="0" borderId="107" xfId="0" applyFont="1" applyBorder="1" applyAlignment="1">
      <alignment horizontal="center" vertical="center" wrapText="1"/>
    </xf>
    <xf numFmtId="37" fontId="32" fillId="0" borderId="114" xfId="27" applyFont="1" applyBorder="1" applyAlignment="1">
      <alignment horizontal="center" vertical="center" wrapText="1"/>
    </xf>
    <xf numFmtId="37" fontId="32" fillId="0" borderId="132" xfId="27" applyFont="1" applyBorder="1" applyAlignment="1">
      <alignment horizontal="center" vertical="center" wrapText="1"/>
    </xf>
    <xf numFmtId="37" fontId="32" fillId="0" borderId="65" xfId="27" applyFont="1" applyBorder="1" applyAlignment="1">
      <alignment horizontal="center" vertical="center"/>
    </xf>
    <xf numFmtId="37" fontId="139" fillId="0" borderId="61" xfId="27" applyFont="1" applyBorder="1" applyAlignment="1">
      <alignment horizontal="center" vertical="center"/>
    </xf>
    <xf numFmtId="37" fontId="32" fillId="0" borderId="61" xfId="27" applyFont="1" applyBorder="1" applyAlignment="1">
      <alignment horizontal="center" vertical="center"/>
    </xf>
    <xf numFmtId="37" fontId="142" fillId="0" borderId="93" xfId="27" applyFont="1" applyBorder="1" applyAlignment="1">
      <alignment horizontal="center" vertical="center"/>
    </xf>
    <xf numFmtId="37" fontId="58" fillId="0" borderId="93" xfId="27" applyFont="1" applyBorder="1" applyAlignment="1">
      <alignment horizontal="center" vertical="center"/>
    </xf>
    <xf numFmtId="37" fontId="58" fillId="0" borderId="0" xfId="27" applyFont="1" applyAlignment="1">
      <alignment horizontal="center" vertical="center"/>
    </xf>
    <xf numFmtId="37" fontId="32" fillId="0" borderId="0" xfId="27" applyFont="1" applyAlignment="1">
      <alignment horizontal="right" vertical="center" indent="1"/>
    </xf>
    <xf numFmtId="49" fontId="32" fillId="0" borderId="94" xfId="21" quotePrefix="1" applyNumberFormat="1" applyFont="1" applyBorder="1" applyAlignment="1">
      <alignment horizontal="center" vertical="top" textRotation="255"/>
    </xf>
    <xf numFmtId="49" fontId="32" fillId="0" borderId="95" xfId="21" quotePrefix="1" applyNumberFormat="1" applyFont="1" applyBorder="1" applyAlignment="1">
      <alignment horizontal="center" vertical="top" textRotation="255"/>
    </xf>
    <xf numFmtId="49" fontId="32" fillId="0" borderId="72" xfId="21" quotePrefix="1" applyNumberFormat="1" applyFont="1" applyBorder="1" applyAlignment="1">
      <alignment horizontal="center" vertical="top" textRotation="255"/>
    </xf>
    <xf numFmtId="9" fontId="32" fillId="0" borderId="96" xfId="20" applyFont="1" applyBorder="1" applyAlignment="1">
      <alignment horizontal="center" vertical="center" textRotation="255" wrapText="1"/>
    </xf>
    <xf numFmtId="9" fontId="32" fillId="0" borderId="95" xfId="20" applyFont="1" applyBorder="1" applyAlignment="1">
      <alignment horizontal="center" vertical="center" textRotation="255"/>
    </xf>
    <xf numFmtId="9" fontId="32" fillId="0" borderId="97" xfId="20" applyFont="1" applyBorder="1" applyAlignment="1">
      <alignment horizontal="center" vertical="center" textRotation="255"/>
    </xf>
    <xf numFmtId="0" fontId="32" fillId="0" borderId="74" xfId="21" applyFont="1" applyBorder="1" applyAlignment="1">
      <alignment horizontal="center" vertical="center" wrapText="1"/>
    </xf>
    <xf numFmtId="0" fontId="32" fillId="0" borderId="71" xfId="21" quotePrefix="1" applyFont="1" applyBorder="1" applyAlignment="1">
      <alignment horizontal="center" vertical="center"/>
    </xf>
    <xf numFmtId="0" fontId="32" fillId="0" borderId="73" xfId="21" quotePrefix="1" applyFont="1" applyBorder="1" applyAlignment="1">
      <alignment horizontal="center" vertical="center"/>
    </xf>
    <xf numFmtId="0" fontId="32" fillId="0" borderId="65" xfId="21" applyFont="1" applyBorder="1" applyAlignment="1">
      <alignment vertical="center"/>
    </xf>
    <xf numFmtId="0" fontId="32" fillId="0" borderId="63" xfId="21" applyFont="1" applyBorder="1" applyAlignment="1">
      <alignment vertical="center"/>
    </xf>
    <xf numFmtId="0" fontId="32" fillId="0" borderId="66" xfId="21" applyFont="1" applyBorder="1" applyAlignment="1">
      <alignment vertical="center"/>
    </xf>
    <xf numFmtId="0" fontId="87" fillId="0" borderId="0" xfId="21" quotePrefix="1" applyFont="1" applyAlignment="1">
      <alignment horizontal="left" vertical="center"/>
    </xf>
    <xf numFmtId="0" fontId="20" fillId="0" borderId="49" xfId="21" quotePrefix="1" applyFont="1" applyBorder="1" applyAlignment="1">
      <alignment horizontal="center" vertical="center"/>
    </xf>
    <xf numFmtId="0" fontId="20" fillId="0" borderId="41" xfId="21" quotePrefix="1" applyFont="1" applyBorder="1" applyAlignment="1">
      <alignment horizontal="center" vertical="center"/>
    </xf>
    <xf numFmtId="0" fontId="20" fillId="0" borderId="50" xfId="21" applyFont="1" applyBorder="1" applyAlignment="1">
      <alignment horizontal="center" vertical="center"/>
    </xf>
    <xf numFmtId="0" fontId="20" fillId="0" borderId="49" xfId="21" applyFont="1" applyBorder="1" applyAlignment="1">
      <alignment horizontal="center" vertical="center"/>
    </xf>
    <xf numFmtId="0" fontId="20" fillId="0" borderId="48" xfId="21" applyFont="1" applyBorder="1" applyAlignment="1">
      <alignment horizontal="center" vertical="center"/>
    </xf>
    <xf numFmtId="0" fontId="20" fillId="0" borderId="41" xfId="21" applyFont="1" applyBorder="1" applyAlignment="1">
      <alignment horizontal="center" vertical="center"/>
    </xf>
    <xf numFmtId="0" fontId="82" fillId="0" borderId="45" xfId="21" applyFont="1" applyBorder="1" applyAlignment="1">
      <alignment horizontal="center" vertical="center"/>
    </xf>
    <xf numFmtId="0" fontId="83" fillId="0" borderId="47" xfId="21" applyFont="1" applyBorder="1" applyAlignment="1">
      <alignment horizontal="center" vertical="center"/>
    </xf>
    <xf numFmtId="0" fontId="32" fillId="0" borderId="45" xfId="21" quotePrefix="1" applyFont="1" applyBorder="1" applyAlignment="1">
      <alignment horizontal="center" vertical="center"/>
    </xf>
    <xf numFmtId="0" fontId="32" fillId="0" borderId="47" xfId="21" quotePrefix="1" applyFont="1" applyBorder="1" applyAlignment="1">
      <alignment horizontal="center" vertical="center"/>
    </xf>
    <xf numFmtId="0" fontId="85" fillId="0" borderId="49" xfId="21" applyFont="1" applyBorder="1" applyAlignment="1">
      <alignment horizontal="center" vertical="center"/>
    </xf>
    <xf numFmtId="0" fontId="85" fillId="0" borderId="49" xfId="21" quotePrefix="1" applyFont="1" applyBorder="1" applyAlignment="1">
      <alignment horizontal="center" vertical="center"/>
    </xf>
    <xf numFmtId="0" fontId="32" fillId="0" borderId="96" xfId="21" applyFont="1" applyBorder="1" applyAlignment="1">
      <alignment horizontal="center" vertical="center" wrapText="1"/>
    </xf>
    <xf numFmtId="0" fontId="32" fillId="0" borderId="95" xfId="21" quotePrefix="1" applyFont="1" applyBorder="1" applyAlignment="1">
      <alignment horizontal="center" vertical="center"/>
    </xf>
    <xf numFmtId="0" fontId="32" fillId="0" borderId="72" xfId="21" quotePrefix="1" applyFont="1" applyBorder="1" applyAlignment="1">
      <alignment horizontal="center" vertical="center"/>
    </xf>
    <xf numFmtId="0" fontId="50" fillId="0" borderId="0" xfId="21" quotePrefix="1" applyFont="1" applyAlignment="1">
      <alignment horizontal="left" vertical="center"/>
    </xf>
    <xf numFmtId="0" fontId="50" fillId="0" borderId="0" xfId="21" quotePrefix="1" applyFont="1" applyAlignment="1">
      <alignment horizontal="left" vertical="center" wrapText="1"/>
    </xf>
    <xf numFmtId="0" fontId="33" fillId="0" borderId="47" xfId="21" applyFont="1" applyBorder="1" applyAlignment="1">
      <alignment horizontal="center" vertical="center"/>
    </xf>
    <xf numFmtId="0" fontId="88" fillId="0" borderId="45" xfId="21" quotePrefix="1" applyFont="1" applyBorder="1" applyAlignment="1">
      <alignment horizontal="center" vertical="center"/>
    </xf>
    <xf numFmtId="0" fontId="88" fillId="0" borderId="47" xfId="21" quotePrefix="1" applyFont="1" applyBorder="1" applyAlignment="1">
      <alignment horizontal="center" vertical="center"/>
    </xf>
    <xf numFmtId="0" fontId="189" fillId="0" borderId="49" xfId="21" applyFont="1" applyBorder="1" applyAlignment="1">
      <alignment horizontal="center" vertical="center"/>
    </xf>
    <xf numFmtId="0" fontId="191" fillId="0" borderId="49" xfId="21" applyFont="1" applyBorder="1" applyAlignment="1">
      <alignment horizontal="center" vertical="center"/>
    </xf>
    <xf numFmtId="0" fontId="20" fillId="0" borderId="51" xfId="21" quotePrefix="1" applyFont="1" applyBorder="1" applyAlignment="1">
      <alignment horizontal="center" vertical="center"/>
    </xf>
    <xf numFmtId="0" fontId="20" fillId="0" borderId="52" xfId="21" quotePrefix="1" applyFont="1" applyBorder="1" applyAlignment="1">
      <alignment horizontal="center" vertical="center"/>
    </xf>
    <xf numFmtId="0" fontId="42" fillId="0" borderId="50" xfId="21" applyFont="1" applyBorder="1" applyAlignment="1">
      <alignment horizontal="center" vertical="center"/>
    </xf>
    <xf numFmtId="0" fontId="42" fillId="0" borderId="49" xfId="21" applyFont="1" applyBorder="1" applyAlignment="1">
      <alignment horizontal="center" vertical="center"/>
    </xf>
    <xf numFmtId="0" fontId="42" fillId="0" borderId="48" xfId="21" applyFont="1" applyBorder="1" applyAlignment="1">
      <alignment horizontal="center" vertical="center"/>
    </xf>
    <xf numFmtId="0" fontId="42" fillId="0" borderId="41" xfId="21" applyFont="1" applyBorder="1" applyAlignment="1">
      <alignment horizontal="center" vertical="center"/>
    </xf>
    <xf numFmtId="0" fontId="20" fillId="0" borderId="84"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20" fillId="0" borderId="57" xfId="0" applyFont="1" applyBorder="1" applyAlignment="1" applyProtection="1">
      <alignment horizontal="center" vertical="center" wrapText="1"/>
      <protection locked="0"/>
    </xf>
    <xf numFmtId="0" fontId="0" fillId="0" borderId="57"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32" fillId="0" borderId="0" xfId="0" applyFont="1" applyAlignment="1" applyProtection="1">
      <alignment horizontal="right"/>
      <protection locked="0"/>
    </xf>
    <xf numFmtId="0" fontId="0" fillId="0" borderId="0" xfId="0" applyAlignment="1">
      <alignment horizontal="right"/>
    </xf>
    <xf numFmtId="0" fontId="20" fillId="0" borderId="41" xfId="0" applyFont="1" applyBorder="1" applyAlignment="1" applyProtection="1">
      <alignment horizontal="center"/>
      <protection locked="0"/>
    </xf>
    <xf numFmtId="0" fontId="90" fillId="0" borderId="0" xfId="0" applyFont="1" applyAlignment="1" applyProtection="1">
      <alignment horizontal="center"/>
      <protection locked="0"/>
    </xf>
    <xf numFmtId="0" fontId="92" fillId="0" borderId="0" xfId="0" applyFont="1" applyAlignment="1" applyProtection="1">
      <alignment horizontal="center"/>
      <protection locked="0"/>
    </xf>
    <xf numFmtId="0" fontId="93" fillId="0" borderId="49" xfId="0" applyFont="1" applyBorder="1" applyAlignment="1" applyProtection="1">
      <alignment horizontal="center"/>
      <protection locked="0"/>
    </xf>
    <xf numFmtId="0" fontId="91" fillId="0" borderId="49" xfId="0" applyFont="1" applyBorder="1" applyAlignment="1" applyProtection="1">
      <alignment horizontal="center"/>
      <protection locked="0"/>
    </xf>
    <xf numFmtId="0" fontId="0" fillId="0" borderId="41" xfId="0" applyBorder="1" applyAlignment="1" applyProtection="1">
      <alignment horizontal="center"/>
      <protection locked="0"/>
    </xf>
    <xf numFmtId="0" fontId="0" fillId="0" borderId="0" xfId="0" applyAlignment="1" applyProtection="1">
      <alignment horizontal="center"/>
      <protection locked="0"/>
    </xf>
    <xf numFmtId="0" fontId="20" fillId="0" borderId="98"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01" xfId="0" applyFont="1" applyBorder="1" applyAlignment="1" applyProtection="1">
      <alignment horizontal="center" vertical="center"/>
      <protection locked="0"/>
    </xf>
    <xf numFmtId="0" fontId="20" fillId="0" borderId="62" xfId="0" applyFont="1" applyBorder="1" applyAlignment="1" applyProtection="1">
      <alignment horizontal="center"/>
      <protection locked="0"/>
    </xf>
    <xf numFmtId="0" fontId="0" fillId="0" borderId="62"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99" xfId="0" applyBorder="1" applyAlignment="1" applyProtection="1">
      <alignment horizontal="center"/>
      <protection locked="0"/>
    </xf>
    <xf numFmtId="0" fontId="88" fillId="0" borderId="45" xfId="0" applyFont="1" applyBorder="1" applyAlignment="1" applyProtection="1">
      <alignment horizontal="center"/>
      <protection locked="0"/>
    </xf>
    <xf numFmtId="0" fontId="89" fillId="0" borderId="47" xfId="0" applyFont="1" applyBorder="1" applyAlignment="1" applyProtection="1">
      <alignment horizontal="center"/>
      <protection locked="0"/>
    </xf>
    <xf numFmtId="0" fontId="88" fillId="0" borderId="48" xfId="0" applyFont="1" applyBorder="1" applyAlignment="1" applyProtection="1">
      <alignment horizontal="center"/>
      <protection locked="0"/>
    </xf>
    <xf numFmtId="0" fontId="89" fillId="0" borderId="52" xfId="0" applyFont="1" applyBorder="1" applyAlignment="1" applyProtection="1">
      <protection locked="0"/>
    </xf>
    <xf numFmtId="0" fontId="90" fillId="0" borderId="49" xfId="0" applyFont="1" applyBorder="1" applyAlignment="1" applyProtection="1">
      <alignment horizontal="center"/>
      <protection locked="0"/>
    </xf>
    <xf numFmtId="0" fontId="58" fillId="0" borderId="41" xfId="0" applyFont="1" applyBorder="1" applyAlignment="1" applyProtection="1">
      <alignment horizontal="left"/>
      <protection locked="0"/>
    </xf>
    <xf numFmtId="0" fontId="0" fillId="0" borderId="41" xfId="0" applyBorder="1" applyAlignment="1" applyProtection="1">
      <alignment horizontal="left"/>
      <protection locked="0"/>
    </xf>
    <xf numFmtId="0" fontId="58" fillId="0" borderId="41" xfId="0" applyFont="1" applyBorder="1" applyAlignment="1" applyProtection="1">
      <alignment horizontal="right"/>
      <protection locked="0"/>
    </xf>
    <xf numFmtId="0" fontId="0" fillId="0" borderId="41" xfId="0" applyBorder="1" applyAlignment="1" applyProtection="1">
      <alignment horizontal="right"/>
      <protection locked="0"/>
    </xf>
    <xf numFmtId="0" fontId="22" fillId="0" borderId="60" xfId="0" applyFont="1" applyBorder="1" applyAlignment="1" applyProtection="1">
      <protection locked="0"/>
    </xf>
    <xf numFmtId="49" fontId="135" fillId="0" borderId="62" xfId="0" applyNumberFormat="1" applyFont="1" applyBorder="1" applyAlignment="1" applyProtection="1">
      <alignment horizontal="center"/>
      <protection locked="0"/>
    </xf>
    <xf numFmtId="0" fontId="20" fillId="0" borderId="74" xfId="0" applyFont="1" applyBorder="1" applyAlignment="1" applyProtection="1">
      <alignment horizontal="center" vertical="center" wrapText="1"/>
      <protection locked="0"/>
    </xf>
    <xf numFmtId="0" fontId="20" fillId="0" borderId="73"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protection locked="0"/>
    </xf>
    <xf numFmtId="0" fontId="42" fillId="0" borderId="93" xfId="0" applyFont="1" applyBorder="1" applyAlignment="1" applyProtection="1">
      <alignment horizontal="center" vertical="center" wrapText="1"/>
      <protection locked="0"/>
    </xf>
    <xf numFmtId="0" fontId="42" fillId="0" borderId="115" xfId="0" applyFont="1" applyBorder="1" applyAlignment="1" applyProtection="1">
      <alignment horizontal="center" vertical="center" wrapText="1"/>
      <protection locked="0"/>
    </xf>
    <xf numFmtId="0" fontId="42" fillId="0" borderId="117" xfId="0" applyFont="1" applyBorder="1" applyAlignment="1" applyProtection="1">
      <alignment horizontal="center" vertical="center" wrapText="1"/>
      <protection locked="0"/>
    </xf>
    <xf numFmtId="0" fontId="20" fillId="0" borderId="54" xfId="0" applyFont="1" applyBorder="1" applyAlignment="1" applyProtection="1">
      <alignment horizontal="center"/>
      <protection locked="0"/>
    </xf>
    <xf numFmtId="0" fontId="20" fillId="0" borderId="119" xfId="0" applyFont="1" applyBorder="1" applyAlignment="1" applyProtection="1">
      <alignment horizontal="center"/>
      <protection locked="0"/>
    </xf>
    <xf numFmtId="0" fontId="32" fillId="0" borderId="89" xfId="0" applyFont="1" applyBorder="1" applyAlignment="1">
      <alignment horizontal="left"/>
    </xf>
    <xf numFmtId="0" fontId="32" fillId="0" borderId="91" xfId="0" applyFont="1" applyBorder="1" applyAlignment="1">
      <alignment horizontal="left"/>
    </xf>
    <xf numFmtId="0" fontId="32" fillId="0" borderId="111" xfId="0" applyFont="1" applyBorder="1" applyAlignment="1">
      <alignment horizontal="left"/>
    </xf>
    <xf numFmtId="0" fontId="32" fillId="0" borderId="49" xfId="0" applyFont="1" applyBorder="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187" fontId="32" fillId="0" borderId="49" xfId="0" applyNumberFormat="1" applyFont="1" applyBorder="1" applyAlignment="1">
      <alignment horizontal="left" vertical="center"/>
    </xf>
    <xf numFmtId="187" fontId="32" fillId="0" borderId="0" xfId="0" applyNumberFormat="1" applyFont="1" applyAlignment="1">
      <alignment horizontal="left" vertical="center"/>
    </xf>
    <xf numFmtId="0" fontId="32" fillId="0" borderId="74"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65" xfId="0" applyFont="1" applyBorder="1" applyAlignment="1">
      <alignment horizontal="center" vertical="top" wrapText="1"/>
    </xf>
    <xf numFmtId="0" fontId="32" fillId="0" borderId="63" xfId="0" applyFont="1" applyBorder="1" applyAlignment="1">
      <alignment horizontal="center" vertical="top" wrapText="1"/>
    </xf>
    <xf numFmtId="0" fontId="32" fillId="0" borderId="61" xfId="0" applyFont="1" applyBorder="1" applyAlignment="1">
      <alignment horizontal="center" vertical="top" wrapText="1"/>
    </xf>
    <xf numFmtId="0" fontId="50" fillId="0" borderId="74" xfId="0" applyFont="1" applyBorder="1" applyAlignment="1">
      <alignment horizontal="center" vertical="top" wrapText="1"/>
    </xf>
    <xf numFmtId="0" fontId="50" fillId="0" borderId="71" xfId="0" applyFont="1" applyBorder="1" applyAlignment="1">
      <alignment horizontal="center" vertical="top" wrapText="1"/>
    </xf>
    <xf numFmtId="0" fontId="32" fillId="0" borderId="74" xfId="0" applyFont="1" applyBorder="1" applyAlignment="1">
      <alignment horizontal="center" vertical="top" wrapText="1"/>
    </xf>
    <xf numFmtId="0" fontId="32" fillId="0" borderId="71" xfId="0" applyFont="1" applyBorder="1" applyAlignment="1">
      <alignment horizontal="center" vertical="top" wrapText="1"/>
    </xf>
    <xf numFmtId="0" fontId="50" fillId="0" borderId="54" xfId="0" applyFont="1" applyBorder="1" applyAlignment="1">
      <alignment horizontal="center" vertical="top" wrapText="1"/>
    </xf>
    <xf numFmtId="0" fontId="50" fillId="0" borderId="72" xfId="0" applyFont="1" applyBorder="1" applyAlignment="1">
      <alignment horizontal="center" vertical="top" wrapText="1"/>
    </xf>
    <xf numFmtId="0" fontId="32" fillId="0" borderId="54" xfId="0" applyFont="1" applyBorder="1" applyAlignment="1">
      <alignment horizontal="center" vertical="top" wrapText="1"/>
    </xf>
    <xf numFmtId="0" fontId="32" fillId="0" borderId="92" xfId="0" applyFont="1" applyBorder="1" applyAlignment="1">
      <alignment horizontal="center" vertical="top" wrapText="1"/>
    </xf>
    <xf numFmtId="0" fontId="32" fillId="0" borderId="72" xfId="0" applyFont="1" applyBorder="1" applyAlignment="1">
      <alignment horizontal="center" vertical="top" wrapText="1"/>
    </xf>
    <xf numFmtId="0" fontId="32" fillId="0" borderId="74" xfId="0" applyFont="1" applyBorder="1" applyAlignment="1">
      <alignment horizontal="center" vertical="center"/>
    </xf>
    <xf numFmtId="0" fontId="32" fillId="0" borderId="71" xfId="0" applyFont="1" applyBorder="1" applyAlignment="1">
      <alignment horizontal="center" vertical="center"/>
    </xf>
    <xf numFmtId="3" fontId="75" fillId="0" borderId="62" xfId="0" applyNumberFormat="1" applyFont="1" applyBorder="1" applyAlignment="1">
      <alignment horizontal="center" vertical="center"/>
    </xf>
    <xf numFmtId="0" fontId="32" fillId="0" borderId="92" xfId="0" applyFont="1" applyBorder="1" applyAlignment="1">
      <alignment horizontal="center" vertical="distributed"/>
    </xf>
    <xf numFmtId="0" fontId="34" fillId="0" borderId="55" xfId="0" applyFont="1" applyBorder="1" applyAlignment="1">
      <alignment horizontal="center" vertical="distributed"/>
    </xf>
    <xf numFmtId="0" fontId="32" fillId="0" borderId="90" xfId="0" applyFont="1" applyBorder="1" applyAlignment="1">
      <alignment horizontal="center" vertical="top" wrapText="1"/>
    </xf>
    <xf numFmtId="0" fontId="32" fillId="0" borderId="134" xfId="0" applyFont="1" applyBorder="1" applyAlignment="1">
      <alignment horizontal="center" vertical="top" wrapText="1"/>
    </xf>
    <xf numFmtId="0" fontId="32" fillId="0" borderId="54" xfId="0" applyFont="1" applyBorder="1" applyAlignment="1">
      <alignment horizontal="center" vertical="center"/>
    </xf>
    <xf numFmtId="0" fontId="32" fillId="0" borderId="92" xfId="0" applyFont="1" applyBorder="1" applyAlignment="1">
      <alignment horizontal="center" vertical="center"/>
    </xf>
    <xf numFmtId="0" fontId="32" fillId="0" borderId="72" xfId="0" applyFont="1" applyBorder="1" applyAlignment="1">
      <alignment horizontal="center" vertical="center"/>
    </xf>
    <xf numFmtId="0" fontId="32" fillId="0" borderId="90" xfId="0" applyFont="1" applyBorder="1" applyAlignment="1">
      <alignment horizontal="center" vertical="center" wrapText="1"/>
    </xf>
    <xf numFmtId="0" fontId="32" fillId="0" borderId="134" xfId="0" applyFont="1" applyBorder="1" applyAlignment="1">
      <alignment horizontal="center" vertical="center" wrapText="1"/>
    </xf>
    <xf numFmtId="0" fontId="32" fillId="0" borderId="62" xfId="0" applyFont="1" applyBorder="1" applyAlignment="1">
      <alignment horizontal="center" vertical="distributed"/>
    </xf>
    <xf numFmtId="0" fontId="32" fillId="0" borderId="74" xfId="0" applyFont="1" applyBorder="1" applyAlignment="1">
      <alignment horizontal="center" vertical="distributed"/>
    </xf>
    <xf numFmtId="0" fontId="32" fillId="0" borderId="71" xfId="0" applyFont="1" applyBorder="1" applyAlignment="1">
      <alignment horizontal="center" vertical="distributed"/>
    </xf>
    <xf numFmtId="0" fontId="32" fillId="0" borderId="74" xfId="0" applyFont="1" applyBorder="1" applyAlignment="1">
      <alignment horizontal="distributed" vertical="center" wrapText="1"/>
    </xf>
    <xf numFmtId="0" fontId="32" fillId="0" borderId="71" xfId="0" applyFont="1" applyBorder="1" applyAlignment="1">
      <alignment horizontal="distributed" vertical="center"/>
    </xf>
    <xf numFmtId="0" fontId="32" fillId="0" borderId="41" xfId="0" applyFont="1" applyBorder="1" applyAlignment="1">
      <alignment horizontal="center"/>
    </xf>
    <xf numFmtId="0" fontId="32" fillId="0" borderId="84" xfId="0" applyFont="1" applyBorder="1" applyAlignment="1">
      <alignment horizontal="center" vertical="distributed"/>
    </xf>
    <xf numFmtId="0" fontId="32" fillId="0" borderId="70" xfId="0" applyFont="1" applyBorder="1" applyAlignment="1">
      <alignment horizontal="center" vertical="distributed"/>
    </xf>
    <xf numFmtId="0" fontId="32" fillId="0" borderId="69" xfId="0" applyFont="1" applyBorder="1" applyAlignment="1">
      <alignment horizontal="center" vertical="distributed"/>
    </xf>
    <xf numFmtId="0" fontId="32" fillId="0" borderId="85" xfId="0" applyFont="1" applyBorder="1" applyAlignment="1">
      <alignment horizontal="center" vertical="center" wrapText="1"/>
    </xf>
    <xf numFmtId="0" fontId="32" fillId="0" borderId="99" xfId="0" applyFont="1" applyBorder="1" applyAlignment="1">
      <alignment horizontal="center" vertical="center"/>
    </xf>
    <xf numFmtId="0" fontId="32" fillId="0" borderId="102" xfId="0" applyFont="1" applyBorder="1" applyAlignment="1">
      <alignment horizontal="center" vertical="center"/>
    </xf>
    <xf numFmtId="0" fontId="32" fillId="0" borderId="56" xfId="0" applyFont="1" applyBorder="1" applyAlignment="1">
      <alignment horizontal="center" vertical="center"/>
    </xf>
    <xf numFmtId="0" fontId="32" fillId="0" borderId="103"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112" xfId="0" applyFont="1" applyBorder="1" applyAlignment="1">
      <alignment horizontal="center" vertical="center" wrapText="1"/>
    </xf>
    <xf numFmtId="0" fontId="32" fillId="0" borderId="0" xfId="0" applyFont="1" applyAlignment="1">
      <alignment horizontal="center" vertical="center" wrapText="1"/>
    </xf>
    <xf numFmtId="0" fontId="32" fillId="0" borderId="95" xfId="0" applyFont="1" applyBorder="1" applyAlignment="1">
      <alignment horizontal="center" vertical="center" wrapText="1"/>
    </xf>
    <xf numFmtId="0" fontId="32" fillId="0" borderId="99" xfId="0" applyFont="1" applyBorder="1" applyAlignment="1">
      <alignment horizontal="center" vertical="distributed"/>
    </xf>
    <xf numFmtId="0" fontId="32" fillId="0" borderId="102" xfId="0" applyFont="1" applyBorder="1" applyAlignment="1">
      <alignment horizontal="center" vertical="distributed"/>
    </xf>
    <xf numFmtId="0" fontId="32" fillId="0" borderId="98" xfId="0" applyFont="1" applyBorder="1" applyAlignment="1">
      <alignment horizontal="center" vertical="distributed"/>
    </xf>
    <xf numFmtId="0" fontId="32" fillId="0" borderId="103" xfId="0" applyFont="1" applyBorder="1" applyAlignment="1">
      <alignment horizontal="center" vertical="center"/>
    </xf>
    <xf numFmtId="0" fontId="32" fillId="0" borderId="49" xfId="0" applyFont="1" applyBorder="1" applyAlignment="1">
      <alignment horizontal="center" vertical="center"/>
    </xf>
    <xf numFmtId="0" fontId="0" fillId="0" borderId="0" xfId="0" applyAlignment="1">
      <alignment horizontal="left" vertical="center" wrapText="1"/>
    </xf>
    <xf numFmtId="37" fontId="119" fillId="0" borderId="0" xfId="27" quotePrefix="1" applyFont="1" applyAlignment="1">
      <alignment horizontal="center" vertical="center"/>
    </xf>
    <xf numFmtId="0" fontId="32" fillId="0" borderId="49" xfId="0" quotePrefix="1" applyFont="1" applyBorder="1" applyAlignment="1">
      <alignment horizontal="center" wrapText="1"/>
    </xf>
    <xf numFmtId="0" fontId="32" fillId="0" borderId="49" xfId="0" applyFont="1" applyBorder="1" applyAlignment="1">
      <alignment horizontal="center" wrapText="1"/>
    </xf>
    <xf numFmtId="0" fontId="115" fillId="0" borderId="65" xfId="0" applyFont="1" applyBorder="1" applyAlignment="1">
      <alignment horizontal="center" vertical="center" wrapText="1"/>
    </xf>
    <xf numFmtId="0" fontId="115" fillId="0" borderId="63" xfId="0" applyFont="1" applyBorder="1" applyAlignment="1">
      <alignment horizontal="center" vertical="center" wrapText="1"/>
    </xf>
    <xf numFmtId="0" fontId="115" fillId="0" borderId="89" xfId="0" applyFont="1" applyBorder="1" applyAlignment="1">
      <alignment horizontal="center" vertical="center" wrapText="1"/>
    </xf>
    <xf numFmtId="0" fontId="115" fillId="0" borderId="91" xfId="0" applyFont="1" applyBorder="1" applyAlignment="1">
      <alignment horizontal="center" vertical="center" wrapText="1"/>
    </xf>
    <xf numFmtId="0" fontId="58" fillId="0" borderId="93" xfId="0" applyFont="1" applyBorder="1" applyAlignment="1">
      <alignment horizontal="center" wrapText="1"/>
    </xf>
    <xf numFmtId="0" fontId="32" fillId="0" borderId="41" xfId="0" applyFont="1" applyBorder="1" applyAlignment="1">
      <alignment horizontal="right" wrapText="1"/>
    </xf>
    <xf numFmtId="0" fontId="121" fillId="0" borderId="65" xfId="0" applyFont="1" applyBorder="1" applyAlignment="1">
      <alignment horizontal="center" vertical="center"/>
    </xf>
    <xf numFmtId="0" fontId="121" fillId="0" borderId="63" xfId="0" applyFont="1" applyBorder="1" applyAlignment="1">
      <alignment horizontal="center" vertical="center"/>
    </xf>
    <xf numFmtId="41" fontId="32" fillId="0" borderId="99" xfId="0" applyNumberFormat="1" applyFont="1" applyBorder="1" applyAlignment="1">
      <alignment horizontal="center" vertical="center" wrapText="1"/>
    </xf>
    <xf numFmtId="41" fontId="32" fillId="0" borderId="102" xfId="0" applyNumberFormat="1" applyFont="1" applyBorder="1" applyAlignment="1">
      <alignment horizontal="center" vertical="center" wrapText="1"/>
    </xf>
    <xf numFmtId="0" fontId="32" fillId="0" borderId="80" xfId="0" applyFont="1" applyBorder="1" applyAlignment="1">
      <alignment horizontal="center" vertical="center" wrapText="1"/>
    </xf>
    <xf numFmtId="0" fontId="32" fillId="0" borderId="46" xfId="0" applyFont="1" applyBorder="1" applyAlignment="1">
      <alignment horizontal="center" vertical="center" wrapText="1"/>
    </xf>
    <xf numFmtId="0" fontId="58" fillId="0" borderId="0" xfId="0" applyFont="1" applyAlignment="1">
      <alignment horizontal="center" wrapText="1"/>
    </xf>
    <xf numFmtId="0" fontId="32" fillId="0" borderId="0" xfId="0" applyFont="1" applyAlignment="1">
      <alignment horizontal="right" wrapText="1"/>
    </xf>
    <xf numFmtId="0" fontId="0" fillId="0" borderId="62" xfId="0" applyBorder="1" applyAlignment="1">
      <alignment horizontal="center" vertical="center" wrapText="1"/>
    </xf>
    <xf numFmtId="0" fontId="58" fillId="0" borderId="93" xfId="0" applyFont="1" applyBorder="1" applyAlignment="1">
      <alignment wrapText="1"/>
    </xf>
    <xf numFmtId="0" fontId="9" fillId="0" borderId="0" xfId="0" applyFont="1" applyAlignment="1"/>
    <xf numFmtId="0" fontId="9" fillId="0" borderId="154" xfId="0" applyFont="1" applyBorder="1" applyAlignment="1"/>
    <xf numFmtId="195" fontId="75" fillId="0" borderId="164" xfId="0" applyNumberFormat="1" applyFont="1" applyBorder="1" applyAlignment="1">
      <alignment horizontal="center"/>
    </xf>
    <xf numFmtId="0" fontId="0" fillId="0" borderId="164" xfId="0" applyBorder="1" applyAlignment="1"/>
    <xf numFmtId="0" fontId="0" fillId="0" borderId="0" xfId="0" applyAlignment="1"/>
    <xf numFmtId="37" fontId="72" fillId="0" borderId="0" xfId="32" applyFont="1" applyAlignment="1">
      <alignment horizontal="center"/>
    </xf>
    <xf numFmtId="37" fontId="9" fillId="0" borderId="154" xfId="32" applyFont="1" applyBorder="1" applyAlignment="1">
      <alignment horizontal="center"/>
    </xf>
    <xf numFmtId="37" fontId="9" fillId="0" borderId="158" xfId="32" applyFont="1" applyBorder="1" applyAlignment="1">
      <alignment horizontal="center" vertical="center"/>
    </xf>
    <xf numFmtId="0" fontId="9" fillId="0" borderId="169" xfId="1" applyNumberFormat="1" applyFont="1" applyBorder="1" applyAlignment="1">
      <alignment horizontal="center" vertical="center" wrapText="1"/>
    </xf>
    <xf numFmtId="185" fontId="9" fillId="0" borderId="164" xfId="0" applyNumberFormat="1" applyFont="1" applyBorder="1" applyAlignment="1">
      <alignment horizontal="center" vertical="center"/>
    </xf>
    <xf numFmtId="37" fontId="9" fillId="0" borderId="152" xfId="32" applyFont="1" applyBorder="1" applyAlignment="1">
      <alignment horizontal="center"/>
    </xf>
    <xf numFmtId="37" fontId="88" fillId="0" borderId="152" xfId="32" applyFont="1" applyBorder="1" applyAlignment="1">
      <alignment horizontal="center"/>
    </xf>
    <xf numFmtId="37" fontId="9" fillId="0" borderId="157" xfId="32" applyFont="1" applyBorder="1" applyAlignment="1">
      <alignment horizontal="center" vertical="center"/>
    </xf>
    <xf numFmtId="0" fontId="9" fillId="0" borderId="158" xfId="0" applyFont="1" applyBorder="1" applyAlignment="1">
      <alignment horizontal="center" vertical="center"/>
    </xf>
    <xf numFmtId="37" fontId="9" fillId="0" borderId="0" xfId="32" applyFont="1" applyAlignment="1">
      <alignment horizontal="right"/>
    </xf>
    <xf numFmtId="37" fontId="72" fillId="0" borderId="0" xfId="32" applyFont="1" applyAlignment="1">
      <alignment horizontal="center" vertical="center"/>
    </xf>
    <xf numFmtId="0" fontId="32" fillId="0" borderId="150" xfId="15" applyFont="1" applyBorder="1" applyAlignment="1" applyProtection="1">
      <alignment horizontal="center"/>
      <protection locked="0"/>
    </xf>
    <xf numFmtId="0" fontId="32" fillId="0" borderId="177" xfId="15" applyFont="1" applyBorder="1" applyAlignment="1" applyProtection="1">
      <alignment horizontal="center" vertical="center"/>
      <protection locked="0"/>
    </xf>
    <xf numFmtId="0" fontId="32" fillId="0" borderId="177" xfId="15" applyFont="1" applyBorder="1" applyAlignment="1">
      <alignment horizontal="center" vertical="center" shrinkToFit="1"/>
    </xf>
    <xf numFmtId="0" fontId="32" fillId="0" borderId="177" xfId="15" applyFont="1" applyBorder="1" applyAlignment="1">
      <alignment horizontal="center" vertical="center"/>
    </xf>
    <xf numFmtId="0" fontId="130" fillId="0" borderId="0" xfId="15" applyFont="1" applyAlignment="1">
      <alignment horizontal="center"/>
    </xf>
    <xf numFmtId="0" fontId="32" fillId="0" borderId="136" xfId="15" applyFont="1" applyBorder="1" applyAlignment="1" applyProtection="1">
      <alignment horizontal="center" vertical="center"/>
      <protection locked="0"/>
    </xf>
    <xf numFmtId="0" fontId="32" fillId="0" borderId="146" xfId="15" applyFont="1" applyBorder="1" applyAlignment="1" applyProtection="1">
      <alignment horizontal="center"/>
      <protection locked="0"/>
    </xf>
    <xf numFmtId="0" fontId="32" fillId="0" borderId="144" xfId="15" applyFont="1" applyBorder="1" applyAlignment="1" applyProtection="1">
      <alignment horizontal="center" vertical="center"/>
      <protection locked="0"/>
    </xf>
    <xf numFmtId="0" fontId="32" fillId="0" borderId="183" xfId="15" applyFont="1" applyBorder="1" applyAlignment="1" applyProtection="1">
      <alignment horizontal="center" vertical="center"/>
      <protection locked="0"/>
    </xf>
    <xf numFmtId="0" fontId="32" fillId="0" borderId="140" xfId="15" applyFont="1" applyBorder="1" applyAlignment="1" applyProtection="1">
      <alignment horizontal="center" vertical="center"/>
      <protection locked="0"/>
    </xf>
    <xf numFmtId="0" fontId="32" fillId="0" borderId="184" xfId="15" applyFont="1" applyBorder="1" applyAlignment="1" applyProtection="1">
      <alignment horizontal="center" vertical="center"/>
      <protection locked="0"/>
    </xf>
    <xf numFmtId="0" fontId="32" fillId="0" borderId="141" xfId="15" applyFont="1" applyBorder="1" applyAlignment="1" applyProtection="1">
      <alignment horizontal="center" vertical="center"/>
      <protection locked="0"/>
    </xf>
    <xf numFmtId="0" fontId="32" fillId="0" borderId="136" xfId="15" applyFont="1" applyBorder="1" applyAlignment="1" applyProtection="1">
      <alignment horizontal="center" vertical="top"/>
      <protection locked="0"/>
    </xf>
    <xf numFmtId="0" fontId="32" fillId="0" borderId="138" xfId="15" applyFont="1" applyBorder="1" applyAlignment="1" applyProtection="1">
      <alignment horizontal="center" vertical="top" wrapText="1"/>
      <protection locked="0"/>
    </xf>
    <xf numFmtId="0" fontId="50" fillId="0" borderId="144" xfId="3" applyFont="1" applyBorder="1" applyAlignment="1" applyProtection="1">
      <alignment horizontal="center" vertical="center" wrapText="1"/>
      <protection locked="0"/>
    </xf>
    <xf numFmtId="0" fontId="50" fillId="0" borderId="180" xfId="3" quotePrefix="1" applyFont="1" applyBorder="1" applyAlignment="1" applyProtection="1">
      <alignment horizontal="center" vertical="center"/>
      <protection locked="0"/>
    </xf>
    <xf numFmtId="0" fontId="50" fillId="0" borderId="180" xfId="3" applyFont="1" applyBorder="1" applyAlignment="1" applyProtection="1">
      <alignment horizontal="center" vertical="center"/>
      <protection locked="0"/>
    </xf>
    <xf numFmtId="0" fontId="50" fillId="0" borderId="177" xfId="3" applyFont="1" applyBorder="1" applyAlignment="1">
      <alignment horizontal="center" vertical="center" wrapText="1"/>
    </xf>
    <xf numFmtId="0" fontId="130" fillId="0" borderId="0" xfId="3" applyFont="1" applyAlignment="1">
      <alignment horizontal="center" vertical="center"/>
    </xf>
    <xf numFmtId="0" fontId="50" fillId="0" borderId="0" xfId="3" applyFont="1" applyAlignment="1" applyProtection="1">
      <alignment horizontal="center" vertical="center"/>
      <protection locked="0"/>
    </xf>
    <xf numFmtId="0" fontId="120" fillId="0" borderId="0" xfId="4" applyFont="1" applyAlignment="1" applyProtection="1">
      <alignment horizontal="right" vertical="center"/>
      <protection locked="0"/>
    </xf>
    <xf numFmtId="0" fontId="120" fillId="0" borderId="150" xfId="4" applyFont="1" applyBorder="1" applyAlignment="1" applyProtection="1">
      <alignment horizontal="right" vertical="center"/>
      <protection locked="0"/>
    </xf>
    <xf numFmtId="0" fontId="32" fillId="0" borderId="0" xfId="4" applyFont="1" applyAlignment="1" applyProtection="1">
      <alignment horizontal="right" vertical="center"/>
      <protection locked="0"/>
    </xf>
    <xf numFmtId="0" fontId="32" fillId="0" borderId="180" xfId="4" quotePrefix="1" applyFont="1" applyBorder="1" applyAlignment="1" applyProtection="1">
      <alignment horizontal="center" vertical="center"/>
      <protection locked="0"/>
    </xf>
    <xf numFmtId="0" fontId="32" fillId="0" borderId="180" xfId="4" applyFont="1" applyBorder="1" applyAlignment="1" applyProtection="1">
      <alignment horizontal="center" vertical="center"/>
      <protection locked="0"/>
    </xf>
    <xf numFmtId="0" fontId="32" fillId="0" borderId="177" xfId="4" applyFont="1" applyBorder="1" applyAlignment="1">
      <alignment horizontal="center" vertical="center"/>
    </xf>
    <xf numFmtId="0" fontId="130" fillId="0" borderId="0" xfId="4" applyFont="1" applyAlignment="1">
      <alignment horizontal="center" vertical="center"/>
    </xf>
    <xf numFmtId="0" fontId="50" fillId="0" borderId="150" xfId="4" applyFont="1" applyBorder="1" applyAlignment="1" applyProtection="1">
      <alignment horizontal="center" vertical="center"/>
      <protection locked="0"/>
    </xf>
    <xf numFmtId="0" fontId="32" fillId="0" borderId="144" xfId="4" applyFont="1" applyBorder="1" applyAlignment="1" applyProtection="1">
      <alignment horizontal="distributed" vertical="center" wrapText="1"/>
      <protection locked="0"/>
    </xf>
    <xf numFmtId="0" fontId="164" fillId="0" borderId="150" xfId="15" applyFont="1" applyBorder="1" applyAlignment="1" applyProtection="1">
      <alignment horizontal="center"/>
      <protection locked="0"/>
    </xf>
    <xf numFmtId="0" fontId="164" fillId="0" borderId="148" xfId="15" applyFont="1" applyBorder="1" applyAlignment="1" applyProtection="1">
      <alignment horizontal="center" vertical="center"/>
      <protection locked="0"/>
    </xf>
    <xf numFmtId="0" fontId="164" fillId="0" borderId="181" xfId="15" applyFont="1" applyBorder="1" applyAlignment="1" applyProtection="1">
      <alignment horizontal="center" vertical="center"/>
      <protection locked="0"/>
    </xf>
    <xf numFmtId="0" fontId="164" fillId="0" borderId="144" xfId="15" applyFont="1" applyBorder="1" applyAlignment="1" applyProtection="1">
      <alignment horizontal="center" vertical="center" wrapText="1"/>
      <protection locked="0"/>
    </xf>
    <xf numFmtId="0" fontId="164" fillId="0" borderId="136" xfId="15" applyFont="1" applyBorder="1" applyAlignment="1" applyProtection="1">
      <alignment horizontal="center" vertical="center"/>
      <protection locked="0"/>
    </xf>
    <xf numFmtId="0" fontId="164" fillId="0" borderId="140" xfId="15" applyFont="1" applyBorder="1" applyAlignment="1" applyProtection="1">
      <alignment horizontal="center" vertical="center"/>
      <protection locked="0"/>
    </xf>
    <xf numFmtId="0" fontId="164" fillId="0" borderId="136" xfId="15" applyFont="1" applyBorder="1" applyAlignment="1" applyProtection="1">
      <alignment horizontal="center" vertical="center" wrapText="1"/>
      <protection locked="0"/>
    </xf>
    <xf numFmtId="0" fontId="50" fillId="0" borderId="177" xfId="3" applyFont="1" applyBorder="1" applyAlignment="1">
      <alignment horizontal="center" vertical="center" shrinkToFit="1"/>
    </xf>
    <xf numFmtId="0" fontId="50" fillId="0" borderId="177" xfId="3" applyFont="1" applyBorder="1" applyAlignment="1">
      <alignment horizontal="center" vertical="center"/>
    </xf>
    <xf numFmtId="0" fontId="32" fillId="0" borderId="177" xfId="3" applyFont="1" applyBorder="1" applyAlignment="1">
      <alignment horizontal="center" vertical="center"/>
    </xf>
    <xf numFmtId="0" fontId="165" fillId="0" borderId="0" xfId="15" applyFont="1" applyAlignment="1">
      <alignment horizontal="center"/>
    </xf>
    <xf numFmtId="0" fontId="50" fillId="0" borderId="189" xfId="15" applyFont="1" applyBorder="1" applyAlignment="1" applyProtection="1">
      <alignment horizontal="center" vertical="center" wrapText="1"/>
      <protection locked="0"/>
    </xf>
    <xf numFmtId="0" fontId="50" fillId="0" borderId="181" xfId="15" applyFont="1" applyBorder="1" applyAlignment="1" applyProtection="1">
      <alignment horizontal="center" vertical="center" wrapText="1"/>
      <protection locked="0"/>
    </xf>
    <xf numFmtId="0" fontId="101" fillId="0" borderId="65" xfId="0" applyFont="1" applyBorder="1" applyAlignment="1">
      <alignment horizontal="center" vertical="center" wrapText="1"/>
    </xf>
    <xf numFmtId="0" fontId="103" fillId="0" borderId="63" xfId="0" applyFont="1" applyBorder="1" applyAlignment="1">
      <alignment horizontal="center" vertical="center" wrapText="1"/>
    </xf>
    <xf numFmtId="0" fontId="103" fillId="0" borderId="61" xfId="0" applyFont="1" applyBorder="1" applyAlignment="1">
      <alignment horizontal="center" vertical="center" wrapText="1"/>
    </xf>
    <xf numFmtId="0" fontId="103" fillId="0" borderId="107" xfId="0" applyFont="1" applyBorder="1" applyAlignment="1">
      <alignment horizontal="center" vertical="center" wrapText="1"/>
    </xf>
    <xf numFmtId="0" fontId="50" fillId="0" borderId="96" xfId="0" applyFont="1" applyBorder="1" applyAlignment="1">
      <alignment horizontal="center" vertical="center" wrapText="1"/>
    </xf>
    <xf numFmtId="0" fontId="50" fillId="0" borderId="95"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97" xfId="0" applyFont="1" applyBorder="1" applyAlignment="1">
      <alignment horizontal="center" vertical="center" wrapText="1"/>
    </xf>
    <xf numFmtId="0" fontId="9" fillId="0" borderId="0" xfId="0" applyFont="1" applyAlignment="1">
      <alignment horizontal="center"/>
    </xf>
    <xf numFmtId="0" fontId="32" fillId="0" borderId="41" xfId="0" applyFont="1" applyBorder="1" applyAlignment="1">
      <alignment horizontal="center" vertical="center" wrapText="1"/>
    </xf>
    <xf numFmtId="0" fontId="32" fillId="0" borderId="97" xfId="0" applyFont="1" applyBorder="1" applyAlignment="1">
      <alignment horizontal="center" vertical="center" wrapText="1"/>
    </xf>
    <xf numFmtId="0" fontId="88" fillId="0" borderId="99" xfId="0" applyFont="1" applyBorder="1" applyAlignment="1">
      <alignment horizontal="center" vertical="center"/>
    </xf>
    <xf numFmtId="0" fontId="88" fillId="0" borderId="102" xfId="0" applyFont="1" applyBorder="1" applyAlignment="1">
      <alignment horizontal="center" vertical="center"/>
    </xf>
    <xf numFmtId="0" fontId="88" fillId="0" borderId="56" xfId="0" applyFont="1" applyBorder="1" applyAlignment="1">
      <alignment horizontal="center" vertical="center"/>
    </xf>
    <xf numFmtId="0" fontId="32" fillId="0" borderId="54" xfId="0" applyFont="1" applyBorder="1" applyAlignment="1">
      <alignment horizontal="center" vertical="center" wrapText="1"/>
    </xf>
    <xf numFmtId="0" fontId="32" fillId="0" borderId="72" xfId="0" applyFont="1" applyBorder="1" applyAlignment="1">
      <alignment horizontal="center" vertical="center" wrapText="1"/>
    </xf>
    <xf numFmtId="0" fontId="101" fillId="0" borderId="49" xfId="0" applyFont="1" applyBorder="1" applyAlignment="1">
      <alignment horizontal="center" vertical="center" wrapText="1"/>
    </xf>
    <xf numFmtId="0" fontId="103" fillId="0" borderId="49" xfId="0" applyFont="1" applyBorder="1" applyAlignment="1">
      <alignment horizontal="center" vertical="center" wrapText="1"/>
    </xf>
    <xf numFmtId="0" fontId="103" fillId="0" borderId="0" xfId="0" applyFont="1" applyAlignment="1">
      <alignment horizontal="center" vertical="center" wrapText="1"/>
    </xf>
    <xf numFmtId="0" fontId="32" fillId="0" borderId="65" xfId="0" applyFont="1" applyBorder="1" applyAlignment="1">
      <alignment horizontal="center" vertical="center"/>
    </xf>
    <xf numFmtId="0" fontId="32" fillId="0" borderId="63" xfId="0" applyFont="1" applyBorder="1" applyAlignment="1">
      <alignment horizontal="center" vertical="center"/>
    </xf>
    <xf numFmtId="0" fontId="101" fillId="0" borderId="65" xfId="0" applyFont="1" applyBorder="1" applyAlignment="1">
      <alignment horizontal="center" vertical="center"/>
    </xf>
    <xf numFmtId="0" fontId="101" fillId="0" borderId="63" xfId="0" applyFont="1" applyBorder="1" applyAlignment="1">
      <alignment horizontal="center" vertical="center"/>
    </xf>
    <xf numFmtId="0" fontId="101" fillId="0" borderId="61" xfId="0" applyFont="1" applyBorder="1" applyAlignment="1">
      <alignment horizontal="center" vertical="center"/>
    </xf>
    <xf numFmtId="0" fontId="32" fillId="0" borderId="106"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wrapText="1"/>
    </xf>
    <xf numFmtId="0" fontId="0" fillId="0" borderId="61" xfId="0" applyBorder="1" applyAlignment="1">
      <alignment horizontal="center" vertical="center" wrapText="1"/>
    </xf>
    <xf numFmtId="0" fontId="75" fillId="0" borderId="0" xfId="0" applyFont="1" applyAlignment="1">
      <alignment horizontal="center" vertical="center"/>
    </xf>
    <xf numFmtId="0" fontId="105" fillId="0" borderId="0" xfId="0" applyFont="1" applyAlignment="1">
      <alignment horizontal="center" vertical="center"/>
    </xf>
    <xf numFmtId="0" fontId="0" fillId="0" borderId="103" xfId="0" applyBorder="1" applyAlignment="1">
      <alignment horizontal="center"/>
    </xf>
    <xf numFmtId="0" fontId="0" fillId="0" borderId="112" xfId="0" applyBorder="1" applyAlignment="1">
      <alignment horizontal="center"/>
    </xf>
    <xf numFmtId="0" fontId="0" fillId="0" borderId="109" xfId="0" applyBorder="1" applyAlignment="1">
      <alignment horizontal="center"/>
    </xf>
    <xf numFmtId="0" fontId="32" fillId="0" borderId="164" xfId="0" applyFont="1" applyBorder="1" applyAlignment="1">
      <alignment horizontal="left" vertical="center"/>
    </xf>
    <xf numFmtId="0" fontId="32" fillId="0" borderId="164" xfId="0" applyFont="1" applyBorder="1" applyAlignment="1">
      <alignment horizontal="center" vertical="center"/>
    </xf>
    <xf numFmtId="0" fontId="32" fillId="0" borderId="0" xfId="0" applyFont="1" applyAlignment="1">
      <alignment horizontal="center" vertical="center"/>
    </xf>
    <xf numFmtId="0" fontId="32" fillId="0" borderId="164" xfId="0" applyFont="1" applyBorder="1" applyAlignment="1">
      <alignment horizontal="center"/>
    </xf>
    <xf numFmtId="0" fontId="33" fillId="0" borderId="0" xfId="0" applyFont="1" applyAlignment="1">
      <alignment horizontal="center" vertical="center"/>
    </xf>
    <xf numFmtId="0" fontId="0" fillId="0" borderId="85" xfId="0" applyBorder="1" applyAlignment="1">
      <alignment horizontal="center"/>
    </xf>
    <xf numFmtId="0" fontId="0" fillId="0" borderId="71" xfId="0" applyBorder="1" applyAlignment="1">
      <alignment horizontal="center"/>
    </xf>
    <xf numFmtId="0" fontId="0" fillId="0" borderId="88" xfId="0" applyBorder="1" applyAlignment="1">
      <alignment horizontal="center"/>
    </xf>
    <xf numFmtId="0" fontId="0" fillId="0" borderId="206" xfId="0" applyBorder="1" applyAlignment="1">
      <alignment horizontal="center"/>
    </xf>
    <xf numFmtId="0" fontId="0" fillId="0" borderId="208" xfId="0" applyBorder="1" applyAlignment="1">
      <alignment horizontal="center"/>
    </xf>
    <xf numFmtId="0" fontId="0" fillId="0" borderId="207" xfId="0" applyBorder="1" applyAlignment="1">
      <alignment horizontal="center"/>
    </xf>
    <xf numFmtId="0" fontId="0" fillId="0" borderId="116" xfId="0" applyBorder="1" applyAlignment="1">
      <alignment horizontal="center"/>
    </xf>
    <xf numFmtId="0" fontId="0" fillId="0" borderId="132" xfId="0" applyBorder="1" applyAlignment="1">
      <alignment horizontal="center"/>
    </xf>
    <xf numFmtId="0" fontId="32" fillId="0" borderId="62" xfId="0" applyFont="1" applyBorder="1" applyAlignment="1">
      <alignment horizontal="center"/>
    </xf>
    <xf numFmtId="0" fontId="177" fillId="0" borderId="62" xfId="0" applyFont="1" applyBorder="1" applyAlignment="1">
      <alignment horizontal="left"/>
    </xf>
    <xf numFmtId="0" fontId="32" fillId="0" borderId="164" xfId="0" applyFont="1" applyBorder="1" applyAlignment="1">
      <alignment horizontal="center" vertical="center" wrapText="1"/>
    </xf>
    <xf numFmtId="0" fontId="32" fillId="0" borderId="128" xfId="0" applyFont="1" applyBorder="1" applyAlignment="1">
      <alignment horizontal="center" vertical="center"/>
    </xf>
    <xf numFmtId="0" fontId="101" fillId="0" borderId="63" xfId="0" applyFont="1" applyBorder="1" applyAlignment="1">
      <alignment horizontal="center" vertical="center" wrapText="1"/>
    </xf>
    <xf numFmtId="0" fontId="32" fillId="0" borderId="109" xfId="0" applyFont="1" applyBorder="1" applyAlignment="1">
      <alignment horizontal="center" vertical="center" wrapText="1"/>
    </xf>
    <xf numFmtId="0" fontId="120" fillId="0" borderId="62" xfId="0" applyFont="1" applyBorder="1" applyAlignment="1">
      <alignment horizontal="center"/>
    </xf>
    <xf numFmtId="0" fontId="75" fillId="0" borderId="85" xfId="0" applyFont="1" applyBorder="1" applyAlignment="1">
      <alignment horizontal="center"/>
    </xf>
    <xf numFmtId="0" fontId="75" fillId="0" borderId="71" xfId="0" applyFont="1" applyBorder="1" applyAlignment="1">
      <alignment horizontal="center"/>
    </xf>
    <xf numFmtId="0" fontId="75" fillId="0" borderId="88" xfId="0" applyFont="1" applyBorder="1" applyAlignment="1">
      <alignment horizontal="center"/>
    </xf>
    <xf numFmtId="0" fontId="101" fillId="0" borderId="61" xfId="0" applyFont="1" applyBorder="1" applyAlignment="1">
      <alignment horizontal="center" vertical="center" wrapText="1"/>
    </xf>
    <xf numFmtId="0" fontId="50" fillId="0" borderId="74"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88" xfId="0" applyFont="1" applyBorder="1" applyAlignment="1">
      <alignment horizontal="center" vertical="center" wrapText="1"/>
    </xf>
    <xf numFmtId="0" fontId="75" fillId="0" borderId="206" xfId="0" applyFont="1" applyBorder="1" applyAlignment="1">
      <alignment horizontal="center"/>
    </xf>
    <xf numFmtId="0" fontId="75" fillId="0" borderId="208" xfId="0" applyFont="1" applyBorder="1" applyAlignment="1">
      <alignment horizontal="center"/>
    </xf>
    <xf numFmtId="0" fontId="75" fillId="0" borderId="207" xfId="0" applyFont="1" applyBorder="1" applyAlignment="1">
      <alignment horizontal="center"/>
    </xf>
    <xf numFmtId="0" fontId="75" fillId="0" borderId="116" xfId="0" applyFont="1" applyBorder="1" applyAlignment="1">
      <alignment horizontal="center"/>
    </xf>
    <xf numFmtId="0" fontId="75" fillId="0" borderId="132" xfId="0" applyFont="1" applyBorder="1" applyAlignment="1">
      <alignment horizontal="center"/>
    </xf>
    <xf numFmtId="0" fontId="75" fillId="0" borderId="128" xfId="0" applyFont="1" applyBorder="1" applyAlignment="1">
      <alignment horizontal="center" vertical="center"/>
    </xf>
    <xf numFmtId="0" fontId="75" fillId="0" borderId="49" xfId="0" applyFont="1" applyBorder="1" applyAlignment="1">
      <alignment horizontal="center" vertical="center"/>
    </xf>
    <xf numFmtId="0" fontId="75" fillId="0" borderId="94" xfId="0" applyFont="1" applyBorder="1" applyAlignment="1">
      <alignment horizontal="center" vertical="center"/>
    </xf>
    <xf numFmtId="0" fontId="75" fillId="0" borderId="65" xfId="0" applyFont="1" applyBorder="1" applyAlignment="1">
      <alignment horizontal="center" vertical="center" wrapText="1"/>
    </xf>
    <xf numFmtId="0" fontId="75" fillId="0" borderId="106" xfId="0" applyFont="1" applyBorder="1" applyAlignment="1">
      <alignment horizontal="center" vertical="center"/>
    </xf>
    <xf numFmtId="0" fontId="200" fillId="0" borderId="65" xfId="0" applyFont="1" applyBorder="1" applyAlignment="1">
      <alignment horizontal="center" vertical="center" wrapText="1"/>
    </xf>
    <xf numFmtId="0" fontId="200" fillId="0" borderId="63" xfId="0" applyFont="1" applyBorder="1" applyAlignment="1">
      <alignment horizontal="center" vertical="center" wrapText="1"/>
    </xf>
    <xf numFmtId="0" fontId="200" fillId="0" borderId="61" xfId="0" applyFont="1" applyBorder="1" applyAlignment="1">
      <alignment horizontal="center" vertical="center" wrapText="1"/>
    </xf>
    <xf numFmtId="187" fontId="75" fillId="0" borderId="0" xfId="0" applyNumberFormat="1" applyFont="1" applyAlignment="1">
      <alignment horizontal="left" vertical="center"/>
    </xf>
    <xf numFmtId="0" fontId="75" fillId="0" borderId="49" xfId="0" applyFont="1" applyBorder="1" applyAlignment="1">
      <alignment horizontal="center"/>
    </xf>
    <xf numFmtId="0" fontId="75" fillId="0" borderId="0" xfId="15" applyFont="1" applyAlignment="1" applyProtection="1">
      <alignment horizontal="left"/>
      <protection locked="0"/>
    </xf>
    <xf numFmtId="0" fontId="32" fillId="0" borderId="0" xfId="15" applyFont="1" applyAlignment="1" applyProtection="1">
      <alignment horizontal="left"/>
      <protection locked="0"/>
    </xf>
    <xf numFmtId="0" fontId="67" fillId="0" borderId="51" xfId="15" applyFont="1" applyBorder="1" applyAlignment="1" applyProtection="1">
      <alignment horizontal="center" vertical="center"/>
      <protection locked="0"/>
    </xf>
    <xf numFmtId="0" fontId="67" fillId="0" borderId="100" xfId="15" applyFont="1" applyBorder="1" applyAlignment="1" applyProtection="1">
      <alignment horizontal="center" vertical="center"/>
      <protection locked="0"/>
    </xf>
    <xf numFmtId="0" fontId="67" fillId="0" borderId="52" xfId="15" applyFont="1" applyBorder="1" applyAlignment="1" applyProtection="1">
      <alignment horizontal="center" vertical="center"/>
      <protection locked="0"/>
    </xf>
    <xf numFmtId="0" fontId="88" fillId="0" borderId="94" xfId="15" applyFont="1" applyBorder="1" applyAlignment="1" applyProtection="1">
      <alignment horizontal="center" vertical="center"/>
      <protection locked="0"/>
    </xf>
    <xf numFmtId="0" fontId="88" fillId="0" borderId="95" xfId="15" applyFont="1" applyBorder="1" applyAlignment="1" applyProtection="1">
      <alignment horizontal="center" vertical="center"/>
      <protection locked="0"/>
    </xf>
    <xf numFmtId="0" fontId="88" fillId="0" borderId="97" xfId="15" applyFont="1" applyBorder="1" applyAlignment="1" applyProtection="1">
      <alignment horizontal="center" vertical="center"/>
      <protection locked="0"/>
    </xf>
    <xf numFmtId="0" fontId="42" fillId="0" borderId="102" xfId="15" applyFont="1" applyBorder="1" applyAlignment="1" applyProtection="1">
      <alignment horizontal="center" vertical="center"/>
      <protection locked="0"/>
    </xf>
    <xf numFmtId="0" fontId="42" fillId="0" borderId="99" xfId="15" applyFont="1" applyBorder="1" applyAlignment="1" applyProtection="1">
      <alignment horizontal="center" vertical="center"/>
      <protection locked="0"/>
    </xf>
    <xf numFmtId="0" fontId="88" fillId="0" borderId="61" xfId="15" applyFont="1" applyBorder="1" applyAlignment="1" applyProtection="1">
      <alignment horizontal="center" vertical="center"/>
      <protection locked="0"/>
    </xf>
    <xf numFmtId="0" fontId="88" fillId="0" borderId="76" xfId="15" applyFont="1" applyBorder="1" applyAlignment="1" applyProtection="1">
      <alignment horizontal="center" vertical="center"/>
      <protection locked="0"/>
    </xf>
    <xf numFmtId="0" fontId="88" fillId="0" borderId="62" xfId="15" applyFont="1" applyBorder="1" applyAlignment="1" applyProtection="1">
      <alignment horizontal="center" vertical="center"/>
      <protection locked="0"/>
    </xf>
    <xf numFmtId="0" fontId="88" fillId="0" borderId="59" xfId="15" applyFont="1" applyBorder="1" applyAlignment="1" applyProtection="1">
      <alignment horizontal="center" vertical="center"/>
      <protection locked="0"/>
    </xf>
    <xf numFmtId="0" fontId="88" fillId="0" borderId="109" xfId="15" applyFont="1" applyBorder="1" applyAlignment="1" applyProtection="1">
      <alignment horizontal="center" vertical="center"/>
      <protection locked="0"/>
    </xf>
    <xf numFmtId="0" fontId="88" fillId="0" borderId="87" xfId="15" applyFont="1" applyBorder="1" applyAlignment="1" applyProtection="1">
      <alignment horizontal="center" vertical="center"/>
      <protection locked="0"/>
    </xf>
    <xf numFmtId="0" fontId="20" fillId="0" borderId="59" xfId="15" applyFont="1" applyBorder="1" applyAlignment="1" applyProtection="1">
      <alignment horizontal="center" vertical="center"/>
      <protection locked="0"/>
    </xf>
    <xf numFmtId="0" fontId="20" fillId="0" borderId="96" xfId="15" applyFont="1" applyBorder="1" applyAlignment="1" applyProtection="1">
      <alignment horizontal="center" vertical="center"/>
      <protection locked="0"/>
    </xf>
    <xf numFmtId="0" fontId="117" fillId="0" borderId="65" xfId="15" applyFont="1" applyBorder="1" applyAlignment="1" applyProtection="1">
      <alignment horizontal="center" vertical="center"/>
      <protection locked="0"/>
    </xf>
    <xf numFmtId="0" fontId="120" fillId="0" borderId="61" xfId="15" applyFont="1" applyBorder="1" applyAlignment="1" applyProtection="1">
      <alignment horizontal="center" vertical="center"/>
      <protection locked="0"/>
    </xf>
    <xf numFmtId="0" fontId="20" fillId="0" borderId="65" xfId="15" applyFont="1" applyBorder="1" applyAlignment="1" applyProtection="1">
      <alignment horizontal="center" vertical="center"/>
      <protection locked="0"/>
    </xf>
    <xf numFmtId="0" fontId="20" fillId="0" borderId="61" xfId="15" applyFont="1" applyBorder="1" applyAlignment="1" applyProtection="1">
      <alignment horizontal="center" vertical="center"/>
      <protection locked="0"/>
    </xf>
    <xf numFmtId="0" fontId="109" fillId="0" borderId="0" xfId="15" applyFont="1" applyAlignment="1" applyProtection="1">
      <alignment horizontal="center" vertical="center"/>
      <protection locked="0"/>
    </xf>
    <xf numFmtId="0" fontId="18" fillId="0" borderId="0" xfId="15" applyFont="1" applyAlignment="1" applyProtection="1">
      <alignment horizontal="center" vertical="center"/>
      <protection locked="0"/>
    </xf>
    <xf numFmtId="0" fontId="32" fillId="0" borderId="0" xfId="0" applyFont="1" applyAlignment="1" applyProtection="1">
      <protection locked="0"/>
    </xf>
    <xf numFmtId="0" fontId="25" fillId="0" borderId="36" xfId="23" applyFont="1" applyBorder="1" applyAlignment="1" applyProtection="1">
      <alignment horizontal="center" vertical="center"/>
      <protection locked="0"/>
    </xf>
    <xf numFmtId="0" fontId="32" fillId="0" borderId="36" xfId="0" applyFont="1" applyBorder="1" applyAlignment="1"/>
    <xf numFmtId="0" fontId="20" fillId="0" borderId="36" xfId="23" applyFont="1" applyBorder="1" applyAlignment="1" applyProtection="1">
      <alignment horizontal="center" vertical="center"/>
      <protection locked="0"/>
    </xf>
    <xf numFmtId="49" fontId="122" fillId="0" borderId="0" xfId="24" applyNumberFormat="1" applyFont="1" applyAlignment="1">
      <alignment horizontal="center" vertical="center" wrapText="1"/>
    </xf>
    <xf numFmtId="0" fontId="122" fillId="0" borderId="0" xfId="24" applyFont="1" applyAlignment="1">
      <alignment horizontal="center" vertical="center" wrapText="1"/>
    </xf>
    <xf numFmtId="0" fontId="32" fillId="0" borderId="41" xfId="24" applyFont="1" applyBorder="1" applyAlignment="1">
      <alignment horizontal="center" wrapText="1"/>
    </xf>
    <xf numFmtId="0" fontId="32" fillId="0" borderId="51" xfId="24" applyFont="1" applyBorder="1" applyAlignment="1">
      <alignment horizontal="center" vertical="center" wrapText="1"/>
    </xf>
    <xf numFmtId="0" fontId="32" fillId="0" borderId="52" xfId="24" applyFont="1" applyBorder="1" applyAlignment="1">
      <alignment horizontal="center" vertical="center" wrapText="1"/>
    </xf>
    <xf numFmtId="0" fontId="32" fillId="0" borderId="82" xfId="24" applyFont="1" applyBorder="1" applyAlignment="1">
      <alignment horizontal="center" vertical="center" wrapText="1"/>
    </xf>
    <xf numFmtId="0" fontId="32" fillId="0" borderId="101" xfId="24" applyFont="1" applyBorder="1" applyAlignment="1">
      <alignment horizontal="center" vertical="center" wrapText="1"/>
    </xf>
    <xf numFmtId="0" fontId="32" fillId="0" borderId="99" xfId="24" applyFont="1" applyBorder="1" applyAlignment="1">
      <alignment horizontal="distributed" vertical="center" wrapText="1" justifyLastLine="1"/>
    </xf>
    <xf numFmtId="0" fontId="32" fillId="0" borderId="102" xfId="24" applyFont="1" applyBorder="1" applyAlignment="1">
      <alignment horizontal="distributed" vertical="center" wrapText="1" justifyLastLine="1"/>
    </xf>
    <xf numFmtId="0" fontId="32" fillId="0" borderId="56" xfId="24" applyFont="1" applyBorder="1" applyAlignment="1">
      <alignment horizontal="distributed" vertical="center" wrapText="1" justifyLastLine="1"/>
    </xf>
    <xf numFmtId="0" fontId="32" fillId="0" borderId="0" xfId="0" applyFont="1" applyAlignment="1" applyProtection="1">
      <alignment horizontal="left" wrapText="1"/>
      <protection locked="0"/>
    </xf>
    <xf numFmtId="0" fontId="25" fillId="0" borderId="45" xfId="23" applyFont="1" applyBorder="1" applyAlignment="1" applyProtection="1">
      <alignment horizontal="center" vertical="center"/>
      <protection locked="0"/>
    </xf>
    <xf numFmtId="0" fontId="20" fillId="0" borderId="47" xfId="0" applyFont="1" applyBorder="1" applyAlignment="1"/>
    <xf numFmtId="0" fontId="20" fillId="0" borderId="45" xfId="23" applyFont="1" applyBorder="1" applyAlignment="1" applyProtection="1">
      <alignment horizontal="center" vertical="center"/>
      <protection locked="0"/>
    </xf>
    <xf numFmtId="0" fontId="32" fillId="0" borderId="47" xfId="0" applyFont="1" applyBorder="1" applyAlignment="1"/>
    <xf numFmtId="49" fontId="122" fillId="0" borderId="49" xfId="24" applyNumberFormat="1" applyFont="1" applyBorder="1" applyAlignment="1">
      <alignment horizontal="center" vertical="center" wrapText="1"/>
    </xf>
    <xf numFmtId="0" fontId="32" fillId="0" borderId="0" xfId="24" applyFont="1" applyAlignment="1">
      <alignment horizontal="center" wrapText="1"/>
    </xf>
    <xf numFmtId="0" fontId="33" fillId="0" borderId="0" xfId="0" applyFont="1" applyAlignment="1" applyProtection="1">
      <protection locked="0"/>
    </xf>
    <xf numFmtId="0" fontId="0" fillId="0" borderId="47" xfId="0" applyBorder="1" applyAlignment="1"/>
    <xf numFmtId="0" fontId="88" fillId="0" borderId="0" xfId="0" applyFont="1" applyAlignment="1" applyProtection="1">
      <alignment horizontal="right"/>
      <protection locked="0"/>
    </xf>
    <xf numFmtId="0" fontId="110" fillId="0" borderId="93"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67" fillId="0" borderId="51" xfId="0" applyFont="1" applyBorder="1" applyAlignment="1" applyProtection="1">
      <alignment horizontal="center" vertical="center"/>
      <protection locked="0"/>
    </xf>
    <xf numFmtId="0" fontId="67" fillId="0" borderId="100" xfId="0" applyFont="1" applyBorder="1" applyAlignment="1" applyProtection="1">
      <alignment horizontal="center" vertical="center"/>
      <protection locked="0"/>
    </xf>
    <xf numFmtId="0" fontId="67" fillId="0" borderId="94" xfId="0" applyFont="1" applyBorder="1" applyAlignment="1" applyProtection="1">
      <alignment horizontal="center" vertical="center"/>
      <protection locked="0"/>
    </xf>
    <xf numFmtId="0" fontId="67" fillId="0" borderId="95" xfId="0" applyFont="1" applyBorder="1" applyAlignment="1" applyProtection="1">
      <alignment horizontal="center" vertical="center"/>
      <protection locked="0"/>
    </xf>
    <xf numFmtId="0" fontId="67" fillId="0" borderId="56" xfId="0" applyFont="1" applyBorder="1" applyAlignment="1" applyProtection="1">
      <alignment horizontal="center" vertical="center"/>
      <protection locked="0"/>
    </xf>
    <xf numFmtId="0" fontId="67" fillId="0" borderId="57" xfId="0" applyFont="1" applyBorder="1" applyAlignment="1" applyProtection="1">
      <alignment horizontal="center" vertical="center"/>
      <protection locked="0"/>
    </xf>
    <xf numFmtId="0" fontId="67" fillId="0" borderId="99" xfId="0" applyFont="1" applyBorder="1" applyAlignment="1" applyProtection="1">
      <alignment horizontal="center" vertical="center"/>
      <protection locked="0"/>
    </xf>
    <xf numFmtId="0" fontId="67" fillId="0" borderId="102"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75" fillId="0" borderId="61" xfId="0" applyFont="1" applyBorder="1" applyAlignment="1" applyProtection="1">
      <alignment horizontal="center" vertical="center"/>
      <protection locked="0"/>
    </xf>
    <xf numFmtId="0" fontId="109" fillId="0" borderId="93" xfId="0" applyFont="1" applyBorder="1" applyAlignment="1" applyProtection="1">
      <alignment horizontal="center" vertical="center"/>
      <protection locked="0"/>
    </xf>
    <xf numFmtId="0" fontId="67" fillId="0" borderId="52" xfId="0" applyFont="1" applyBorder="1" applyAlignment="1" applyProtection="1">
      <alignment horizontal="center" vertical="center"/>
      <protection locked="0"/>
    </xf>
    <xf numFmtId="0" fontId="67" fillId="0" borderId="97" xfId="0" applyFont="1" applyBorder="1" applyAlignment="1" applyProtection="1">
      <alignment horizontal="center" vertical="center"/>
      <protection locked="0"/>
    </xf>
    <xf numFmtId="0" fontId="67" fillId="0" borderId="61" xfId="0" applyFont="1" applyBorder="1" applyAlignment="1" applyProtection="1">
      <alignment horizontal="center" vertical="center"/>
      <protection locked="0"/>
    </xf>
    <xf numFmtId="0" fontId="67" fillId="0" borderId="76" xfId="0" applyFont="1" applyBorder="1" applyAlignment="1" applyProtection="1">
      <alignment horizontal="center" vertical="center"/>
      <protection locked="0"/>
    </xf>
    <xf numFmtId="0" fontId="67" fillId="0" borderId="62" xfId="0" applyFont="1" applyBorder="1" applyAlignment="1" applyProtection="1">
      <alignment horizontal="center" vertical="center"/>
      <protection locked="0"/>
    </xf>
    <xf numFmtId="0" fontId="67" fillId="0" borderId="6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67" fillId="0" borderId="82" xfId="0" applyFont="1" applyBorder="1" applyAlignment="1" applyProtection="1">
      <alignment horizontal="center" vertical="center"/>
      <protection locked="0"/>
    </xf>
    <xf numFmtId="0" fontId="67" fillId="0" borderId="53" xfId="0" applyFont="1" applyBorder="1" applyAlignment="1" applyProtection="1">
      <alignment horizontal="center" vertical="center"/>
      <protection locked="0"/>
    </xf>
    <xf numFmtId="0" fontId="67" fillId="0" borderId="10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cellXfs>
  <cellStyles count="38">
    <cellStyle name="Excel_BuiltIn_Comma" xfId="6" xr:uid="{00000000-0005-0000-0000-000000000000}"/>
    <cellStyle name="Excel_BuiltIn_Hyperlink" xfId="7" xr:uid="{00000000-0005-0000-0000-000001000000}"/>
    <cellStyle name="Heading" xfId="8" xr:uid="{00000000-0005-0000-0000-000002000000}"/>
    <cellStyle name="Heading1" xfId="9" xr:uid="{00000000-0005-0000-0000-000003000000}"/>
    <cellStyle name="Result" xfId="10" xr:uid="{00000000-0005-0000-0000-000004000000}"/>
    <cellStyle name="Result2" xfId="11" xr:uid="{00000000-0005-0000-0000-000005000000}"/>
    <cellStyle name="一般" xfId="0" builtinId="0" customBuiltin="1"/>
    <cellStyle name="一般 2" xfId="2" xr:uid="{00000000-0005-0000-0000-000007000000}"/>
    <cellStyle name="一般 2 2" xfId="15" xr:uid="{00000000-0005-0000-0000-000008000000}"/>
    <cellStyle name="一般 3" xfId="3" xr:uid="{00000000-0005-0000-0000-000009000000}"/>
    <cellStyle name="一般 4" xfId="4" xr:uid="{00000000-0005-0000-0000-00000A000000}"/>
    <cellStyle name="一般 4 3" xfId="13" xr:uid="{00000000-0005-0000-0000-00000B000000}"/>
    <cellStyle name="一般 5" xfId="12" xr:uid="{00000000-0005-0000-0000-00000C000000}"/>
    <cellStyle name="一般 6" xfId="16" xr:uid="{3F5CA165-1A58-47BB-AEEC-FC862A3BC6A7}"/>
    <cellStyle name="一般_11320801" xfId="26" xr:uid="{BAB2A346-E0C8-4817-93B8-53367815581E}"/>
    <cellStyle name="一般_1252214050" xfId="24" xr:uid="{86FCB71C-819D-4CEA-BDE6-77C5F901FC53}"/>
    <cellStyle name="一般_1836-01-21身心障礙者居家照顧服務成果(96增)" xfId="22" xr:uid="{F1896B89-3582-4FE4-81D4-3BB2E02CA0C1}"/>
    <cellStyle name="一般_2522-14-05(104)" xfId="23" xr:uid="{1EDDE992-726E-46E5-91A0-5F4973BB604D}"/>
    <cellStyle name="一般_8508_1" xfId="19" xr:uid="{2B5A8276-8A13-4981-A018-71A7234D4E7C}"/>
    <cellStyle name="一般_86_縣市戶政報表程式0516" xfId="27" xr:uid="{064928E1-29E2-4811-BDC4-4D34E10909AE}"/>
    <cellStyle name="一般_f100-14" xfId="37" xr:uid="{8DD37DDC-49D0-4BDE-A2EB-45B018752027}"/>
    <cellStyle name="一般_Sheet1" xfId="36" xr:uid="{37BB9E27-F72F-434C-A113-C6B6688A02A0}"/>
    <cellStyle name="一般_Sheet1_1112-06-01-3__鄉(鎮、市)各級租佃委員會調解調處案件" xfId="35" xr:uid="{96A18C3C-5ED1-47F7-9858-8BA593BEBF53}"/>
    <cellStyle name="一般_二級報表" xfId="31" xr:uid="{9C6A2FB8-D771-4224-9BB7-0B47756A34F3}"/>
    <cellStyle name="一般_戶口數_縣市戶政報表程式0516" xfId="29" xr:uid="{6150039C-ECFB-444B-BCAE-339EA1542671}"/>
    <cellStyle name="一般_民政類報表程式" xfId="30" xr:uid="{B5D963B6-4420-4129-8C08-49C90C56EB77}"/>
    <cellStyle name="一般_身心障礙停車位" xfId="25" xr:uid="{D1F3CC09-10BB-4D79-A42C-4A5D46B7CB75}"/>
    <cellStyle name="一般_垃圾水肥修正案" xfId="21" xr:uid="{6C8F0445-BE18-4DF5-8FB1-B58C02664B35}"/>
    <cellStyle name="一般_治山防 洪整體治理工程 修" xfId="32" xr:uid="{7A86D010-D464-467B-B2F1-0BF07F6B4AA2}"/>
    <cellStyle name="一般_婚姻_縣市戶政報表程式0516" xfId="28" xr:uid="{ED7B7D7D-6248-4670-B108-289173EE4BA4}"/>
    <cellStyle name="一般_經費統計修" xfId="33" xr:uid="{79E16D0C-C815-4291-9A53-1AC00C2F2D34}"/>
    <cellStyle name="一般_農路修" xfId="34" xr:uid="{E77C5494-23BB-4D7E-B917-473A1AC46A6E}"/>
    <cellStyle name="千分位" xfId="1" builtinId="3" customBuiltin="1"/>
    <cellStyle name="千分位 2" xfId="14" xr:uid="{00000000-0005-0000-0000-000018000000}"/>
    <cellStyle name="千分位 2 2" xfId="18" xr:uid="{9DEF9F92-B6F0-4EAF-BDC5-7F0F4266BAC7}"/>
    <cellStyle name="百分比" xfId="20" builtinId="5"/>
    <cellStyle name="超連結" xfId="5" xr:uid="{00000000-0005-0000-0000-00001A000000}"/>
    <cellStyle name="超連結 2" xfId="17" xr:uid="{162AD4C1-CDA6-4DCA-A9EB-257DFBAADB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2.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externalLink" Target="externalLinks/externalLink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externalLink" Target="externalLinks/externalLink4.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0</xdr:rowOff>
    </xdr:to>
    <xdr:sp macro="" textlink="">
      <xdr:nvSpPr>
        <xdr:cNvPr id="2" name="Text Box 1">
          <a:extLst>
            <a:ext uri="{FF2B5EF4-FFF2-40B4-BE49-F238E27FC236}">
              <a16:creationId xmlns:a16="http://schemas.microsoft.com/office/drawing/2014/main" id="{6E6D1563-2370-4B03-8016-A5D57D995C3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3" name="Text Box 2">
          <a:extLst>
            <a:ext uri="{FF2B5EF4-FFF2-40B4-BE49-F238E27FC236}">
              <a16:creationId xmlns:a16="http://schemas.microsoft.com/office/drawing/2014/main" id="{796330C4-D408-405F-8BBB-E6A5BE17CAF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4" name="Text Box 50">
          <a:extLst>
            <a:ext uri="{FF2B5EF4-FFF2-40B4-BE49-F238E27FC236}">
              <a16:creationId xmlns:a16="http://schemas.microsoft.com/office/drawing/2014/main" id="{0461D97D-A6B6-438A-8B65-FE3570F91141}"/>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5" name="Text Box 51">
          <a:extLst>
            <a:ext uri="{FF2B5EF4-FFF2-40B4-BE49-F238E27FC236}">
              <a16:creationId xmlns:a16="http://schemas.microsoft.com/office/drawing/2014/main" id="{77F8E1C5-B6D9-44F5-ABEB-63637C5843E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6</xdr:row>
      <xdr:rowOff>156068</xdr:rowOff>
    </xdr:to>
    <xdr:sp macro="" textlink="">
      <xdr:nvSpPr>
        <xdr:cNvPr id="6" name="報表類別">
          <a:extLst>
            <a:ext uri="{FF2B5EF4-FFF2-40B4-BE49-F238E27FC236}">
              <a16:creationId xmlns:a16="http://schemas.microsoft.com/office/drawing/2014/main" id="{C65A2097-A8EE-4D29-94C0-62A0DD1A785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7" name="Text Box 70">
          <a:extLst>
            <a:ext uri="{FF2B5EF4-FFF2-40B4-BE49-F238E27FC236}">
              <a16:creationId xmlns:a16="http://schemas.microsoft.com/office/drawing/2014/main" id="{26D44ECA-2183-426A-AF23-DE6ABACCAF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8" name="Text Box 71">
          <a:extLst>
            <a:ext uri="{FF2B5EF4-FFF2-40B4-BE49-F238E27FC236}">
              <a16:creationId xmlns:a16="http://schemas.microsoft.com/office/drawing/2014/main" id="{BC744805-8D54-424E-9026-0CDC1031F8A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9" name="Text Box 72">
          <a:extLst>
            <a:ext uri="{FF2B5EF4-FFF2-40B4-BE49-F238E27FC236}">
              <a16:creationId xmlns:a16="http://schemas.microsoft.com/office/drawing/2014/main" id="{7990802B-0DA7-4390-8A7B-29E4145E98E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10" name="Text Box 73">
          <a:extLst>
            <a:ext uri="{FF2B5EF4-FFF2-40B4-BE49-F238E27FC236}">
              <a16:creationId xmlns:a16="http://schemas.microsoft.com/office/drawing/2014/main" id="{12BD6AAF-E1D7-4CB7-A6DC-A24859FA546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0</xdr:rowOff>
    </xdr:to>
    <xdr:sp macro="" textlink="">
      <xdr:nvSpPr>
        <xdr:cNvPr id="2" name="Text Box 1">
          <a:extLst>
            <a:ext uri="{FF2B5EF4-FFF2-40B4-BE49-F238E27FC236}">
              <a16:creationId xmlns:a16="http://schemas.microsoft.com/office/drawing/2014/main" id="{808215F4-3711-40E5-B310-E8B8A0EF38E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3" name="Text Box 2">
          <a:extLst>
            <a:ext uri="{FF2B5EF4-FFF2-40B4-BE49-F238E27FC236}">
              <a16:creationId xmlns:a16="http://schemas.microsoft.com/office/drawing/2014/main" id="{30D8477A-D7F9-4817-AC6D-8279EC492DF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4" name="Text Box 50">
          <a:extLst>
            <a:ext uri="{FF2B5EF4-FFF2-40B4-BE49-F238E27FC236}">
              <a16:creationId xmlns:a16="http://schemas.microsoft.com/office/drawing/2014/main" id="{E1E30EF0-29CC-40DF-A132-5BE6BC9A5EF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5" name="Text Box 51">
          <a:extLst>
            <a:ext uri="{FF2B5EF4-FFF2-40B4-BE49-F238E27FC236}">
              <a16:creationId xmlns:a16="http://schemas.microsoft.com/office/drawing/2014/main" id="{46997C24-CD3D-4802-9C16-D981705D679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6" name="Text Box 70">
          <a:extLst>
            <a:ext uri="{FF2B5EF4-FFF2-40B4-BE49-F238E27FC236}">
              <a16:creationId xmlns:a16="http://schemas.microsoft.com/office/drawing/2014/main" id="{096CF4B1-3FF5-4607-BE0E-6FDF305DC86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7" name="Text Box 71">
          <a:extLst>
            <a:ext uri="{FF2B5EF4-FFF2-40B4-BE49-F238E27FC236}">
              <a16:creationId xmlns:a16="http://schemas.microsoft.com/office/drawing/2014/main" id="{FA32CA93-B4D7-4425-9796-20450F9B44F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8" name="Text Box 72">
          <a:extLst>
            <a:ext uri="{FF2B5EF4-FFF2-40B4-BE49-F238E27FC236}">
              <a16:creationId xmlns:a16="http://schemas.microsoft.com/office/drawing/2014/main" id="{B1F1D8D1-7B37-4506-A6A7-C7AEBC2FAEF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9" name="Text Box 73">
          <a:extLst>
            <a:ext uri="{FF2B5EF4-FFF2-40B4-BE49-F238E27FC236}">
              <a16:creationId xmlns:a16="http://schemas.microsoft.com/office/drawing/2014/main" id="{1023690E-3940-4CCD-938F-F207A008FC9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2D10420B-ACEF-4356-AADE-619223E51030}"/>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9AB26DD-9DA6-4D85-AFC5-F4E69C36F7C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26DA179-7218-4E89-9757-086CB74452D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6CF785A-8C36-4EDF-BCFA-4AEBE12C0C6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5103BC86-F81C-4CC7-9C0D-73D9E3D1DFE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2CC9FFED-94F5-44E2-B22A-8DEA16F4E4E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9FBADEC-2A0D-44B5-9702-B86F349FD8C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D2528F33-44B0-4EAE-BB52-F0BC6EC82A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FF0E465-42EF-4E4B-9FFC-5A3F7B2D972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D424298-96E2-4C46-8FCC-43BA7BC3B716}"/>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BF9B8CD-C3A0-4F42-897B-3D96988695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B53677B1-2FA7-4387-A836-00C1670022F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ADC28596-7020-4989-85DF-406CA82667C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0CC0932-AE4E-47FE-9662-DB437104F28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93F09FB-5995-4B37-9285-E178EC0EF0E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3CF6E4B-AF2F-4CED-A5B6-4403B07B9F0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F99A3F2-E69D-47F8-91C8-B16B430A950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C01F9906-2E90-4F47-AC6B-C5656D416AC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04C41DCF-F2DF-4BCF-95E5-A89D26ECEB9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0</xdr:rowOff>
    </xdr:to>
    <xdr:sp macro="" textlink="">
      <xdr:nvSpPr>
        <xdr:cNvPr id="2" name="Text Box 1">
          <a:extLst>
            <a:ext uri="{FF2B5EF4-FFF2-40B4-BE49-F238E27FC236}">
              <a16:creationId xmlns:a16="http://schemas.microsoft.com/office/drawing/2014/main" id="{926819DF-0B55-4378-9704-7785F538E6E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3" name="Text Box 2">
          <a:extLst>
            <a:ext uri="{FF2B5EF4-FFF2-40B4-BE49-F238E27FC236}">
              <a16:creationId xmlns:a16="http://schemas.microsoft.com/office/drawing/2014/main" id="{5A344960-889A-49FF-8E48-1B2D7C8E38D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4" name="Text Box 50">
          <a:extLst>
            <a:ext uri="{FF2B5EF4-FFF2-40B4-BE49-F238E27FC236}">
              <a16:creationId xmlns:a16="http://schemas.microsoft.com/office/drawing/2014/main" id="{C91FEB8F-A32A-4EBF-AAB7-9BD7D78961B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5" name="Text Box 51">
          <a:extLst>
            <a:ext uri="{FF2B5EF4-FFF2-40B4-BE49-F238E27FC236}">
              <a16:creationId xmlns:a16="http://schemas.microsoft.com/office/drawing/2014/main" id="{235E1CE6-260F-4B6B-B1A1-67A69D65BEC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6" name="Text Box 70">
          <a:extLst>
            <a:ext uri="{FF2B5EF4-FFF2-40B4-BE49-F238E27FC236}">
              <a16:creationId xmlns:a16="http://schemas.microsoft.com/office/drawing/2014/main" id="{3F3AEB68-9B70-4C3F-A3F7-39934CCF47E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7" name="Text Box 71">
          <a:extLst>
            <a:ext uri="{FF2B5EF4-FFF2-40B4-BE49-F238E27FC236}">
              <a16:creationId xmlns:a16="http://schemas.microsoft.com/office/drawing/2014/main" id="{901625D7-CE18-4A73-8A10-D835963D687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8" name="Text Box 72">
          <a:extLst>
            <a:ext uri="{FF2B5EF4-FFF2-40B4-BE49-F238E27FC236}">
              <a16:creationId xmlns:a16="http://schemas.microsoft.com/office/drawing/2014/main" id="{F5F9CCD6-7F7F-402C-AE62-3478595C928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12</xdr:row>
      <xdr:rowOff>0</xdr:rowOff>
    </xdr:from>
    <xdr:to>
      <xdr:col>4</xdr:col>
      <xdr:colOff>0</xdr:colOff>
      <xdr:row>12</xdr:row>
      <xdr:rowOff>0</xdr:rowOff>
    </xdr:to>
    <xdr:sp macro="" textlink="">
      <xdr:nvSpPr>
        <xdr:cNvPr id="9" name="Text Box 73">
          <a:extLst>
            <a:ext uri="{FF2B5EF4-FFF2-40B4-BE49-F238E27FC236}">
              <a16:creationId xmlns:a16="http://schemas.microsoft.com/office/drawing/2014/main" id="{64670F56-5504-4F4C-B3B5-72AD12000F0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F2FB0634-6B44-401B-8BC9-FD5B00F41E78}"/>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0132556F-0EBC-4F1F-8E22-0A250524BBA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30D0F16-6B02-4FB6-936B-0592D01355A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DA4160E1-CAAE-4E4E-8DEE-70905819AC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FA3D229-856A-4060-B795-3E83E2C36E2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C988C57-733A-4B22-896E-532AA1CEF07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C396FC6-20A4-4F1A-A909-924428A7BE3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FF66EFE-3BBB-425D-8F65-E0DDE783FC9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68C322C6-BECD-4D32-B116-3163C79F151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AA948E44-D995-4B61-BAC5-C73F9D390105}"/>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F99BCA6-67D1-48CF-A182-2E10318988D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408DA5F0-4DEA-49A4-8311-54DF2BE31F5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7D04E2B1-F69C-4DF4-84CC-2F7C843B37D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F1EC5B84-9410-454B-9FD0-307F269ED72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95788BC-9B4C-4382-94C9-456B4F75A24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9B59E7F8-37A7-4ED6-88ED-65484F7CE31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077F3760-C53B-43C3-A275-65E19141AAC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AEBD5B66-CB19-46E5-95CD-E8DD3958A45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4EB3D42A-864F-487B-8B4F-F4C9FDE95FB6}"/>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9AE03F0-7D7C-40B1-9716-0897BEF7483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F07A0F34-7E98-4EB3-8FD3-DD11AEBC43D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D936D2D-AF2E-4A85-9EFA-09FD6388E500}"/>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681363-EA66-43BF-BA3F-31079BC40FC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9FC5CDCF-B577-407F-B3F8-F8967E78CBF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172A05F-BE18-44C1-9B33-19EAF5A7BBB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6ABAC74-526C-4DFE-8F2C-4E5C742C22F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64CDA22-84DD-4391-B2F1-E4509968F5E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5767AB60-DB3E-45F8-8878-68E30469261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74EB6287-D48A-4252-9521-E78BF36A1DE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5E4C791C-4A07-439E-B038-5B4AE72B76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24B2A4F-AE66-42B9-9ED5-A1B3FD8B525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23AAE61D-85B3-460F-BB90-4544A796F1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B3687FE-3910-4BB9-814F-3AE508B9D9D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8E5D0CA-96F7-4287-9FB2-C843A6A11FE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33C5FD-86A0-40CC-91A4-0F66D02A560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C9F27B4A-12B7-41CE-806C-5148BD89F5C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C612512B-EAF7-4479-94F7-4FA175871B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23A64F7-13A0-4D32-A09F-33FA481EE6A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FEC0D993-FC69-4B67-922B-D4DDC380A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36C6F8D-2611-4943-B708-FC11CE5979F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1EBF548-3A4A-40C6-8464-905B18B46EB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7AD584B-AAE1-47C2-A6D7-5B27E84AA46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3424B634-F174-4145-A844-0E3B6E847EE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34CA9709-F9AB-471F-92CE-72A43CB1455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369393D-A2DD-48E2-AEAA-B0EE2F15788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5594CEE2-904E-43A9-A33C-570F95A759A4}"/>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55F3CA5-4804-41F1-A39C-C29EF7AD1D0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2E6B2A3-6B19-4AC8-831B-1504C7627B6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A185A015-51A5-43CE-8BED-34FBBA6893C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5D96F00-AEF2-432A-8066-1646DED2AED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3A47E51D-914A-4A2F-9F47-0EB5110F236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FC3DA9D-29AA-4832-897D-4046B7DCB3A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73E925BE-D847-4809-BCF6-E03D6AA41CF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34461AFC-A48E-4E0C-AC08-DA5C22A8A07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607423</xdr:colOff>
      <xdr:row>5</xdr:row>
      <xdr:rowOff>0</xdr:rowOff>
    </xdr:from>
    <xdr:to>
      <xdr:col>5</xdr:col>
      <xdr:colOff>605819</xdr:colOff>
      <xdr:row>5</xdr:row>
      <xdr:rowOff>203524</xdr:rowOff>
    </xdr:to>
    <xdr:sp macro="" textlink="">
      <xdr:nvSpPr>
        <xdr:cNvPr id="10" name="報表類別">
          <a:extLst>
            <a:ext uri="{FF2B5EF4-FFF2-40B4-BE49-F238E27FC236}">
              <a16:creationId xmlns:a16="http://schemas.microsoft.com/office/drawing/2014/main" id="{BD2733D9-A830-4380-9BAA-06095252B201}"/>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7FEFC675-8AD4-4EBB-8F3B-D8976EC6693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0E4EAA1-3463-4C0E-A612-E800ED933D5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FB249EF3-807E-4AFA-A6DB-5F27A317800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2F992ED0-AD28-4E1C-970B-FC86751A3FD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6</xdr:row>
      <xdr:rowOff>156068</xdr:rowOff>
    </xdr:to>
    <xdr:sp macro="" textlink="">
      <xdr:nvSpPr>
        <xdr:cNvPr id="6" name="報表類別">
          <a:extLst>
            <a:ext uri="{FF2B5EF4-FFF2-40B4-BE49-F238E27FC236}">
              <a16:creationId xmlns:a16="http://schemas.microsoft.com/office/drawing/2014/main" id="{10A89984-9D8D-4733-B471-79CB2F2607A6}"/>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C16CCCE2-160C-431A-A6A6-4D6399EEE6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F9191942-07A3-4A04-8C4B-A35134388361}"/>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6BCE3A25-45E7-468B-BA64-BF45015EC671}"/>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1DF997BB-82A5-42EB-AD5A-A0AC1EB654B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201E2E2-0269-44A9-942D-E13A83A39DF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E8ED855-51D8-478A-B647-E0062D0326C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D0CEB242-2E61-4F0E-B6BF-14A9980F437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5AD6056-6AF1-444F-B53C-F9F9B443323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1BF1C952-60A7-4E97-8F4A-49B29E545A4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4DCBB2B2-4008-48D6-A887-2ACF436C2B4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CED740C-D1EC-4C0A-A365-B1127A5A31D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470E534A-18F9-4543-8404-1630F7941CD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BBB7CAAC-C239-4E5E-BDF0-5CBE1D0FA1D2}"/>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D1E6DA4-5D1E-458E-A1C9-85827AF719F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BD59BC4E-C805-4E57-A259-4AB9D5121A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B789FA6E-3822-4743-98B6-F30FEFA102D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E036917-6286-46AB-9EF3-E040362907B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34BA9FFB-2A00-446D-94EA-1326F686FBF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03FBE98-3EAF-4B99-AC51-10B3F6FA4B9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741F0B8-2EA5-4CAD-A5D0-2D2BFCD3A5E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49049B99-21ED-4315-BB89-4918349726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90DA9E2D-6F02-40EE-A80C-EB0821052686}"/>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351419</xdr:colOff>
      <xdr:row>10</xdr:row>
      <xdr:rowOff>38100</xdr:rowOff>
    </xdr:from>
    <xdr:to>
      <xdr:col>13</xdr:col>
      <xdr:colOff>176159</xdr:colOff>
      <xdr:row>11</xdr:row>
      <xdr:rowOff>191538</xdr:rowOff>
    </xdr:to>
    <xdr:sp macro="" textlink="">
      <xdr:nvSpPr>
        <xdr:cNvPr id="2" name="Text Box 1">
          <a:extLst>
            <a:ext uri="{FF2B5EF4-FFF2-40B4-BE49-F238E27FC236}">
              <a16:creationId xmlns:a16="http://schemas.microsoft.com/office/drawing/2014/main" id="{DB365E21-8591-4265-82A5-05B0318ACF36}"/>
            </a:ext>
          </a:extLst>
        </xdr:cNvPr>
        <xdr:cNvSpPr txBox="1">
          <a:spLocks noChangeArrowheads="1"/>
        </xdr:cNvSpPr>
      </xdr:nvSpPr>
      <xdr:spPr bwMode="auto">
        <a:xfrm>
          <a:off x="4877699" y="2948940"/>
          <a:ext cx="1104900" cy="359178"/>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9</xdr:row>
      <xdr:rowOff>0</xdr:rowOff>
    </xdr:from>
    <xdr:to>
      <xdr:col>13</xdr:col>
      <xdr:colOff>0</xdr:colOff>
      <xdr:row>9</xdr:row>
      <xdr:rowOff>0</xdr:rowOff>
    </xdr:to>
    <xdr:sp macro="" textlink="">
      <xdr:nvSpPr>
        <xdr:cNvPr id="3" name="Text Box 1">
          <a:extLst>
            <a:ext uri="{FF2B5EF4-FFF2-40B4-BE49-F238E27FC236}">
              <a16:creationId xmlns:a16="http://schemas.microsoft.com/office/drawing/2014/main" id="{BEAD4971-7DC5-43FE-A91E-D7D1B5D59600}"/>
            </a:ext>
          </a:extLst>
        </xdr:cNvPr>
        <xdr:cNvSpPr txBox="1">
          <a:spLocks noChangeArrowheads="1"/>
        </xdr:cNvSpPr>
      </xdr:nvSpPr>
      <xdr:spPr bwMode="auto">
        <a:xfrm>
          <a:off x="5379720" y="270510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17</xdr:row>
      <xdr:rowOff>0</xdr:rowOff>
    </xdr:from>
    <xdr:to>
      <xdr:col>13</xdr:col>
      <xdr:colOff>0</xdr:colOff>
      <xdr:row>17</xdr:row>
      <xdr:rowOff>0</xdr:rowOff>
    </xdr:to>
    <xdr:sp macro="" textlink="">
      <xdr:nvSpPr>
        <xdr:cNvPr id="4" name="Text Box 4">
          <a:extLst>
            <a:ext uri="{FF2B5EF4-FFF2-40B4-BE49-F238E27FC236}">
              <a16:creationId xmlns:a16="http://schemas.microsoft.com/office/drawing/2014/main" id="{EA738CC9-C80C-4A90-8BC8-1F28785A4CA7}"/>
            </a:ext>
          </a:extLst>
        </xdr:cNvPr>
        <xdr:cNvSpPr txBox="1">
          <a:spLocks noChangeArrowheads="1"/>
        </xdr:cNvSpPr>
      </xdr:nvSpPr>
      <xdr:spPr bwMode="auto">
        <a:xfrm>
          <a:off x="5379720" y="435102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12</xdr:row>
      <xdr:rowOff>0</xdr:rowOff>
    </xdr:from>
    <xdr:to>
      <xdr:col>13</xdr:col>
      <xdr:colOff>0</xdr:colOff>
      <xdr:row>12</xdr:row>
      <xdr:rowOff>0</xdr:rowOff>
    </xdr:to>
    <xdr:sp macro="" textlink="">
      <xdr:nvSpPr>
        <xdr:cNvPr id="5" name="Text Box 6">
          <a:extLst>
            <a:ext uri="{FF2B5EF4-FFF2-40B4-BE49-F238E27FC236}">
              <a16:creationId xmlns:a16="http://schemas.microsoft.com/office/drawing/2014/main" id="{C19E5B7A-85EB-4D9A-B5BE-6C740A0B0C3C}"/>
            </a:ext>
          </a:extLst>
        </xdr:cNvPr>
        <xdr:cNvSpPr txBox="1">
          <a:spLocks noChangeArrowheads="1"/>
        </xdr:cNvSpPr>
      </xdr:nvSpPr>
      <xdr:spPr bwMode="auto">
        <a:xfrm>
          <a:off x="5379720" y="332232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15</xdr:row>
      <xdr:rowOff>0</xdr:rowOff>
    </xdr:from>
    <xdr:to>
      <xdr:col>13</xdr:col>
      <xdr:colOff>0</xdr:colOff>
      <xdr:row>15</xdr:row>
      <xdr:rowOff>0</xdr:rowOff>
    </xdr:to>
    <xdr:sp macro="" textlink="">
      <xdr:nvSpPr>
        <xdr:cNvPr id="6" name="Text Box 7">
          <a:extLst>
            <a:ext uri="{FF2B5EF4-FFF2-40B4-BE49-F238E27FC236}">
              <a16:creationId xmlns:a16="http://schemas.microsoft.com/office/drawing/2014/main" id="{0FD3EE92-14A4-426C-A9AF-8C8F7538638F}"/>
            </a:ext>
          </a:extLst>
        </xdr:cNvPr>
        <xdr:cNvSpPr txBox="1">
          <a:spLocks noChangeArrowheads="1"/>
        </xdr:cNvSpPr>
      </xdr:nvSpPr>
      <xdr:spPr bwMode="auto">
        <a:xfrm>
          <a:off x="5379720" y="393954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352425</xdr:colOff>
      <xdr:row>8</xdr:row>
      <xdr:rowOff>0</xdr:rowOff>
    </xdr:from>
    <xdr:to>
      <xdr:col>16</xdr:col>
      <xdr:colOff>426350</xdr:colOff>
      <xdr:row>8</xdr:row>
      <xdr:rowOff>0</xdr:rowOff>
    </xdr:to>
    <xdr:sp macro="" textlink="">
      <xdr:nvSpPr>
        <xdr:cNvPr id="7" name="Text Box 1">
          <a:extLst>
            <a:ext uri="{FF2B5EF4-FFF2-40B4-BE49-F238E27FC236}">
              <a16:creationId xmlns:a16="http://schemas.microsoft.com/office/drawing/2014/main" id="{F2A9C9CC-F017-47EB-AAA6-51A1A6EB0192}"/>
            </a:ext>
          </a:extLst>
        </xdr:cNvPr>
        <xdr:cNvSpPr txBox="1">
          <a:spLocks noChangeArrowheads="1"/>
        </xdr:cNvSpPr>
      </xdr:nvSpPr>
      <xdr:spPr bwMode="auto">
        <a:xfrm>
          <a:off x="7637145" y="249936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352425</xdr:colOff>
      <xdr:row>16</xdr:row>
      <xdr:rowOff>0</xdr:rowOff>
    </xdr:from>
    <xdr:to>
      <xdr:col>16</xdr:col>
      <xdr:colOff>426350</xdr:colOff>
      <xdr:row>16</xdr:row>
      <xdr:rowOff>0</xdr:rowOff>
    </xdr:to>
    <xdr:sp macro="" textlink="">
      <xdr:nvSpPr>
        <xdr:cNvPr id="8" name="Text Box 2">
          <a:extLst>
            <a:ext uri="{FF2B5EF4-FFF2-40B4-BE49-F238E27FC236}">
              <a16:creationId xmlns:a16="http://schemas.microsoft.com/office/drawing/2014/main" id="{048BF320-62E9-4A99-A357-94F40885455B}"/>
            </a:ext>
          </a:extLst>
        </xdr:cNvPr>
        <xdr:cNvSpPr txBox="1">
          <a:spLocks noChangeArrowheads="1"/>
        </xdr:cNvSpPr>
      </xdr:nvSpPr>
      <xdr:spPr bwMode="auto">
        <a:xfrm>
          <a:off x="7637145" y="4145280"/>
          <a:ext cx="73925" cy="0"/>
        </a:xfrm>
        <a:prstGeom prst="rect">
          <a:avLst/>
        </a:prstGeom>
        <a:noFill/>
        <a:ln w="9525">
          <a:noFill/>
          <a:miter lim="800000"/>
          <a:headEnd/>
          <a:tailEnd/>
        </a:ln>
      </xdr:spPr>
      <xdr:txBody>
        <a:bodyPr vertOverflow="clip" wrap="square" lIns="0" tIns="0" rIns="0" bIns="0" anchor="t" upright="1"/>
        <a:lstStyle/>
        <a:p>
          <a:pPr algn="l" rtl="0">
            <a:defRPr sz="1000"/>
          </a:pPr>
          <a:endParaRPr lang="zh-TW" altLang="en-US" sz="1600" b="0" i="0" u="none" strike="noStrike" baseline="0">
            <a:solidFill>
              <a:srgbClr val="000000"/>
            </a:solidFill>
            <a:latin typeface="Times New Roman"/>
            <a:cs typeface="Times New Roman"/>
          </a:endParaRPr>
        </a:p>
      </xdr:txBody>
    </xdr:sp>
    <xdr:clientData/>
  </xdr:twoCellAnchor>
  <xdr:twoCellAnchor>
    <xdr:from>
      <xdr:col>16</xdr:col>
      <xdr:colOff>352425</xdr:colOff>
      <xdr:row>11</xdr:row>
      <xdr:rowOff>0</xdr:rowOff>
    </xdr:from>
    <xdr:to>
      <xdr:col>16</xdr:col>
      <xdr:colOff>426350</xdr:colOff>
      <xdr:row>11</xdr:row>
      <xdr:rowOff>0</xdr:rowOff>
    </xdr:to>
    <xdr:sp macro="" textlink="">
      <xdr:nvSpPr>
        <xdr:cNvPr id="9" name="Text Box 3">
          <a:extLst>
            <a:ext uri="{FF2B5EF4-FFF2-40B4-BE49-F238E27FC236}">
              <a16:creationId xmlns:a16="http://schemas.microsoft.com/office/drawing/2014/main" id="{0BBA1CA7-5ADC-4A82-BFC2-4E69B9E75E82}"/>
            </a:ext>
          </a:extLst>
        </xdr:cNvPr>
        <xdr:cNvSpPr txBox="1">
          <a:spLocks noChangeArrowheads="1"/>
        </xdr:cNvSpPr>
      </xdr:nvSpPr>
      <xdr:spPr bwMode="auto">
        <a:xfrm>
          <a:off x="7637145" y="311658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352425</xdr:colOff>
      <xdr:row>14</xdr:row>
      <xdr:rowOff>0</xdr:rowOff>
    </xdr:from>
    <xdr:to>
      <xdr:col>16</xdr:col>
      <xdr:colOff>426350</xdr:colOff>
      <xdr:row>14</xdr:row>
      <xdr:rowOff>0</xdr:rowOff>
    </xdr:to>
    <xdr:sp macro="" textlink="">
      <xdr:nvSpPr>
        <xdr:cNvPr id="10" name="Text Box 4">
          <a:extLst>
            <a:ext uri="{FF2B5EF4-FFF2-40B4-BE49-F238E27FC236}">
              <a16:creationId xmlns:a16="http://schemas.microsoft.com/office/drawing/2014/main" id="{BC931703-1DB2-494D-A7EC-D5E4441C695B}"/>
            </a:ext>
          </a:extLst>
        </xdr:cNvPr>
        <xdr:cNvSpPr txBox="1">
          <a:spLocks noChangeArrowheads="1"/>
        </xdr:cNvSpPr>
      </xdr:nvSpPr>
      <xdr:spPr bwMode="auto">
        <a:xfrm>
          <a:off x="7637145" y="373380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352425</xdr:colOff>
      <xdr:row>17</xdr:row>
      <xdr:rowOff>0</xdr:rowOff>
    </xdr:from>
    <xdr:to>
      <xdr:col>16</xdr:col>
      <xdr:colOff>426350</xdr:colOff>
      <xdr:row>17</xdr:row>
      <xdr:rowOff>0</xdr:rowOff>
    </xdr:to>
    <xdr:sp macro="" textlink="">
      <xdr:nvSpPr>
        <xdr:cNvPr id="11" name="Text Box 5">
          <a:extLst>
            <a:ext uri="{FF2B5EF4-FFF2-40B4-BE49-F238E27FC236}">
              <a16:creationId xmlns:a16="http://schemas.microsoft.com/office/drawing/2014/main" id="{4845C82F-311A-43D8-8605-A29DCE375356}"/>
            </a:ext>
          </a:extLst>
        </xdr:cNvPr>
        <xdr:cNvSpPr txBox="1">
          <a:spLocks noChangeArrowheads="1"/>
        </xdr:cNvSpPr>
      </xdr:nvSpPr>
      <xdr:spPr bwMode="auto">
        <a:xfrm>
          <a:off x="7637145" y="435102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8</xdr:row>
      <xdr:rowOff>0</xdr:rowOff>
    </xdr:from>
    <xdr:to>
      <xdr:col>14</xdr:col>
      <xdr:colOff>387</xdr:colOff>
      <xdr:row>8</xdr:row>
      <xdr:rowOff>0</xdr:rowOff>
    </xdr:to>
    <xdr:sp macro="" textlink="">
      <xdr:nvSpPr>
        <xdr:cNvPr id="12" name="Text Box 6">
          <a:extLst>
            <a:ext uri="{FF2B5EF4-FFF2-40B4-BE49-F238E27FC236}">
              <a16:creationId xmlns:a16="http://schemas.microsoft.com/office/drawing/2014/main" id="{E9326141-3350-4541-97C1-1177FBFEEAA2}"/>
            </a:ext>
          </a:extLst>
        </xdr:cNvPr>
        <xdr:cNvSpPr txBox="1">
          <a:spLocks noChangeArrowheads="1"/>
        </xdr:cNvSpPr>
      </xdr:nvSpPr>
      <xdr:spPr bwMode="auto">
        <a:xfrm>
          <a:off x="6157859" y="2499360"/>
          <a:ext cx="75688"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16</xdr:row>
      <xdr:rowOff>0</xdr:rowOff>
    </xdr:from>
    <xdr:to>
      <xdr:col>14</xdr:col>
      <xdr:colOff>387</xdr:colOff>
      <xdr:row>16</xdr:row>
      <xdr:rowOff>0</xdr:rowOff>
    </xdr:to>
    <xdr:sp macro="" textlink="">
      <xdr:nvSpPr>
        <xdr:cNvPr id="13" name="Text Box 7">
          <a:extLst>
            <a:ext uri="{FF2B5EF4-FFF2-40B4-BE49-F238E27FC236}">
              <a16:creationId xmlns:a16="http://schemas.microsoft.com/office/drawing/2014/main" id="{43E284BC-6275-424D-91B2-46F15311FAE0}"/>
            </a:ext>
          </a:extLst>
        </xdr:cNvPr>
        <xdr:cNvSpPr txBox="1">
          <a:spLocks noChangeArrowheads="1"/>
        </xdr:cNvSpPr>
      </xdr:nvSpPr>
      <xdr:spPr bwMode="auto">
        <a:xfrm>
          <a:off x="6157859" y="4145280"/>
          <a:ext cx="75688"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11</xdr:row>
      <xdr:rowOff>0</xdr:rowOff>
    </xdr:from>
    <xdr:to>
      <xdr:col>14</xdr:col>
      <xdr:colOff>387</xdr:colOff>
      <xdr:row>11</xdr:row>
      <xdr:rowOff>0</xdr:rowOff>
    </xdr:to>
    <xdr:sp macro="" textlink="">
      <xdr:nvSpPr>
        <xdr:cNvPr id="14" name="Text Box 8">
          <a:extLst>
            <a:ext uri="{FF2B5EF4-FFF2-40B4-BE49-F238E27FC236}">
              <a16:creationId xmlns:a16="http://schemas.microsoft.com/office/drawing/2014/main" id="{EC48F91B-03DE-443B-8901-DDD9D10F1715}"/>
            </a:ext>
          </a:extLst>
        </xdr:cNvPr>
        <xdr:cNvSpPr txBox="1">
          <a:spLocks noChangeArrowheads="1"/>
        </xdr:cNvSpPr>
      </xdr:nvSpPr>
      <xdr:spPr bwMode="auto">
        <a:xfrm>
          <a:off x="6157859" y="3116580"/>
          <a:ext cx="75688"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14</xdr:row>
      <xdr:rowOff>0</xdr:rowOff>
    </xdr:from>
    <xdr:to>
      <xdr:col>14</xdr:col>
      <xdr:colOff>387</xdr:colOff>
      <xdr:row>14</xdr:row>
      <xdr:rowOff>0</xdr:rowOff>
    </xdr:to>
    <xdr:sp macro="" textlink="">
      <xdr:nvSpPr>
        <xdr:cNvPr id="15" name="Text Box 9">
          <a:extLst>
            <a:ext uri="{FF2B5EF4-FFF2-40B4-BE49-F238E27FC236}">
              <a16:creationId xmlns:a16="http://schemas.microsoft.com/office/drawing/2014/main" id="{FD8ECC7D-6319-4706-9C52-E53D89AF5931}"/>
            </a:ext>
          </a:extLst>
        </xdr:cNvPr>
        <xdr:cNvSpPr txBox="1">
          <a:spLocks noChangeArrowheads="1"/>
        </xdr:cNvSpPr>
      </xdr:nvSpPr>
      <xdr:spPr bwMode="auto">
        <a:xfrm>
          <a:off x="6157859" y="3733800"/>
          <a:ext cx="75688"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17</xdr:row>
      <xdr:rowOff>0</xdr:rowOff>
    </xdr:from>
    <xdr:to>
      <xdr:col>14</xdr:col>
      <xdr:colOff>387</xdr:colOff>
      <xdr:row>17</xdr:row>
      <xdr:rowOff>0</xdr:rowOff>
    </xdr:to>
    <xdr:sp macro="" textlink="">
      <xdr:nvSpPr>
        <xdr:cNvPr id="16" name="Text Box 10">
          <a:extLst>
            <a:ext uri="{FF2B5EF4-FFF2-40B4-BE49-F238E27FC236}">
              <a16:creationId xmlns:a16="http://schemas.microsoft.com/office/drawing/2014/main" id="{11EC548B-1160-46D5-AFDE-163F50CCFB49}"/>
            </a:ext>
          </a:extLst>
        </xdr:cNvPr>
        <xdr:cNvSpPr txBox="1">
          <a:spLocks noChangeArrowheads="1"/>
        </xdr:cNvSpPr>
      </xdr:nvSpPr>
      <xdr:spPr bwMode="auto">
        <a:xfrm>
          <a:off x="6157859" y="4351020"/>
          <a:ext cx="75688"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352425</xdr:colOff>
      <xdr:row>8</xdr:row>
      <xdr:rowOff>0</xdr:rowOff>
    </xdr:from>
    <xdr:to>
      <xdr:col>19</xdr:col>
      <xdr:colOff>426350</xdr:colOff>
      <xdr:row>8</xdr:row>
      <xdr:rowOff>0</xdr:rowOff>
    </xdr:to>
    <xdr:sp macro="" textlink="">
      <xdr:nvSpPr>
        <xdr:cNvPr id="17" name="Text Box 11">
          <a:extLst>
            <a:ext uri="{FF2B5EF4-FFF2-40B4-BE49-F238E27FC236}">
              <a16:creationId xmlns:a16="http://schemas.microsoft.com/office/drawing/2014/main" id="{34140437-76BC-4F8A-9DC0-1F45E324DD91}"/>
            </a:ext>
          </a:extLst>
        </xdr:cNvPr>
        <xdr:cNvSpPr txBox="1">
          <a:spLocks noChangeArrowheads="1"/>
        </xdr:cNvSpPr>
      </xdr:nvSpPr>
      <xdr:spPr bwMode="auto">
        <a:xfrm>
          <a:off x="8917305" y="249936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352425</xdr:colOff>
      <xdr:row>16</xdr:row>
      <xdr:rowOff>0</xdr:rowOff>
    </xdr:from>
    <xdr:to>
      <xdr:col>19</xdr:col>
      <xdr:colOff>426350</xdr:colOff>
      <xdr:row>16</xdr:row>
      <xdr:rowOff>0</xdr:rowOff>
    </xdr:to>
    <xdr:sp macro="" textlink="">
      <xdr:nvSpPr>
        <xdr:cNvPr id="18" name="Text Box 12">
          <a:extLst>
            <a:ext uri="{FF2B5EF4-FFF2-40B4-BE49-F238E27FC236}">
              <a16:creationId xmlns:a16="http://schemas.microsoft.com/office/drawing/2014/main" id="{06597DC7-B296-4586-B485-B736D457285A}"/>
            </a:ext>
          </a:extLst>
        </xdr:cNvPr>
        <xdr:cNvSpPr txBox="1">
          <a:spLocks noChangeArrowheads="1"/>
        </xdr:cNvSpPr>
      </xdr:nvSpPr>
      <xdr:spPr bwMode="auto">
        <a:xfrm>
          <a:off x="8917305" y="414528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352425</xdr:colOff>
      <xdr:row>11</xdr:row>
      <xdr:rowOff>0</xdr:rowOff>
    </xdr:from>
    <xdr:to>
      <xdr:col>19</xdr:col>
      <xdr:colOff>426350</xdr:colOff>
      <xdr:row>11</xdr:row>
      <xdr:rowOff>0</xdr:rowOff>
    </xdr:to>
    <xdr:sp macro="" textlink="">
      <xdr:nvSpPr>
        <xdr:cNvPr id="19" name="Text Box 13">
          <a:extLst>
            <a:ext uri="{FF2B5EF4-FFF2-40B4-BE49-F238E27FC236}">
              <a16:creationId xmlns:a16="http://schemas.microsoft.com/office/drawing/2014/main" id="{0EDDF7FF-3173-439B-90DB-77C621C63E60}"/>
            </a:ext>
          </a:extLst>
        </xdr:cNvPr>
        <xdr:cNvSpPr txBox="1">
          <a:spLocks noChangeArrowheads="1"/>
        </xdr:cNvSpPr>
      </xdr:nvSpPr>
      <xdr:spPr bwMode="auto">
        <a:xfrm>
          <a:off x="8917305" y="311658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352425</xdr:colOff>
      <xdr:row>14</xdr:row>
      <xdr:rowOff>0</xdr:rowOff>
    </xdr:from>
    <xdr:to>
      <xdr:col>19</xdr:col>
      <xdr:colOff>426350</xdr:colOff>
      <xdr:row>14</xdr:row>
      <xdr:rowOff>0</xdr:rowOff>
    </xdr:to>
    <xdr:sp macro="" textlink="">
      <xdr:nvSpPr>
        <xdr:cNvPr id="20" name="Text Box 14">
          <a:extLst>
            <a:ext uri="{FF2B5EF4-FFF2-40B4-BE49-F238E27FC236}">
              <a16:creationId xmlns:a16="http://schemas.microsoft.com/office/drawing/2014/main" id="{4917CE71-C238-43BD-AA90-DD1F15E5F039}"/>
            </a:ext>
          </a:extLst>
        </xdr:cNvPr>
        <xdr:cNvSpPr txBox="1">
          <a:spLocks noChangeArrowheads="1"/>
        </xdr:cNvSpPr>
      </xdr:nvSpPr>
      <xdr:spPr bwMode="auto">
        <a:xfrm>
          <a:off x="8917305" y="373380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352425</xdr:colOff>
      <xdr:row>17</xdr:row>
      <xdr:rowOff>0</xdr:rowOff>
    </xdr:from>
    <xdr:to>
      <xdr:col>19</xdr:col>
      <xdr:colOff>426350</xdr:colOff>
      <xdr:row>17</xdr:row>
      <xdr:rowOff>0</xdr:rowOff>
    </xdr:to>
    <xdr:sp macro="" textlink="">
      <xdr:nvSpPr>
        <xdr:cNvPr id="21" name="Text Box 15">
          <a:extLst>
            <a:ext uri="{FF2B5EF4-FFF2-40B4-BE49-F238E27FC236}">
              <a16:creationId xmlns:a16="http://schemas.microsoft.com/office/drawing/2014/main" id="{9C78227B-F864-4E71-9543-7D025D370B07}"/>
            </a:ext>
          </a:extLst>
        </xdr:cNvPr>
        <xdr:cNvSpPr txBox="1">
          <a:spLocks noChangeArrowheads="1"/>
        </xdr:cNvSpPr>
      </xdr:nvSpPr>
      <xdr:spPr bwMode="auto">
        <a:xfrm>
          <a:off x="8917305" y="4351020"/>
          <a:ext cx="73925"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10</xdr:row>
      <xdr:rowOff>0</xdr:rowOff>
    </xdr:from>
    <xdr:to>
      <xdr:col>18</xdr:col>
      <xdr:colOff>10</xdr:colOff>
      <xdr:row>10</xdr:row>
      <xdr:rowOff>0</xdr:rowOff>
    </xdr:to>
    <xdr:sp macro="" textlink="">
      <xdr:nvSpPr>
        <xdr:cNvPr id="22" name="Text Box 1">
          <a:extLst>
            <a:ext uri="{FF2B5EF4-FFF2-40B4-BE49-F238E27FC236}">
              <a16:creationId xmlns:a16="http://schemas.microsoft.com/office/drawing/2014/main" id="{ECA0EA99-79FB-4675-940E-2A0F438CB7A4}"/>
            </a:ext>
          </a:extLst>
        </xdr:cNvPr>
        <xdr:cNvSpPr txBox="1">
          <a:spLocks noChangeArrowheads="1"/>
        </xdr:cNvSpPr>
      </xdr:nvSpPr>
      <xdr:spPr bwMode="auto">
        <a:xfrm>
          <a:off x="6157859" y="2910840"/>
          <a:ext cx="198031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13</xdr:row>
      <xdr:rowOff>0</xdr:rowOff>
    </xdr:from>
    <xdr:to>
      <xdr:col>18</xdr:col>
      <xdr:colOff>10</xdr:colOff>
      <xdr:row>13</xdr:row>
      <xdr:rowOff>0</xdr:rowOff>
    </xdr:to>
    <xdr:sp macro="" textlink="">
      <xdr:nvSpPr>
        <xdr:cNvPr id="23" name="Text Box 4">
          <a:extLst>
            <a:ext uri="{FF2B5EF4-FFF2-40B4-BE49-F238E27FC236}">
              <a16:creationId xmlns:a16="http://schemas.microsoft.com/office/drawing/2014/main" id="{94F00D8B-60D4-4B76-B5F7-C0C11D5F99D8}"/>
            </a:ext>
          </a:extLst>
        </xdr:cNvPr>
        <xdr:cNvSpPr txBox="1">
          <a:spLocks noChangeArrowheads="1"/>
        </xdr:cNvSpPr>
      </xdr:nvSpPr>
      <xdr:spPr bwMode="auto">
        <a:xfrm>
          <a:off x="6157859" y="3528060"/>
          <a:ext cx="198031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11</xdr:row>
      <xdr:rowOff>0</xdr:rowOff>
    </xdr:from>
    <xdr:to>
      <xdr:col>18</xdr:col>
      <xdr:colOff>10</xdr:colOff>
      <xdr:row>11</xdr:row>
      <xdr:rowOff>0</xdr:rowOff>
    </xdr:to>
    <xdr:sp macro="" textlink="">
      <xdr:nvSpPr>
        <xdr:cNvPr id="24" name="Text Box 6">
          <a:extLst>
            <a:ext uri="{FF2B5EF4-FFF2-40B4-BE49-F238E27FC236}">
              <a16:creationId xmlns:a16="http://schemas.microsoft.com/office/drawing/2014/main" id="{AB544DC7-DA3F-467B-9488-EE13B5FF3CC0}"/>
            </a:ext>
          </a:extLst>
        </xdr:cNvPr>
        <xdr:cNvSpPr txBox="1">
          <a:spLocks noChangeArrowheads="1"/>
        </xdr:cNvSpPr>
      </xdr:nvSpPr>
      <xdr:spPr bwMode="auto">
        <a:xfrm>
          <a:off x="6157859" y="3116580"/>
          <a:ext cx="198031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11</xdr:row>
      <xdr:rowOff>0</xdr:rowOff>
    </xdr:from>
    <xdr:to>
      <xdr:col>18</xdr:col>
      <xdr:colOff>10</xdr:colOff>
      <xdr:row>11</xdr:row>
      <xdr:rowOff>0</xdr:rowOff>
    </xdr:to>
    <xdr:sp macro="" textlink="">
      <xdr:nvSpPr>
        <xdr:cNvPr id="25" name="Text Box 7">
          <a:extLst>
            <a:ext uri="{FF2B5EF4-FFF2-40B4-BE49-F238E27FC236}">
              <a16:creationId xmlns:a16="http://schemas.microsoft.com/office/drawing/2014/main" id="{F21B1FAE-F7C8-48FC-B75D-8908F1F64CA7}"/>
            </a:ext>
          </a:extLst>
        </xdr:cNvPr>
        <xdr:cNvSpPr txBox="1">
          <a:spLocks noChangeArrowheads="1"/>
        </xdr:cNvSpPr>
      </xdr:nvSpPr>
      <xdr:spPr bwMode="auto">
        <a:xfrm>
          <a:off x="6157859" y="3116580"/>
          <a:ext cx="198031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16</xdr:row>
      <xdr:rowOff>0</xdr:rowOff>
    </xdr:from>
    <xdr:to>
      <xdr:col>18</xdr:col>
      <xdr:colOff>10</xdr:colOff>
      <xdr:row>16</xdr:row>
      <xdr:rowOff>0</xdr:rowOff>
    </xdr:to>
    <xdr:sp macro="" textlink="">
      <xdr:nvSpPr>
        <xdr:cNvPr id="26" name="Text Box 9">
          <a:extLst>
            <a:ext uri="{FF2B5EF4-FFF2-40B4-BE49-F238E27FC236}">
              <a16:creationId xmlns:a16="http://schemas.microsoft.com/office/drawing/2014/main" id="{31C14347-9D69-439E-9EB2-AAE92ACB1AE1}"/>
            </a:ext>
          </a:extLst>
        </xdr:cNvPr>
        <xdr:cNvSpPr txBox="1">
          <a:spLocks noChangeArrowheads="1"/>
        </xdr:cNvSpPr>
      </xdr:nvSpPr>
      <xdr:spPr bwMode="auto">
        <a:xfrm>
          <a:off x="6157859" y="4145280"/>
          <a:ext cx="1980311" cy="0"/>
        </a:xfrm>
        <a:prstGeom prst="rect">
          <a:avLst/>
        </a:prstGeom>
        <a:noFill/>
        <a:ln w="9525">
          <a:noFill/>
          <a:miter lim="800000"/>
          <a:headEnd/>
          <a:tailEnd/>
        </a:ln>
      </xdr:spPr>
      <xdr:txBody>
        <a:bodyPr vertOverflow="clip" wrap="square" lIns="0" tIns="0" rIns="0" bIns="0" anchor="t" upright="1"/>
        <a:lstStyle/>
        <a:p>
          <a:pPr algn="l" rtl="0">
            <a:defRPr sz="1000"/>
          </a:pPr>
          <a:endParaRPr lang="zh-TW" altLang="en-US" sz="1600" b="0" i="0" u="none" strike="noStrike" baseline="0">
            <a:solidFill>
              <a:srgbClr val="000000"/>
            </a:solidFill>
            <a:latin typeface="Times New Roman"/>
            <a:cs typeface="Times New Roman"/>
          </a:endParaRPr>
        </a:p>
      </xdr:txBody>
    </xdr:sp>
    <xdr:clientData/>
  </xdr:twoCellAnchor>
  <xdr:twoCellAnchor>
    <xdr:from>
      <xdr:col>20</xdr:col>
      <xdr:colOff>0</xdr:colOff>
      <xdr:row>10</xdr:row>
      <xdr:rowOff>0</xdr:rowOff>
    </xdr:from>
    <xdr:to>
      <xdr:col>20</xdr:col>
      <xdr:colOff>0</xdr:colOff>
      <xdr:row>10</xdr:row>
      <xdr:rowOff>0</xdr:rowOff>
    </xdr:to>
    <xdr:sp macro="" textlink="">
      <xdr:nvSpPr>
        <xdr:cNvPr id="27" name="Text Box 10">
          <a:extLst>
            <a:ext uri="{FF2B5EF4-FFF2-40B4-BE49-F238E27FC236}">
              <a16:creationId xmlns:a16="http://schemas.microsoft.com/office/drawing/2014/main" id="{D5270E2E-8A79-4DC8-AAB8-7811EF598096}"/>
            </a:ext>
          </a:extLst>
        </xdr:cNvPr>
        <xdr:cNvSpPr txBox="1">
          <a:spLocks noChangeArrowheads="1"/>
        </xdr:cNvSpPr>
      </xdr:nvSpPr>
      <xdr:spPr bwMode="auto">
        <a:xfrm>
          <a:off x="8991600" y="29108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28" name="Text Box 11">
          <a:extLst>
            <a:ext uri="{FF2B5EF4-FFF2-40B4-BE49-F238E27FC236}">
              <a16:creationId xmlns:a16="http://schemas.microsoft.com/office/drawing/2014/main" id="{6DBDDA5B-F10A-4520-A09D-6DFF4A7BD289}"/>
            </a:ext>
          </a:extLst>
        </xdr:cNvPr>
        <xdr:cNvSpPr txBox="1">
          <a:spLocks noChangeArrowheads="1"/>
        </xdr:cNvSpPr>
      </xdr:nvSpPr>
      <xdr:spPr bwMode="auto">
        <a:xfrm>
          <a:off x="899160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29" name="Text Box 12">
          <a:extLst>
            <a:ext uri="{FF2B5EF4-FFF2-40B4-BE49-F238E27FC236}">
              <a16:creationId xmlns:a16="http://schemas.microsoft.com/office/drawing/2014/main" id="{FB7FC4D7-AE36-4F78-861C-7B3AACCD5BA0}"/>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30" name="Text Box 13">
          <a:extLst>
            <a:ext uri="{FF2B5EF4-FFF2-40B4-BE49-F238E27FC236}">
              <a16:creationId xmlns:a16="http://schemas.microsoft.com/office/drawing/2014/main" id="{88AE0D54-56FC-4397-9302-FA1A57956FD2}"/>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13</xdr:row>
      <xdr:rowOff>0</xdr:rowOff>
    </xdr:from>
    <xdr:to>
      <xdr:col>20</xdr:col>
      <xdr:colOff>0</xdr:colOff>
      <xdr:row>13</xdr:row>
      <xdr:rowOff>0</xdr:rowOff>
    </xdr:to>
    <xdr:sp macro="" textlink="">
      <xdr:nvSpPr>
        <xdr:cNvPr id="31" name="Text Box 14">
          <a:extLst>
            <a:ext uri="{FF2B5EF4-FFF2-40B4-BE49-F238E27FC236}">
              <a16:creationId xmlns:a16="http://schemas.microsoft.com/office/drawing/2014/main" id="{FD00EFC9-723B-4C11-9D17-48144026FFDB}"/>
            </a:ext>
          </a:extLst>
        </xdr:cNvPr>
        <xdr:cNvSpPr txBox="1">
          <a:spLocks noChangeArrowheads="1"/>
        </xdr:cNvSpPr>
      </xdr:nvSpPr>
      <xdr:spPr bwMode="auto">
        <a:xfrm>
          <a:off x="8991600" y="352806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32" name="Text Box 15">
          <a:extLst>
            <a:ext uri="{FF2B5EF4-FFF2-40B4-BE49-F238E27FC236}">
              <a16:creationId xmlns:a16="http://schemas.microsoft.com/office/drawing/2014/main" id="{0B4E2EA5-36E9-499F-A102-05DBC99A9ED6}"/>
            </a:ext>
          </a:extLst>
        </xdr:cNvPr>
        <xdr:cNvSpPr txBox="1">
          <a:spLocks noChangeArrowheads="1"/>
        </xdr:cNvSpPr>
      </xdr:nvSpPr>
      <xdr:spPr bwMode="auto">
        <a:xfrm>
          <a:off x="8991600" y="29108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33" name="Text Box 16">
          <a:extLst>
            <a:ext uri="{FF2B5EF4-FFF2-40B4-BE49-F238E27FC236}">
              <a16:creationId xmlns:a16="http://schemas.microsoft.com/office/drawing/2014/main" id="{BCE2C518-7F5F-4122-A1F9-E763F5C362EB}"/>
            </a:ext>
          </a:extLst>
        </xdr:cNvPr>
        <xdr:cNvSpPr txBox="1">
          <a:spLocks noChangeArrowheads="1"/>
        </xdr:cNvSpPr>
      </xdr:nvSpPr>
      <xdr:spPr bwMode="auto">
        <a:xfrm>
          <a:off x="899160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34" name="Text Box 17">
          <a:extLst>
            <a:ext uri="{FF2B5EF4-FFF2-40B4-BE49-F238E27FC236}">
              <a16:creationId xmlns:a16="http://schemas.microsoft.com/office/drawing/2014/main" id="{93F7E949-4B63-4BA0-8FC9-F59A6D6A64D3}"/>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35" name="Text Box 18">
          <a:extLst>
            <a:ext uri="{FF2B5EF4-FFF2-40B4-BE49-F238E27FC236}">
              <a16:creationId xmlns:a16="http://schemas.microsoft.com/office/drawing/2014/main" id="{7B7DA89A-B780-4A99-AFBC-FD809C085D7B}"/>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13</xdr:row>
      <xdr:rowOff>0</xdr:rowOff>
    </xdr:from>
    <xdr:to>
      <xdr:col>20</xdr:col>
      <xdr:colOff>0</xdr:colOff>
      <xdr:row>13</xdr:row>
      <xdr:rowOff>0</xdr:rowOff>
    </xdr:to>
    <xdr:sp macro="" textlink="">
      <xdr:nvSpPr>
        <xdr:cNvPr id="36" name="Text Box 19">
          <a:extLst>
            <a:ext uri="{FF2B5EF4-FFF2-40B4-BE49-F238E27FC236}">
              <a16:creationId xmlns:a16="http://schemas.microsoft.com/office/drawing/2014/main" id="{D142FD31-F30E-4F79-A708-076B62A7F203}"/>
            </a:ext>
          </a:extLst>
        </xdr:cNvPr>
        <xdr:cNvSpPr txBox="1">
          <a:spLocks noChangeArrowheads="1"/>
        </xdr:cNvSpPr>
      </xdr:nvSpPr>
      <xdr:spPr bwMode="auto">
        <a:xfrm>
          <a:off x="8991600" y="352806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9</xdr:row>
      <xdr:rowOff>0</xdr:rowOff>
    </xdr:from>
    <xdr:to>
      <xdr:col>16</xdr:col>
      <xdr:colOff>125</xdr:colOff>
      <xdr:row>9</xdr:row>
      <xdr:rowOff>0</xdr:rowOff>
    </xdr:to>
    <xdr:sp macro="" textlink="">
      <xdr:nvSpPr>
        <xdr:cNvPr id="37" name="Text Box 20">
          <a:extLst>
            <a:ext uri="{FF2B5EF4-FFF2-40B4-BE49-F238E27FC236}">
              <a16:creationId xmlns:a16="http://schemas.microsoft.com/office/drawing/2014/main" id="{B881E89A-127E-44E2-A60F-D436D40F7666}"/>
            </a:ext>
          </a:extLst>
        </xdr:cNvPr>
        <xdr:cNvSpPr txBox="1">
          <a:spLocks noChangeArrowheads="1"/>
        </xdr:cNvSpPr>
      </xdr:nvSpPr>
      <xdr:spPr bwMode="auto">
        <a:xfrm>
          <a:off x="6157859" y="270510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17</xdr:row>
      <xdr:rowOff>0</xdr:rowOff>
    </xdr:from>
    <xdr:to>
      <xdr:col>16</xdr:col>
      <xdr:colOff>125</xdr:colOff>
      <xdr:row>17</xdr:row>
      <xdr:rowOff>0</xdr:rowOff>
    </xdr:to>
    <xdr:sp macro="" textlink="">
      <xdr:nvSpPr>
        <xdr:cNvPr id="38" name="Text Box 21">
          <a:extLst>
            <a:ext uri="{FF2B5EF4-FFF2-40B4-BE49-F238E27FC236}">
              <a16:creationId xmlns:a16="http://schemas.microsoft.com/office/drawing/2014/main" id="{DE3842A6-87B6-4BC2-91A6-E4F79D447D97}"/>
            </a:ext>
          </a:extLst>
        </xdr:cNvPr>
        <xdr:cNvSpPr txBox="1">
          <a:spLocks noChangeArrowheads="1"/>
        </xdr:cNvSpPr>
      </xdr:nvSpPr>
      <xdr:spPr bwMode="auto">
        <a:xfrm>
          <a:off x="6157859" y="435102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17</xdr:row>
      <xdr:rowOff>0</xdr:rowOff>
    </xdr:from>
    <xdr:to>
      <xdr:col>16</xdr:col>
      <xdr:colOff>125</xdr:colOff>
      <xdr:row>17</xdr:row>
      <xdr:rowOff>0</xdr:rowOff>
    </xdr:to>
    <xdr:sp macro="" textlink="">
      <xdr:nvSpPr>
        <xdr:cNvPr id="39" name="Text Box 22">
          <a:extLst>
            <a:ext uri="{FF2B5EF4-FFF2-40B4-BE49-F238E27FC236}">
              <a16:creationId xmlns:a16="http://schemas.microsoft.com/office/drawing/2014/main" id="{D9E3D414-53E1-4E80-AC2D-A864EF3DF798}"/>
            </a:ext>
          </a:extLst>
        </xdr:cNvPr>
        <xdr:cNvSpPr txBox="1">
          <a:spLocks noChangeArrowheads="1"/>
        </xdr:cNvSpPr>
      </xdr:nvSpPr>
      <xdr:spPr bwMode="auto">
        <a:xfrm>
          <a:off x="6157859" y="435102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12</xdr:row>
      <xdr:rowOff>0</xdr:rowOff>
    </xdr:from>
    <xdr:to>
      <xdr:col>16</xdr:col>
      <xdr:colOff>125</xdr:colOff>
      <xdr:row>12</xdr:row>
      <xdr:rowOff>0</xdr:rowOff>
    </xdr:to>
    <xdr:sp macro="" textlink="">
      <xdr:nvSpPr>
        <xdr:cNvPr id="40" name="Text Box 23">
          <a:extLst>
            <a:ext uri="{FF2B5EF4-FFF2-40B4-BE49-F238E27FC236}">
              <a16:creationId xmlns:a16="http://schemas.microsoft.com/office/drawing/2014/main" id="{47D92399-AEF4-491D-B605-05742DE0DDF7}"/>
            </a:ext>
          </a:extLst>
        </xdr:cNvPr>
        <xdr:cNvSpPr txBox="1">
          <a:spLocks noChangeArrowheads="1"/>
        </xdr:cNvSpPr>
      </xdr:nvSpPr>
      <xdr:spPr bwMode="auto">
        <a:xfrm>
          <a:off x="6157859" y="332232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17</xdr:row>
      <xdr:rowOff>0</xdr:rowOff>
    </xdr:from>
    <xdr:to>
      <xdr:col>16</xdr:col>
      <xdr:colOff>125</xdr:colOff>
      <xdr:row>17</xdr:row>
      <xdr:rowOff>0</xdr:rowOff>
    </xdr:to>
    <xdr:sp macro="" textlink="">
      <xdr:nvSpPr>
        <xdr:cNvPr id="41" name="Text Box 24">
          <a:extLst>
            <a:ext uri="{FF2B5EF4-FFF2-40B4-BE49-F238E27FC236}">
              <a16:creationId xmlns:a16="http://schemas.microsoft.com/office/drawing/2014/main" id="{DA95432E-C6E3-4437-A3A4-0CB06A194408}"/>
            </a:ext>
          </a:extLst>
        </xdr:cNvPr>
        <xdr:cNvSpPr txBox="1">
          <a:spLocks noChangeArrowheads="1"/>
        </xdr:cNvSpPr>
      </xdr:nvSpPr>
      <xdr:spPr bwMode="auto">
        <a:xfrm>
          <a:off x="6157859" y="435102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11</xdr:row>
      <xdr:rowOff>0</xdr:rowOff>
    </xdr:from>
    <xdr:to>
      <xdr:col>16</xdr:col>
      <xdr:colOff>125</xdr:colOff>
      <xdr:row>11</xdr:row>
      <xdr:rowOff>0</xdr:rowOff>
    </xdr:to>
    <xdr:sp macro="" textlink="">
      <xdr:nvSpPr>
        <xdr:cNvPr id="42" name="Text Box 25">
          <a:extLst>
            <a:ext uri="{FF2B5EF4-FFF2-40B4-BE49-F238E27FC236}">
              <a16:creationId xmlns:a16="http://schemas.microsoft.com/office/drawing/2014/main" id="{CC244BD0-1696-4E7A-BD1B-C21D168C00BD}"/>
            </a:ext>
          </a:extLst>
        </xdr:cNvPr>
        <xdr:cNvSpPr txBox="1">
          <a:spLocks noChangeArrowheads="1"/>
        </xdr:cNvSpPr>
      </xdr:nvSpPr>
      <xdr:spPr bwMode="auto">
        <a:xfrm>
          <a:off x="6157859" y="311658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11</xdr:row>
      <xdr:rowOff>0</xdr:rowOff>
    </xdr:from>
    <xdr:to>
      <xdr:col>16</xdr:col>
      <xdr:colOff>125</xdr:colOff>
      <xdr:row>11</xdr:row>
      <xdr:rowOff>0</xdr:rowOff>
    </xdr:to>
    <xdr:sp macro="" textlink="">
      <xdr:nvSpPr>
        <xdr:cNvPr id="43" name="Text Box 26">
          <a:extLst>
            <a:ext uri="{FF2B5EF4-FFF2-40B4-BE49-F238E27FC236}">
              <a16:creationId xmlns:a16="http://schemas.microsoft.com/office/drawing/2014/main" id="{1A76D2B8-601D-4366-A1E9-3A03D0D7955F}"/>
            </a:ext>
          </a:extLst>
        </xdr:cNvPr>
        <xdr:cNvSpPr txBox="1">
          <a:spLocks noChangeArrowheads="1"/>
        </xdr:cNvSpPr>
      </xdr:nvSpPr>
      <xdr:spPr bwMode="auto">
        <a:xfrm>
          <a:off x="6157859" y="311658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17</xdr:row>
      <xdr:rowOff>0</xdr:rowOff>
    </xdr:from>
    <xdr:to>
      <xdr:col>16</xdr:col>
      <xdr:colOff>125</xdr:colOff>
      <xdr:row>17</xdr:row>
      <xdr:rowOff>0</xdr:rowOff>
    </xdr:to>
    <xdr:sp macro="" textlink="">
      <xdr:nvSpPr>
        <xdr:cNvPr id="44" name="Text Box 27">
          <a:extLst>
            <a:ext uri="{FF2B5EF4-FFF2-40B4-BE49-F238E27FC236}">
              <a16:creationId xmlns:a16="http://schemas.microsoft.com/office/drawing/2014/main" id="{2D53820D-5A64-4DF1-8624-CF8D09348335}"/>
            </a:ext>
          </a:extLst>
        </xdr:cNvPr>
        <xdr:cNvSpPr txBox="1">
          <a:spLocks noChangeArrowheads="1"/>
        </xdr:cNvSpPr>
      </xdr:nvSpPr>
      <xdr:spPr bwMode="auto">
        <a:xfrm>
          <a:off x="6157859" y="435102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351419</xdr:colOff>
      <xdr:row>15</xdr:row>
      <xdr:rowOff>0</xdr:rowOff>
    </xdr:from>
    <xdr:to>
      <xdr:col>16</xdr:col>
      <xdr:colOff>125</xdr:colOff>
      <xdr:row>15</xdr:row>
      <xdr:rowOff>0</xdr:rowOff>
    </xdr:to>
    <xdr:sp macro="" textlink="">
      <xdr:nvSpPr>
        <xdr:cNvPr id="45" name="Text Box 28">
          <a:extLst>
            <a:ext uri="{FF2B5EF4-FFF2-40B4-BE49-F238E27FC236}">
              <a16:creationId xmlns:a16="http://schemas.microsoft.com/office/drawing/2014/main" id="{69B368AA-160A-471B-B656-0E0A944E4AB0}"/>
            </a:ext>
          </a:extLst>
        </xdr:cNvPr>
        <xdr:cNvSpPr txBox="1">
          <a:spLocks noChangeArrowheads="1"/>
        </xdr:cNvSpPr>
      </xdr:nvSpPr>
      <xdr:spPr bwMode="auto">
        <a:xfrm>
          <a:off x="6157859" y="3939540"/>
          <a:ext cx="1126986"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9</xdr:row>
      <xdr:rowOff>0</xdr:rowOff>
    </xdr:from>
    <xdr:to>
      <xdr:col>20</xdr:col>
      <xdr:colOff>0</xdr:colOff>
      <xdr:row>9</xdr:row>
      <xdr:rowOff>0</xdr:rowOff>
    </xdr:to>
    <xdr:sp macro="" textlink="">
      <xdr:nvSpPr>
        <xdr:cNvPr id="46" name="Text Box 29">
          <a:extLst>
            <a:ext uri="{FF2B5EF4-FFF2-40B4-BE49-F238E27FC236}">
              <a16:creationId xmlns:a16="http://schemas.microsoft.com/office/drawing/2014/main" id="{969D53BC-EF68-47A2-9120-44057D14B3CE}"/>
            </a:ext>
          </a:extLst>
        </xdr:cNvPr>
        <xdr:cNvSpPr txBox="1">
          <a:spLocks noChangeArrowheads="1"/>
        </xdr:cNvSpPr>
      </xdr:nvSpPr>
      <xdr:spPr bwMode="auto">
        <a:xfrm>
          <a:off x="8991600" y="2705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47" name="Text Box 30">
          <a:extLst>
            <a:ext uri="{FF2B5EF4-FFF2-40B4-BE49-F238E27FC236}">
              <a16:creationId xmlns:a16="http://schemas.microsoft.com/office/drawing/2014/main" id="{35D80958-8B49-4433-958D-54C3C0F6D335}"/>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48" name="Text Box 31">
          <a:extLst>
            <a:ext uri="{FF2B5EF4-FFF2-40B4-BE49-F238E27FC236}">
              <a16:creationId xmlns:a16="http://schemas.microsoft.com/office/drawing/2014/main" id="{DCF4A34F-D627-40F7-B4BE-71D40E9FA29C}"/>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49" name="Text Box 32">
          <a:extLst>
            <a:ext uri="{FF2B5EF4-FFF2-40B4-BE49-F238E27FC236}">
              <a16:creationId xmlns:a16="http://schemas.microsoft.com/office/drawing/2014/main" id="{F4279386-E9BB-4588-B210-60D484E2041D}"/>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50" name="Text Box 33">
          <a:extLst>
            <a:ext uri="{FF2B5EF4-FFF2-40B4-BE49-F238E27FC236}">
              <a16:creationId xmlns:a16="http://schemas.microsoft.com/office/drawing/2014/main" id="{3EA2469C-A5E5-404B-9D1F-2D200B58E3E4}"/>
            </a:ext>
          </a:extLst>
        </xdr:cNvPr>
        <xdr:cNvSpPr txBox="1">
          <a:spLocks noChangeArrowheads="1"/>
        </xdr:cNvSpPr>
      </xdr:nvSpPr>
      <xdr:spPr bwMode="auto">
        <a:xfrm>
          <a:off x="899160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9</xdr:row>
      <xdr:rowOff>0</xdr:rowOff>
    </xdr:from>
    <xdr:to>
      <xdr:col>20</xdr:col>
      <xdr:colOff>0</xdr:colOff>
      <xdr:row>9</xdr:row>
      <xdr:rowOff>0</xdr:rowOff>
    </xdr:to>
    <xdr:sp macro="" textlink="">
      <xdr:nvSpPr>
        <xdr:cNvPr id="51" name="Text Box 34">
          <a:extLst>
            <a:ext uri="{FF2B5EF4-FFF2-40B4-BE49-F238E27FC236}">
              <a16:creationId xmlns:a16="http://schemas.microsoft.com/office/drawing/2014/main" id="{569232E5-8668-4DE1-9223-91FFD77C06F8}"/>
            </a:ext>
          </a:extLst>
        </xdr:cNvPr>
        <xdr:cNvSpPr txBox="1">
          <a:spLocks noChangeArrowheads="1"/>
        </xdr:cNvSpPr>
      </xdr:nvSpPr>
      <xdr:spPr bwMode="auto">
        <a:xfrm>
          <a:off x="8991600" y="2705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52" name="Text Box 35">
          <a:extLst>
            <a:ext uri="{FF2B5EF4-FFF2-40B4-BE49-F238E27FC236}">
              <a16:creationId xmlns:a16="http://schemas.microsoft.com/office/drawing/2014/main" id="{84885723-9624-4152-ACEF-4D7009F40137}"/>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53" name="Text Box 36">
          <a:extLst>
            <a:ext uri="{FF2B5EF4-FFF2-40B4-BE49-F238E27FC236}">
              <a16:creationId xmlns:a16="http://schemas.microsoft.com/office/drawing/2014/main" id="{5D66FFE9-14E9-4A3D-A814-0BD6D302F684}"/>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54" name="Text Box 37">
          <a:extLst>
            <a:ext uri="{FF2B5EF4-FFF2-40B4-BE49-F238E27FC236}">
              <a16:creationId xmlns:a16="http://schemas.microsoft.com/office/drawing/2014/main" id="{B04FB03B-3595-468A-8719-1E3DF756ACC2}"/>
            </a:ext>
          </a:extLst>
        </xdr:cNvPr>
        <xdr:cNvSpPr txBox="1">
          <a:spLocks noChangeArrowheads="1"/>
        </xdr:cNvSpPr>
      </xdr:nvSpPr>
      <xdr:spPr bwMode="auto">
        <a:xfrm>
          <a:off x="899160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55" name="Text Box 38">
          <a:extLst>
            <a:ext uri="{FF2B5EF4-FFF2-40B4-BE49-F238E27FC236}">
              <a16:creationId xmlns:a16="http://schemas.microsoft.com/office/drawing/2014/main" id="{EC33A88C-7E31-42CF-9C8E-3034D7A8F8D0}"/>
            </a:ext>
          </a:extLst>
        </xdr:cNvPr>
        <xdr:cNvSpPr txBox="1">
          <a:spLocks noChangeArrowheads="1"/>
        </xdr:cNvSpPr>
      </xdr:nvSpPr>
      <xdr:spPr bwMode="auto">
        <a:xfrm>
          <a:off x="899160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9</xdr:row>
      <xdr:rowOff>0</xdr:rowOff>
    </xdr:from>
    <xdr:to>
      <xdr:col>20</xdr:col>
      <xdr:colOff>3006</xdr:colOff>
      <xdr:row>9</xdr:row>
      <xdr:rowOff>0</xdr:rowOff>
    </xdr:to>
    <xdr:sp macro="" textlink="">
      <xdr:nvSpPr>
        <xdr:cNvPr id="56" name="Text Box 39">
          <a:extLst>
            <a:ext uri="{FF2B5EF4-FFF2-40B4-BE49-F238E27FC236}">
              <a16:creationId xmlns:a16="http://schemas.microsoft.com/office/drawing/2014/main" id="{DBC9C64F-CEE0-4953-8D6B-A07BB130A670}"/>
            </a:ext>
          </a:extLst>
        </xdr:cNvPr>
        <xdr:cNvSpPr txBox="1">
          <a:spLocks noChangeArrowheads="1"/>
        </xdr:cNvSpPr>
      </xdr:nvSpPr>
      <xdr:spPr bwMode="auto">
        <a:xfrm>
          <a:off x="7109352" y="270510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17</xdr:row>
      <xdr:rowOff>0</xdr:rowOff>
    </xdr:from>
    <xdr:to>
      <xdr:col>20</xdr:col>
      <xdr:colOff>3006</xdr:colOff>
      <xdr:row>17</xdr:row>
      <xdr:rowOff>0</xdr:rowOff>
    </xdr:to>
    <xdr:sp macro="" textlink="">
      <xdr:nvSpPr>
        <xdr:cNvPr id="57" name="Text Box 40">
          <a:extLst>
            <a:ext uri="{FF2B5EF4-FFF2-40B4-BE49-F238E27FC236}">
              <a16:creationId xmlns:a16="http://schemas.microsoft.com/office/drawing/2014/main" id="{BD558FEC-21B3-4180-A4F7-7D538DAE6B79}"/>
            </a:ext>
          </a:extLst>
        </xdr:cNvPr>
        <xdr:cNvSpPr txBox="1">
          <a:spLocks noChangeArrowheads="1"/>
        </xdr:cNvSpPr>
      </xdr:nvSpPr>
      <xdr:spPr bwMode="auto">
        <a:xfrm>
          <a:off x="7109352" y="435102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17</xdr:row>
      <xdr:rowOff>0</xdr:rowOff>
    </xdr:from>
    <xdr:to>
      <xdr:col>20</xdr:col>
      <xdr:colOff>3006</xdr:colOff>
      <xdr:row>17</xdr:row>
      <xdr:rowOff>0</xdr:rowOff>
    </xdr:to>
    <xdr:sp macro="" textlink="">
      <xdr:nvSpPr>
        <xdr:cNvPr id="58" name="Text Box 41">
          <a:extLst>
            <a:ext uri="{FF2B5EF4-FFF2-40B4-BE49-F238E27FC236}">
              <a16:creationId xmlns:a16="http://schemas.microsoft.com/office/drawing/2014/main" id="{27F91452-B6EB-4E5B-BA93-DAF0B38C4991}"/>
            </a:ext>
          </a:extLst>
        </xdr:cNvPr>
        <xdr:cNvSpPr txBox="1">
          <a:spLocks noChangeArrowheads="1"/>
        </xdr:cNvSpPr>
      </xdr:nvSpPr>
      <xdr:spPr bwMode="auto">
        <a:xfrm>
          <a:off x="7109352" y="435102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12</xdr:row>
      <xdr:rowOff>0</xdr:rowOff>
    </xdr:from>
    <xdr:to>
      <xdr:col>20</xdr:col>
      <xdr:colOff>3006</xdr:colOff>
      <xdr:row>12</xdr:row>
      <xdr:rowOff>0</xdr:rowOff>
    </xdr:to>
    <xdr:sp macro="" textlink="">
      <xdr:nvSpPr>
        <xdr:cNvPr id="59" name="Text Box 42">
          <a:extLst>
            <a:ext uri="{FF2B5EF4-FFF2-40B4-BE49-F238E27FC236}">
              <a16:creationId xmlns:a16="http://schemas.microsoft.com/office/drawing/2014/main" id="{51C4BA79-2728-4DF1-B066-CE1EC1003F36}"/>
            </a:ext>
          </a:extLst>
        </xdr:cNvPr>
        <xdr:cNvSpPr txBox="1">
          <a:spLocks noChangeArrowheads="1"/>
        </xdr:cNvSpPr>
      </xdr:nvSpPr>
      <xdr:spPr bwMode="auto">
        <a:xfrm>
          <a:off x="7109352" y="332232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17</xdr:row>
      <xdr:rowOff>0</xdr:rowOff>
    </xdr:from>
    <xdr:to>
      <xdr:col>20</xdr:col>
      <xdr:colOff>3006</xdr:colOff>
      <xdr:row>17</xdr:row>
      <xdr:rowOff>0</xdr:rowOff>
    </xdr:to>
    <xdr:sp macro="" textlink="">
      <xdr:nvSpPr>
        <xdr:cNvPr id="60" name="Text Box 43">
          <a:extLst>
            <a:ext uri="{FF2B5EF4-FFF2-40B4-BE49-F238E27FC236}">
              <a16:creationId xmlns:a16="http://schemas.microsoft.com/office/drawing/2014/main" id="{27BF9332-76AC-4003-9075-63DC9D547A59}"/>
            </a:ext>
          </a:extLst>
        </xdr:cNvPr>
        <xdr:cNvSpPr txBox="1">
          <a:spLocks noChangeArrowheads="1"/>
        </xdr:cNvSpPr>
      </xdr:nvSpPr>
      <xdr:spPr bwMode="auto">
        <a:xfrm>
          <a:off x="7109352" y="435102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11</xdr:row>
      <xdr:rowOff>0</xdr:rowOff>
    </xdr:from>
    <xdr:to>
      <xdr:col>20</xdr:col>
      <xdr:colOff>3006</xdr:colOff>
      <xdr:row>11</xdr:row>
      <xdr:rowOff>0</xdr:rowOff>
    </xdr:to>
    <xdr:sp macro="" textlink="">
      <xdr:nvSpPr>
        <xdr:cNvPr id="61" name="Text Box 44">
          <a:extLst>
            <a:ext uri="{FF2B5EF4-FFF2-40B4-BE49-F238E27FC236}">
              <a16:creationId xmlns:a16="http://schemas.microsoft.com/office/drawing/2014/main" id="{7028301E-3022-47E2-9A25-A72537D29A8C}"/>
            </a:ext>
          </a:extLst>
        </xdr:cNvPr>
        <xdr:cNvSpPr txBox="1">
          <a:spLocks noChangeArrowheads="1"/>
        </xdr:cNvSpPr>
      </xdr:nvSpPr>
      <xdr:spPr bwMode="auto">
        <a:xfrm>
          <a:off x="7109352" y="311658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11</xdr:row>
      <xdr:rowOff>0</xdr:rowOff>
    </xdr:from>
    <xdr:to>
      <xdr:col>20</xdr:col>
      <xdr:colOff>3006</xdr:colOff>
      <xdr:row>11</xdr:row>
      <xdr:rowOff>0</xdr:rowOff>
    </xdr:to>
    <xdr:sp macro="" textlink="">
      <xdr:nvSpPr>
        <xdr:cNvPr id="62" name="Text Box 45">
          <a:extLst>
            <a:ext uri="{FF2B5EF4-FFF2-40B4-BE49-F238E27FC236}">
              <a16:creationId xmlns:a16="http://schemas.microsoft.com/office/drawing/2014/main" id="{55275306-5A3D-4796-ABF1-17B61A9BA1E0}"/>
            </a:ext>
          </a:extLst>
        </xdr:cNvPr>
        <xdr:cNvSpPr txBox="1">
          <a:spLocks noChangeArrowheads="1"/>
        </xdr:cNvSpPr>
      </xdr:nvSpPr>
      <xdr:spPr bwMode="auto">
        <a:xfrm>
          <a:off x="7109352" y="311658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17</xdr:row>
      <xdr:rowOff>0</xdr:rowOff>
    </xdr:from>
    <xdr:to>
      <xdr:col>20</xdr:col>
      <xdr:colOff>3006</xdr:colOff>
      <xdr:row>17</xdr:row>
      <xdr:rowOff>0</xdr:rowOff>
    </xdr:to>
    <xdr:sp macro="" textlink="">
      <xdr:nvSpPr>
        <xdr:cNvPr id="63" name="Text Box 46">
          <a:extLst>
            <a:ext uri="{FF2B5EF4-FFF2-40B4-BE49-F238E27FC236}">
              <a16:creationId xmlns:a16="http://schemas.microsoft.com/office/drawing/2014/main" id="{CE5AA8A2-4DF0-4A9F-8E97-938B1E62C381}"/>
            </a:ext>
          </a:extLst>
        </xdr:cNvPr>
        <xdr:cNvSpPr txBox="1">
          <a:spLocks noChangeArrowheads="1"/>
        </xdr:cNvSpPr>
      </xdr:nvSpPr>
      <xdr:spPr bwMode="auto">
        <a:xfrm>
          <a:off x="7109352" y="435102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350412</xdr:colOff>
      <xdr:row>15</xdr:row>
      <xdr:rowOff>0</xdr:rowOff>
    </xdr:from>
    <xdr:to>
      <xdr:col>20</xdr:col>
      <xdr:colOff>3006</xdr:colOff>
      <xdr:row>15</xdr:row>
      <xdr:rowOff>0</xdr:rowOff>
    </xdr:to>
    <xdr:sp macro="" textlink="">
      <xdr:nvSpPr>
        <xdr:cNvPr id="64" name="Text Box 47">
          <a:extLst>
            <a:ext uri="{FF2B5EF4-FFF2-40B4-BE49-F238E27FC236}">
              <a16:creationId xmlns:a16="http://schemas.microsoft.com/office/drawing/2014/main" id="{05473598-E424-4CC5-A904-040B7F6C9305}"/>
            </a:ext>
          </a:extLst>
        </xdr:cNvPr>
        <xdr:cNvSpPr txBox="1">
          <a:spLocks noChangeArrowheads="1"/>
        </xdr:cNvSpPr>
      </xdr:nvSpPr>
      <xdr:spPr bwMode="auto">
        <a:xfrm>
          <a:off x="7109352" y="3939540"/>
          <a:ext cx="1885254"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65" name="Text Box 48">
          <a:extLst>
            <a:ext uri="{FF2B5EF4-FFF2-40B4-BE49-F238E27FC236}">
              <a16:creationId xmlns:a16="http://schemas.microsoft.com/office/drawing/2014/main" id="{B9720A24-30AF-4AAC-BB84-FCC5C623F442}"/>
            </a:ext>
          </a:extLst>
        </xdr:cNvPr>
        <xdr:cNvSpPr txBox="1">
          <a:spLocks noChangeArrowheads="1"/>
        </xdr:cNvSpPr>
      </xdr:nvSpPr>
      <xdr:spPr bwMode="auto">
        <a:xfrm>
          <a:off x="9913620" y="2705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66" name="Text Box 49">
          <a:extLst>
            <a:ext uri="{FF2B5EF4-FFF2-40B4-BE49-F238E27FC236}">
              <a16:creationId xmlns:a16="http://schemas.microsoft.com/office/drawing/2014/main" id="{6E35C436-459E-4D92-AACF-5D1E7BF9966E}"/>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67" name="Text Box 50">
          <a:extLst>
            <a:ext uri="{FF2B5EF4-FFF2-40B4-BE49-F238E27FC236}">
              <a16:creationId xmlns:a16="http://schemas.microsoft.com/office/drawing/2014/main" id="{C99DBEA0-A81A-4ECD-A137-413902DC083B}"/>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68" name="Text Box 51">
          <a:extLst>
            <a:ext uri="{FF2B5EF4-FFF2-40B4-BE49-F238E27FC236}">
              <a16:creationId xmlns:a16="http://schemas.microsoft.com/office/drawing/2014/main" id="{44178DCF-83E1-4E02-8900-1AEF27562FB3}"/>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12</xdr:row>
      <xdr:rowOff>0</xdr:rowOff>
    </xdr:from>
    <xdr:to>
      <xdr:col>22</xdr:col>
      <xdr:colOff>0</xdr:colOff>
      <xdr:row>12</xdr:row>
      <xdr:rowOff>0</xdr:rowOff>
    </xdr:to>
    <xdr:sp macro="" textlink="">
      <xdr:nvSpPr>
        <xdr:cNvPr id="69" name="Text Box 52">
          <a:extLst>
            <a:ext uri="{FF2B5EF4-FFF2-40B4-BE49-F238E27FC236}">
              <a16:creationId xmlns:a16="http://schemas.microsoft.com/office/drawing/2014/main" id="{D4F95AE8-51D1-4F1D-98DA-28F9F531B25D}"/>
            </a:ext>
          </a:extLst>
        </xdr:cNvPr>
        <xdr:cNvSpPr txBox="1">
          <a:spLocks noChangeArrowheads="1"/>
        </xdr:cNvSpPr>
      </xdr:nvSpPr>
      <xdr:spPr bwMode="auto">
        <a:xfrm>
          <a:off x="991362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70" name="Text Box 53">
          <a:extLst>
            <a:ext uri="{FF2B5EF4-FFF2-40B4-BE49-F238E27FC236}">
              <a16:creationId xmlns:a16="http://schemas.microsoft.com/office/drawing/2014/main" id="{090BDD27-3ED6-47C5-B116-026D30901D59}"/>
            </a:ext>
          </a:extLst>
        </xdr:cNvPr>
        <xdr:cNvSpPr txBox="1">
          <a:spLocks noChangeArrowheads="1"/>
        </xdr:cNvSpPr>
      </xdr:nvSpPr>
      <xdr:spPr bwMode="auto">
        <a:xfrm>
          <a:off x="9913620" y="2705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71" name="Text Box 54">
          <a:extLst>
            <a:ext uri="{FF2B5EF4-FFF2-40B4-BE49-F238E27FC236}">
              <a16:creationId xmlns:a16="http://schemas.microsoft.com/office/drawing/2014/main" id="{58031A3F-B32D-4099-BC41-B987844A2952}"/>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72" name="Text Box 55">
          <a:extLst>
            <a:ext uri="{FF2B5EF4-FFF2-40B4-BE49-F238E27FC236}">
              <a16:creationId xmlns:a16="http://schemas.microsoft.com/office/drawing/2014/main" id="{19197637-B737-41F9-87B6-AEB7A6F5B7BD}"/>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73" name="Text Box 56">
          <a:extLst>
            <a:ext uri="{FF2B5EF4-FFF2-40B4-BE49-F238E27FC236}">
              <a16:creationId xmlns:a16="http://schemas.microsoft.com/office/drawing/2014/main" id="{B30F8A02-FEA6-48F4-95B6-FC5F8F8C7C2E}"/>
            </a:ext>
          </a:extLst>
        </xdr:cNvPr>
        <xdr:cNvSpPr txBox="1">
          <a:spLocks noChangeArrowheads="1"/>
        </xdr:cNvSpPr>
      </xdr:nvSpPr>
      <xdr:spPr bwMode="auto">
        <a:xfrm>
          <a:off x="9913620" y="31165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12</xdr:row>
      <xdr:rowOff>0</xdr:rowOff>
    </xdr:from>
    <xdr:to>
      <xdr:col>22</xdr:col>
      <xdr:colOff>0</xdr:colOff>
      <xdr:row>12</xdr:row>
      <xdr:rowOff>0</xdr:rowOff>
    </xdr:to>
    <xdr:sp macro="" textlink="">
      <xdr:nvSpPr>
        <xdr:cNvPr id="74" name="Text Box 57">
          <a:extLst>
            <a:ext uri="{FF2B5EF4-FFF2-40B4-BE49-F238E27FC236}">
              <a16:creationId xmlns:a16="http://schemas.microsoft.com/office/drawing/2014/main" id="{C2461623-29BC-41E8-A69B-94E0EF8E36A0}"/>
            </a:ext>
          </a:extLst>
        </xdr:cNvPr>
        <xdr:cNvSpPr txBox="1">
          <a:spLocks noChangeArrowheads="1"/>
        </xdr:cNvSpPr>
      </xdr:nvSpPr>
      <xdr:spPr bwMode="auto">
        <a:xfrm>
          <a:off x="9913620" y="33223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148590</xdr:colOff>
      <xdr:row>6</xdr:row>
      <xdr:rowOff>0</xdr:rowOff>
    </xdr:from>
    <xdr:to>
      <xdr:col>0</xdr:col>
      <xdr:colOff>488164</xdr:colOff>
      <xdr:row>6</xdr:row>
      <xdr:rowOff>0</xdr:rowOff>
    </xdr:to>
    <xdr:sp macro="" textlink="">
      <xdr:nvSpPr>
        <xdr:cNvPr id="2" name="Text Box 4">
          <a:extLst>
            <a:ext uri="{FF2B5EF4-FFF2-40B4-BE49-F238E27FC236}">
              <a16:creationId xmlns:a16="http://schemas.microsoft.com/office/drawing/2014/main" id="{5B23CF23-5DEA-4A3E-AEAA-F2C9A873E142}"/>
            </a:ext>
          </a:extLst>
        </xdr:cNvPr>
        <xdr:cNvSpPr txBox="1">
          <a:spLocks noChangeArrowheads="1"/>
        </xdr:cNvSpPr>
      </xdr:nvSpPr>
      <xdr:spPr bwMode="auto">
        <a:xfrm>
          <a:off x="148590" y="2087880"/>
          <a:ext cx="339574"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297180</xdr:colOff>
      <xdr:row>8</xdr:row>
      <xdr:rowOff>68580</xdr:rowOff>
    </xdr:from>
    <xdr:to>
      <xdr:col>1</xdr:col>
      <xdr:colOff>381000</xdr:colOff>
      <xdr:row>9</xdr:row>
      <xdr:rowOff>99060</xdr:rowOff>
    </xdr:to>
    <xdr:sp macro="" textlink="">
      <xdr:nvSpPr>
        <xdr:cNvPr id="3" name="Text Box 10">
          <a:extLst>
            <a:ext uri="{FF2B5EF4-FFF2-40B4-BE49-F238E27FC236}">
              <a16:creationId xmlns:a16="http://schemas.microsoft.com/office/drawing/2014/main" id="{770ED956-4D25-4D65-BC53-991F45E2C813}"/>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8</xdr:row>
      <xdr:rowOff>220980</xdr:rowOff>
    </xdr:to>
    <xdr:sp macro="" textlink="">
      <xdr:nvSpPr>
        <xdr:cNvPr id="2" name="Text Box 10">
          <a:extLst>
            <a:ext uri="{FF2B5EF4-FFF2-40B4-BE49-F238E27FC236}">
              <a16:creationId xmlns:a16="http://schemas.microsoft.com/office/drawing/2014/main" id="{45B984A4-6653-48DE-9714-3AE1041FE78D}"/>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oneCellAnchor>
    <xdr:from>
      <xdr:col>36</xdr:col>
      <xdr:colOff>571500</xdr:colOff>
      <xdr:row>0</xdr:row>
      <xdr:rowOff>0</xdr:rowOff>
    </xdr:from>
    <xdr:ext cx="3695700" cy="445770"/>
    <xdr:grpSp>
      <xdr:nvGrpSpPr>
        <xdr:cNvPr id="2" name="Group 1">
          <a:extLst>
            <a:ext uri="{FF2B5EF4-FFF2-40B4-BE49-F238E27FC236}">
              <a16:creationId xmlns:a16="http://schemas.microsoft.com/office/drawing/2014/main" id="{A491AF71-5C43-4AB6-AA2B-9C42C947E196}"/>
            </a:ext>
          </a:extLst>
        </xdr:cNvPr>
        <xdr:cNvGrpSpPr>
          <a:grpSpLocks/>
        </xdr:cNvGrpSpPr>
      </xdr:nvGrpSpPr>
      <xdr:grpSpPr bwMode="auto">
        <a:xfrm>
          <a:off x="23103840" y="0"/>
          <a:ext cx="3695700" cy="445770"/>
          <a:chOff x="54" y="86"/>
          <a:chExt cx="378" cy="48"/>
        </a:xfrm>
      </xdr:grpSpPr>
      <xdr:sp macro="" textlink="">
        <xdr:nvSpPr>
          <xdr:cNvPr id="3" name="Rectangle 2">
            <a:extLst>
              <a:ext uri="{FF2B5EF4-FFF2-40B4-BE49-F238E27FC236}">
                <a16:creationId xmlns:a16="http://schemas.microsoft.com/office/drawing/2014/main" id="{8122EB37-EA2E-5326-64EA-E68420E87D73}"/>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臺東縣政府社會處</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56166DA8-5571-CA54-4C1B-D3FCC8F29C39}"/>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FBE9DDE2-2DBE-4B65-DF39-79580EC296A9}"/>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C7B45BB4-E397-0A91-ED43-999CDBFEB67A}"/>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5FC8FF89-1678-ADD0-D410-F08BE4AC2465}"/>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625D7A3D-4152-7347-CEB3-2108609067FF}"/>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oneCellAnchor>
  <xdr:oneCellAnchor>
    <xdr:from>
      <xdr:col>16</xdr:col>
      <xdr:colOff>9525</xdr:colOff>
      <xdr:row>0</xdr:row>
      <xdr:rowOff>0</xdr:rowOff>
    </xdr:from>
    <xdr:ext cx="3759835" cy="445770"/>
    <xdr:grpSp>
      <xdr:nvGrpSpPr>
        <xdr:cNvPr id="9" name="Group 1">
          <a:extLst>
            <a:ext uri="{FF2B5EF4-FFF2-40B4-BE49-F238E27FC236}">
              <a16:creationId xmlns:a16="http://schemas.microsoft.com/office/drawing/2014/main" id="{0848406C-055F-474A-AA45-FDF2B98C7B90}"/>
            </a:ext>
          </a:extLst>
        </xdr:cNvPr>
        <xdr:cNvGrpSpPr>
          <a:grpSpLocks/>
        </xdr:cNvGrpSpPr>
      </xdr:nvGrpSpPr>
      <xdr:grpSpPr bwMode="auto">
        <a:xfrm>
          <a:off x="8963025" y="0"/>
          <a:ext cx="3759835" cy="445770"/>
          <a:chOff x="54" y="86"/>
          <a:chExt cx="378" cy="48"/>
        </a:xfrm>
      </xdr:grpSpPr>
      <xdr:sp macro="" textlink="">
        <xdr:nvSpPr>
          <xdr:cNvPr id="10" name="Rectangle 2">
            <a:extLst>
              <a:ext uri="{FF2B5EF4-FFF2-40B4-BE49-F238E27FC236}">
                <a16:creationId xmlns:a16="http://schemas.microsoft.com/office/drawing/2014/main" id="{FA17F87E-37D0-6D51-B9EF-D22595C4896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臺東縣政府社會處</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11" name="Line 3">
            <a:extLst>
              <a:ext uri="{FF2B5EF4-FFF2-40B4-BE49-F238E27FC236}">
                <a16:creationId xmlns:a16="http://schemas.microsoft.com/office/drawing/2014/main" id="{21881D03-F490-7537-7F93-45D583058567}"/>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3A8695BD-DA3E-6DD0-4E23-FC2C624C6802}"/>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CBD5747-6446-B640-8CBD-A0AC57F06792}"/>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47E38D55-4C66-34DB-B25E-413DA752EFAF}"/>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D5F64556-1050-AD68-4BF8-7353F88FF39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oneCellAnchor>
</xdr:wsDr>
</file>

<file path=xl/drawings/drawing26.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B06A9AA6-8CEA-4CFD-B20F-390176CD2CB8}"/>
            </a:ext>
          </a:extLst>
        </xdr:cNvPr>
        <xdr:cNvSpPr txBox="1">
          <a:spLocks noChangeArrowheads="1"/>
        </xdr:cNvSpPr>
      </xdr:nvSpPr>
      <xdr:spPr bwMode="auto">
        <a:xfrm>
          <a:off x="1047750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457200</xdr:colOff>
      <xdr:row>2</xdr:row>
      <xdr:rowOff>22860</xdr:rowOff>
    </xdr:to>
    <xdr:grpSp>
      <xdr:nvGrpSpPr>
        <xdr:cNvPr id="3" name="Group 1">
          <a:extLst>
            <a:ext uri="{FF2B5EF4-FFF2-40B4-BE49-F238E27FC236}">
              <a16:creationId xmlns:a16="http://schemas.microsoft.com/office/drawing/2014/main" id="{4F37AF9E-3472-4F2D-95F0-40398EDDC952}"/>
            </a:ext>
          </a:extLst>
        </xdr:cNvPr>
        <xdr:cNvGrpSpPr>
          <a:grpSpLocks/>
        </xdr:cNvGrpSpPr>
      </xdr:nvGrpSpPr>
      <xdr:grpSpPr bwMode="auto">
        <a:xfrm>
          <a:off x="7322820" y="0"/>
          <a:ext cx="3139440" cy="480060"/>
          <a:chOff x="48" y="86"/>
          <a:chExt cx="384" cy="48"/>
        </a:xfrm>
      </xdr:grpSpPr>
      <xdr:grpSp>
        <xdr:nvGrpSpPr>
          <xdr:cNvPr id="4" name="Group 2">
            <a:extLst>
              <a:ext uri="{FF2B5EF4-FFF2-40B4-BE49-F238E27FC236}">
                <a16:creationId xmlns:a16="http://schemas.microsoft.com/office/drawing/2014/main" id="{FD0F9B60-F2FF-4F53-5678-1CC23E135F4D}"/>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286DFCBA-DF51-37D4-57F0-9BF70273DD35}"/>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臺東縣關山鎮公所民政課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8A886A71-50D4-D192-B1CE-5366D7CD309D}"/>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6D19B752-D024-6646-EE68-C956678807C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4E358DB5-240E-F41B-675A-35B39E4781E4}"/>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9555B20-7836-7071-AA45-F075D224E5DB}"/>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8099D0E9-EC74-6360-E55F-DB9BEDE00C7C}"/>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15240</xdr:rowOff>
    </xdr:from>
    <xdr:to>
      <xdr:col>13</xdr:col>
      <xdr:colOff>457200</xdr:colOff>
      <xdr:row>23</xdr:row>
      <xdr:rowOff>45720</xdr:rowOff>
    </xdr:to>
    <xdr:grpSp>
      <xdr:nvGrpSpPr>
        <xdr:cNvPr id="11" name="Group 1">
          <a:extLst>
            <a:ext uri="{FF2B5EF4-FFF2-40B4-BE49-F238E27FC236}">
              <a16:creationId xmlns:a16="http://schemas.microsoft.com/office/drawing/2014/main" id="{EC532BE7-EEA9-4771-99B9-E0E3A7DD3E97}"/>
            </a:ext>
          </a:extLst>
        </xdr:cNvPr>
        <xdr:cNvGrpSpPr>
          <a:grpSpLocks/>
        </xdr:cNvGrpSpPr>
      </xdr:nvGrpSpPr>
      <xdr:grpSpPr bwMode="auto">
        <a:xfrm>
          <a:off x="7322820" y="6134100"/>
          <a:ext cx="3139440" cy="487680"/>
          <a:chOff x="54" y="85"/>
          <a:chExt cx="378" cy="49"/>
        </a:xfrm>
      </xdr:grpSpPr>
      <xdr:grpSp>
        <xdr:nvGrpSpPr>
          <xdr:cNvPr id="12" name="Group 2">
            <a:extLst>
              <a:ext uri="{FF2B5EF4-FFF2-40B4-BE49-F238E27FC236}">
                <a16:creationId xmlns:a16="http://schemas.microsoft.com/office/drawing/2014/main" id="{540E8A7C-3381-E182-1F5D-79F8C7C3E203}"/>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1F4B2DE3-259C-090B-D5F3-228536386002}"/>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臺東縣關山鎮公所民政課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31EC346B-6517-59C7-2A75-8AB937D195FB}"/>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C33439E5-547F-0B16-64CC-BF30CB186F65}"/>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C57009A7-95C3-A018-A901-CD9CA8252725}"/>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F492BD70-5F86-3640-E8DD-E8346D502884}"/>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182AE9B4-DEFE-684C-C51B-17CD1C90677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495300</xdr:colOff>
      <xdr:row>21</xdr:row>
      <xdr:rowOff>45720</xdr:rowOff>
    </xdr:from>
    <xdr:to>
      <xdr:col>11</xdr:col>
      <xdr:colOff>579120</xdr:colOff>
      <xdr:row>21</xdr:row>
      <xdr:rowOff>45720</xdr:rowOff>
    </xdr:to>
    <xdr:sp macro="" textlink="">
      <xdr:nvSpPr>
        <xdr:cNvPr id="19" name="Line 4">
          <a:extLst>
            <a:ext uri="{FF2B5EF4-FFF2-40B4-BE49-F238E27FC236}">
              <a16:creationId xmlns:a16="http://schemas.microsoft.com/office/drawing/2014/main" id="{EBA7CC0C-5FAF-4B12-9B6E-B089BA7A1767}"/>
            </a:ext>
          </a:extLst>
        </xdr:cNvPr>
        <xdr:cNvSpPr>
          <a:spLocks noChangeShapeType="1"/>
        </xdr:cNvSpPr>
      </xdr:nvSpPr>
      <xdr:spPr bwMode="auto">
        <a:xfrm>
          <a:off x="6858000" y="6164580"/>
          <a:ext cx="255270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7620</xdr:colOff>
      <xdr:row>0</xdr:row>
      <xdr:rowOff>0</xdr:rowOff>
    </xdr:from>
    <xdr:to>
      <xdr:col>18</xdr:col>
      <xdr:colOff>510540</xdr:colOff>
      <xdr:row>2</xdr:row>
      <xdr:rowOff>22860</xdr:rowOff>
    </xdr:to>
    <xdr:grpSp>
      <xdr:nvGrpSpPr>
        <xdr:cNvPr id="2" name="Group 1">
          <a:extLst>
            <a:ext uri="{FF2B5EF4-FFF2-40B4-BE49-F238E27FC236}">
              <a16:creationId xmlns:a16="http://schemas.microsoft.com/office/drawing/2014/main" id="{47A94DF4-3552-412B-9285-D5D451091C65}"/>
            </a:ext>
          </a:extLst>
        </xdr:cNvPr>
        <xdr:cNvGrpSpPr>
          <a:grpSpLocks/>
        </xdr:cNvGrpSpPr>
      </xdr:nvGrpSpPr>
      <xdr:grpSpPr bwMode="auto">
        <a:xfrm>
          <a:off x="7581900" y="0"/>
          <a:ext cx="2606040" cy="457200"/>
          <a:chOff x="54" y="86"/>
          <a:chExt cx="378" cy="48"/>
        </a:xfrm>
      </xdr:grpSpPr>
      <xdr:grpSp>
        <xdr:nvGrpSpPr>
          <xdr:cNvPr id="3" name="Group 2">
            <a:extLst>
              <a:ext uri="{FF2B5EF4-FFF2-40B4-BE49-F238E27FC236}">
                <a16:creationId xmlns:a16="http://schemas.microsoft.com/office/drawing/2014/main" id="{385CBA5D-AB8F-BAC4-E8DD-17C9E5B11D86}"/>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95544221-608E-A95A-ED6A-EFF15EBB61A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臺東縣關山鎮公所民政課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904466D0-4F12-6871-C4A2-1616A72FA219}"/>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9E54FAD0-48D0-B422-1C0A-5D1E4EE0D21E}"/>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74AF541B-3492-D96F-CCF4-C2EC7CFDF196}"/>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BD9D7F29-D15D-1767-25C5-CEC696E2A4E4}"/>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A3A8C37B-870E-B7A4-0AA6-49FAF3242C01}"/>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30480</xdr:colOff>
      <xdr:row>0</xdr:row>
      <xdr:rowOff>0</xdr:rowOff>
    </xdr:from>
    <xdr:to>
      <xdr:col>41</xdr:col>
      <xdr:colOff>0</xdr:colOff>
      <xdr:row>2</xdr:row>
      <xdr:rowOff>22860</xdr:rowOff>
    </xdr:to>
    <xdr:grpSp>
      <xdr:nvGrpSpPr>
        <xdr:cNvPr id="10" name="Group 1">
          <a:extLst>
            <a:ext uri="{FF2B5EF4-FFF2-40B4-BE49-F238E27FC236}">
              <a16:creationId xmlns:a16="http://schemas.microsoft.com/office/drawing/2014/main" id="{2412DA5F-5FFC-43A9-89FE-47A9291EC6E5}"/>
            </a:ext>
          </a:extLst>
        </xdr:cNvPr>
        <xdr:cNvGrpSpPr>
          <a:grpSpLocks/>
        </xdr:cNvGrpSpPr>
      </xdr:nvGrpSpPr>
      <xdr:grpSpPr bwMode="auto">
        <a:xfrm>
          <a:off x="19232880" y="0"/>
          <a:ext cx="2552700" cy="457200"/>
          <a:chOff x="54" y="86"/>
          <a:chExt cx="378" cy="48"/>
        </a:xfrm>
      </xdr:grpSpPr>
      <xdr:grpSp>
        <xdr:nvGrpSpPr>
          <xdr:cNvPr id="11" name="Group 2">
            <a:extLst>
              <a:ext uri="{FF2B5EF4-FFF2-40B4-BE49-F238E27FC236}">
                <a16:creationId xmlns:a16="http://schemas.microsoft.com/office/drawing/2014/main" id="{66301D41-7618-7D2F-E87F-28BC9FA2480E}"/>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2756E16D-4AC7-3F1C-0DAB-D94B90308F05}"/>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臺東縣關山鎮公所民政課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79C0F987-F8CB-E668-D61F-0CF59CC320D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E9B3A37D-EB67-7072-8270-165D8377B5C7}"/>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5E5365A3-0418-247C-C0E0-9C5162040BD1}"/>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226799F8-7021-5C9F-BDFE-E15EFE8C0ADB}"/>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779B6449-7C78-27D2-36DA-227C78249995}"/>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47940</xdr:rowOff>
    </xdr:to>
    <xdr:sp macro="" textlink="">
      <xdr:nvSpPr>
        <xdr:cNvPr id="2" name="CustomShape 1">
          <a:extLst>
            <a:ext uri="{FF2B5EF4-FFF2-40B4-BE49-F238E27FC236}">
              <a16:creationId xmlns:a16="http://schemas.microsoft.com/office/drawing/2014/main" id="{242D4F6C-31E3-4C11-9737-D09C1520C8D2}"/>
            </a:ext>
          </a:extLst>
        </xdr:cNvPr>
        <xdr:cNvSpPr/>
      </xdr:nvSpPr>
      <xdr:spPr>
        <a:xfrm>
          <a:off x="8415000" y="592290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6F61F1C0-8FF1-44E2-8CE4-1BB4A81FC091}"/>
            </a:ext>
          </a:extLst>
        </xdr:cNvPr>
        <xdr:cNvSpPr/>
      </xdr:nvSpPr>
      <xdr:spPr>
        <a:xfrm>
          <a:off x="8415000" y="1237032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43</xdr:row>
      <xdr:rowOff>0</xdr:rowOff>
    </xdr:from>
    <xdr:to>
      <xdr:col>9</xdr:col>
      <xdr:colOff>159840</xdr:colOff>
      <xdr:row>44</xdr:row>
      <xdr:rowOff>54180</xdr:rowOff>
    </xdr:to>
    <xdr:sp macro="" textlink="">
      <xdr:nvSpPr>
        <xdr:cNvPr id="4" name="CustomShape 1">
          <a:extLst>
            <a:ext uri="{FF2B5EF4-FFF2-40B4-BE49-F238E27FC236}">
              <a16:creationId xmlns:a16="http://schemas.microsoft.com/office/drawing/2014/main" id="{734AF14F-D9E7-45D2-A59A-E48172C1070D}"/>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43</xdr:row>
      <xdr:rowOff>0</xdr:rowOff>
    </xdr:from>
    <xdr:to>
      <xdr:col>9</xdr:col>
      <xdr:colOff>159840</xdr:colOff>
      <xdr:row>44</xdr:row>
      <xdr:rowOff>26820</xdr:rowOff>
    </xdr:to>
    <xdr:sp macro="" textlink="">
      <xdr:nvSpPr>
        <xdr:cNvPr id="5" name="CustomShape 1">
          <a:extLst>
            <a:ext uri="{FF2B5EF4-FFF2-40B4-BE49-F238E27FC236}">
              <a16:creationId xmlns:a16="http://schemas.microsoft.com/office/drawing/2014/main" id="{B920191D-E3C3-4940-BAB8-295EB8975F54}"/>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37</xdr:row>
      <xdr:rowOff>1440</xdr:rowOff>
    </xdr:from>
    <xdr:to>
      <xdr:col>9</xdr:col>
      <xdr:colOff>159840</xdr:colOff>
      <xdr:row>38</xdr:row>
      <xdr:rowOff>55620</xdr:rowOff>
    </xdr:to>
    <xdr:sp macro="" textlink="">
      <xdr:nvSpPr>
        <xdr:cNvPr id="6" name="CustomShape 1">
          <a:extLst>
            <a:ext uri="{FF2B5EF4-FFF2-40B4-BE49-F238E27FC236}">
              <a16:creationId xmlns:a16="http://schemas.microsoft.com/office/drawing/2014/main" id="{818C95E4-0114-41A8-992D-A8BC99FA331F}"/>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37</xdr:row>
      <xdr:rowOff>1440</xdr:rowOff>
    </xdr:from>
    <xdr:to>
      <xdr:col>9</xdr:col>
      <xdr:colOff>159840</xdr:colOff>
      <xdr:row>38</xdr:row>
      <xdr:rowOff>28260</xdr:rowOff>
    </xdr:to>
    <xdr:sp macro="" textlink="">
      <xdr:nvSpPr>
        <xdr:cNvPr id="7" name="CustomShape 1">
          <a:extLst>
            <a:ext uri="{FF2B5EF4-FFF2-40B4-BE49-F238E27FC236}">
              <a16:creationId xmlns:a16="http://schemas.microsoft.com/office/drawing/2014/main" id="{72C464A1-B71C-4297-B05B-3D07B160F0BB}"/>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1258200</xdr:colOff>
      <xdr:row>14</xdr:row>
      <xdr:rowOff>184320</xdr:rowOff>
    </xdr:from>
    <xdr:to>
      <xdr:col>6</xdr:col>
      <xdr:colOff>1362960</xdr:colOff>
      <xdr:row>16</xdr:row>
      <xdr:rowOff>30420</xdr:rowOff>
    </xdr:to>
    <xdr:sp macro="" textlink="">
      <xdr:nvSpPr>
        <xdr:cNvPr id="2" name="CustomShape 1">
          <a:extLst>
            <a:ext uri="{FF2B5EF4-FFF2-40B4-BE49-F238E27FC236}">
              <a16:creationId xmlns:a16="http://schemas.microsoft.com/office/drawing/2014/main" id="{3590BA96-7429-425E-9FF2-075A667F6AF5}"/>
            </a:ext>
          </a:extLst>
        </xdr:cNvPr>
        <xdr:cNvSpPr/>
      </xdr:nvSpPr>
      <xdr:spPr>
        <a:xfrm>
          <a:off x="11385180" y="486300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9D4D7E5-7FAE-40BF-9805-219F176D752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48042E6-EB40-4518-B645-FFE2D6E36D2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D439AD4-AEE0-4E82-9F4E-64984B515A8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1C71A66-0A64-48BB-88A5-9FA2D616AD5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6</xdr:row>
      <xdr:rowOff>156068</xdr:rowOff>
    </xdr:to>
    <xdr:sp macro="" textlink="">
      <xdr:nvSpPr>
        <xdr:cNvPr id="6" name="報表類別">
          <a:extLst>
            <a:ext uri="{FF2B5EF4-FFF2-40B4-BE49-F238E27FC236}">
              <a16:creationId xmlns:a16="http://schemas.microsoft.com/office/drawing/2014/main" id="{A093CFC9-4A98-488A-A7FC-BC63DA7A0AA7}"/>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7B6409DA-C493-4928-A727-A3CFAA07335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96F8B21-F1FD-4A23-9B29-0628ECFF428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F32E08EB-A536-4C5C-B374-DF756BD88F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D63F00D2-3A0D-4A2B-8440-5ACC6262F7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31</xdr:col>
      <xdr:colOff>56261</xdr:colOff>
      <xdr:row>0</xdr:row>
      <xdr:rowOff>14968</xdr:rowOff>
    </xdr:from>
    <xdr:to>
      <xdr:col>41</xdr:col>
      <xdr:colOff>59327</xdr:colOff>
      <xdr:row>2</xdr:row>
      <xdr:rowOff>49258</xdr:rowOff>
    </xdr:to>
    <xdr:grpSp>
      <xdr:nvGrpSpPr>
        <xdr:cNvPr id="2" name="Group 1">
          <a:extLst>
            <a:ext uri="{FF2B5EF4-FFF2-40B4-BE49-F238E27FC236}">
              <a16:creationId xmlns:a16="http://schemas.microsoft.com/office/drawing/2014/main" id="{3AAB0A1C-7A5C-46D1-8089-5CE8508D021E}"/>
            </a:ext>
          </a:extLst>
        </xdr:cNvPr>
        <xdr:cNvGrpSpPr>
          <a:grpSpLocks/>
        </xdr:cNvGrpSpPr>
      </xdr:nvGrpSpPr>
      <xdr:grpSpPr bwMode="auto">
        <a:xfrm>
          <a:off x="12476861" y="14968"/>
          <a:ext cx="3660666" cy="461010"/>
          <a:chOff x="40" y="86"/>
          <a:chExt cx="392" cy="48"/>
        </a:xfrm>
      </xdr:grpSpPr>
      <xdr:sp macro="" textlink="">
        <xdr:nvSpPr>
          <xdr:cNvPr id="3" name="Rectangle 2">
            <a:extLst>
              <a:ext uri="{FF2B5EF4-FFF2-40B4-BE49-F238E27FC236}">
                <a16:creationId xmlns:a16="http://schemas.microsoft.com/office/drawing/2014/main" id="{31785211-8511-E55C-BEB2-76615B13DDB4}"/>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臺東縣關山鎮公所社財課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14D346AE-986E-830D-20CD-6655BE07194A}"/>
              </a:ext>
            </a:extLst>
          </xdr:cNvPr>
          <xdr:cNvSpPr>
            <a:spLocks noChangeShapeType="1"/>
          </xdr:cNvSpPr>
        </xdr:nvSpPr>
        <xdr:spPr bwMode="auto">
          <a:xfrm>
            <a:off x="40" y="111"/>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8523E04-4937-35A2-085E-87A219C8116B}"/>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61A3C49D-CEB4-D69E-1837-4C7747331CC2}"/>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3AC1A576-76AD-B52B-6295-9B32579F5D0A}"/>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txBody>
          <a:bodyPr/>
          <a:lstStyle/>
          <a:p>
            <a:endParaRPr lang="zh-TW" altLang="en-US"/>
          </a:p>
        </xdr:txBody>
      </xdr:sp>
      <xdr:sp macro="" textlink="">
        <xdr:nvSpPr>
          <xdr:cNvPr id="8" name="Line 7">
            <a:extLst>
              <a:ext uri="{FF2B5EF4-FFF2-40B4-BE49-F238E27FC236}">
                <a16:creationId xmlns:a16="http://schemas.microsoft.com/office/drawing/2014/main" id="{5069DC59-499C-6243-1167-0A2B3143F0CD}"/>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1.xml><?xml version="1.0" encoding="utf-8"?>
<xdr:wsDr xmlns:xdr="http://schemas.openxmlformats.org/drawingml/2006/spreadsheetDrawing" xmlns:a="http://schemas.openxmlformats.org/drawingml/2006/main">
  <xdr:oneCellAnchor>
    <xdr:from>
      <xdr:col>11</xdr:col>
      <xdr:colOff>73025</xdr:colOff>
      <xdr:row>3</xdr:row>
      <xdr:rowOff>28575</xdr:rowOff>
    </xdr:from>
    <xdr:ext cx="634020" cy="218521"/>
    <xdr:sp macro="" textlink="">
      <xdr:nvSpPr>
        <xdr:cNvPr id="2" name="Text Box 1">
          <a:extLst>
            <a:ext uri="{FF2B5EF4-FFF2-40B4-BE49-F238E27FC236}">
              <a16:creationId xmlns:a16="http://schemas.microsoft.com/office/drawing/2014/main" id="{C075DD0D-268E-4BE5-B27E-3CE3EBFEE9B9}"/>
            </a:ext>
          </a:extLst>
        </xdr:cNvPr>
        <xdr:cNvSpPr txBox="1">
          <a:spLocks noChangeArrowheads="1"/>
        </xdr:cNvSpPr>
      </xdr:nvSpPr>
      <xdr:spPr bwMode="auto">
        <a:xfrm>
          <a:off x="8912225" y="1346835"/>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FB8D4DA7-0F53-4533-9647-4045918C0793}"/>
            </a:ext>
          </a:extLst>
        </xdr:cNvPr>
        <xdr:cNvSpPr txBox="1">
          <a:spLocks noChangeArrowheads="1"/>
        </xdr:cNvSpPr>
      </xdr:nvSpPr>
      <xdr:spPr bwMode="auto">
        <a:xfrm>
          <a:off x="938022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C632EBAD-F656-4E74-A298-DD2F6A2A9E62}"/>
            </a:ext>
          </a:extLst>
        </xdr:cNvPr>
        <xdr:cNvSpPr txBox="1">
          <a:spLocks noChangeArrowheads="1"/>
        </xdr:cNvSpPr>
      </xdr:nvSpPr>
      <xdr:spPr bwMode="auto">
        <a:xfrm>
          <a:off x="938022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D21EEC42-EAB9-4192-8B26-9DB39418C353}"/>
            </a:ext>
          </a:extLst>
        </xdr:cNvPr>
        <xdr:cNvSpPr txBox="1">
          <a:spLocks noChangeArrowheads="1"/>
        </xdr:cNvSpPr>
      </xdr:nvSpPr>
      <xdr:spPr bwMode="auto">
        <a:xfrm>
          <a:off x="938022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10806CF1-6E64-458B-A9B5-B4124E549604}"/>
            </a:ext>
          </a:extLst>
        </xdr:cNvPr>
        <xdr:cNvSpPr txBox="1">
          <a:spLocks noChangeArrowheads="1"/>
        </xdr:cNvSpPr>
      </xdr:nvSpPr>
      <xdr:spPr bwMode="auto">
        <a:xfrm>
          <a:off x="938022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680831</xdr:colOff>
      <xdr:row>3</xdr:row>
      <xdr:rowOff>63500</xdr:rowOff>
    </xdr:from>
    <xdr:ext cx="696345" cy="218521"/>
    <xdr:sp macro="" textlink="">
      <xdr:nvSpPr>
        <xdr:cNvPr id="6" name="Text Box 1">
          <a:extLst>
            <a:ext uri="{FF2B5EF4-FFF2-40B4-BE49-F238E27FC236}">
              <a16:creationId xmlns:a16="http://schemas.microsoft.com/office/drawing/2014/main" id="{004C3B64-0B7D-4907-8D4B-BC6CA3A832A4}"/>
            </a:ext>
          </a:extLst>
        </xdr:cNvPr>
        <xdr:cNvSpPr txBox="1">
          <a:spLocks noChangeArrowheads="1"/>
        </xdr:cNvSpPr>
      </xdr:nvSpPr>
      <xdr:spPr bwMode="auto">
        <a:xfrm>
          <a:off x="8849471" y="1412240"/>
          <a:ext cx="696345"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個</a:t>
          </a: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D28A54FA-4532-499E-BF28-EAA6EA5BD52B}"/>
            </a:ext>
          </a:extLst>
        </xdr:cNvPr>
        <xdr:cNvSpPr txBox="1">
          <a:spLocks noChangeArrowheads="1"/>
        </xdr:cNvSpPr>
      </xdr:nvSpPr>
      <xdr:spPr bwMode="auto">
        <a:xfrm>
          <a:off x="969264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25BE084-BAAB-4834-95F1-593EFFE9B2B2}"/>
            </a:ext>
          </a:extLst>
        </xdr:cNvPr>
        <xdr:cNvSpPr txBox="1">
          <a:spLocks noChangeArrowheads="1"/>
        </xdr:cNvSpPr>
      </xdr:nvSpPr>
      <xdr:spPr bwMode="auto">
        <a:xfrm>
          <a:off x="969264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D9B1501F-59A1-4179-A9DC-40F39EF98CF7}"/>
            </a:ext>
          </a:extLst>
        </xdr:cNvPr>
        <xdr:cNvSpPr txBox="1">
          <a:spLocks noChangeArrowheads="1"/>
        </xdr:cNvSpPr>
      </xdr:nvSpPr>
      <xdr:spPr bwMode="auto">
        <a:xfrm>
          <a:off x="969264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38265954-52DA-418C-8EDA-8AF28ABD3D39}"/>
            </a:ext>
          </a:extLst>
        </xdr:cNvPr>
        <xdr:cNvSpPr txBox="1">
          <a:spLocks noChangeArrowheads="1"/>
        </xdr:cNvSpPr>
      </xdr:nvSpPr>
      <xdr:spPr bwMode="auto">
        <a:xfrm>
          <a:off x="969264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558165</xdr:colOff>
      <xdr:row>3</xdr:row>
      <xdr:rowOff>47625</xdr:rowOff>
    </xdr:from>
    <xdr:ext cx="666534" cy="218521"/>
    <xdr:sp macro="" textlink="">
      <xdr:nvSpPr>
        <xdr:cNvPr id="6" name="Text Box 1">
          <a:extLst>
            <a:ext uri="{FF2B5EF4-FFF2-40B4-BE49-F238E27FC236}">
              <a16:creationId xmlns:a16="http://schemas.microsoft.com/office/drawing/2014/main" id="{1E2F34A8-043E-4456-92CC-21D1E9ECBB3E}"/>
            </a:ext>
          </a:extLst>
        </xdr:cNvPr>
        <xdr:cNvSpPr txBox="1">
          <a:spLocks noChangeArrowheads="1"/>
        </xdr:cNvSpPr>
      </xdr:nvSpPr>
      <xdr:spPr bwMode="auto">
        <a:xfrm>
          <a:off x="9039225" y="1442085"/>
          <a:ext cx="666534"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A7A7F2A9-87A7-4EDD-8117-77D318C93BB6}"/>
            </a:ext>
          </a:extLst>
        </xdr:cNvPr>
        <xdr:cNvSpPr txBox="1">
          <a:spLocks noChangeArrowheads="1"/>
        </xdr:cNvSpPr>
      </xdr:nvSpPr>
      <xdr:spPr bwMode="auto">
        <a:xfrm>
          <a:off x="969264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33C8AA9D-B42F-4F87-A5E5-D18187CE0A08}"/>
            </a:ext>
          </a:extLst>
        </xdr:cNvPr>
        <xdr:cNvSpPr txBox="1">
          <a:spLocks noChangeArrowheads="1"/>
        </xdr:cNvSpPr>
      </xdr:nvSpPr>
      <xdr:spPr bwMode="auto">
        <a:xfrm>
          <a:off x="969264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0424BE0-B592-42B6-8B42-BC9F0C4E4015}"/>
            </a:ext>
          </a:extLst>
        </xdr:cNvPr>
        <xdr:cNvSpPr txBox="1">
          <a:spLocks noChangeArrowheads="1"/>
        </xdr:cNvSpPr>
      </xdr:nvSpPr>
      <xdr:spPr bwMode="auto">
        <a:xfrm>
          <a:off x="969264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D041E7C-19D8-4E17-8D29-DDCBB24AB539}"/>
            </a:ext>
          </a:extLst>
        </xdr:cNvPr>
        <xdr:cNvSpPr txBox="1">
          <a:spLocks noChangeArrowheads="1"/>
        </xdr:cNvSpPr>
      </xdr:nvSpPr>
      <xdr:spPr bwMode="auto">
        <a:xfrm>
          <a:off x="969264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491490</xdr:colOff>
      <xdr:row>3</xdr:row>
      <xdr:rowOff>76200</xdr:rowOff>
    </xdr:from>
    <xdr:ext cx="634020" cy="218521"/>
    <xdr:sp macro="" textlink="">
      <xdr:nvSpPr>
        <xdr:cNvPr id="6" name="Text Box 1">
          <a:extLst>
            <a:ext uri="{FF2B5EF4-FFF2-40B4-BE49-F238E27FC236}">
              <a16:creationId xmlns:a16="http://schemas.microsoft.com/office/drawing/2014/main" id="{C208B2D6-80C8-4E8D-A471-282D2F7472F9}"/>
            </a:ext>
          </a:extLst>
        </xdr:cNvPr>
        <xdr:cNvSpPr txBox="1">
          <a:spLocks noChangeArrowheads="1"/>
        </xdr:cNvSpPr>
      </xdr:nvSpPr>
      <xdr:spPr bwMode="auto">
        <a:xfrm>
          <a:off x="8972550" y="1409700"/>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7</xdr:col>
      <xdr:colOff>720725</xdr:colOff>
      <xdr:row>3</xdr:row>
      <xdr:rowOff>28575</xdr:rowOff>
    </xdr:from>
    <xdr:ext cx="634020" cy="218521"/>
    <xdr:sp macro="" textlink="">
      <xdr:nvSpPr>
        <xdr:cNvPr id="2" name="Text Box 1">
          <a:extLst>
            <a:ext uri="{FF2B5EF4-FFF2-40B4-BE49-F238E27FC236}">
              <a16:creationId xmlns:a16="http://schemas.microsoft.com/office/drawing/2014/main" id="{6627745A-257C-4F05-B79B-E839EBA84364}"/>
            </a:ext>
          </a:extLst>
        </xdr:cNvPr>
        <xdr:cNvSpPr txBox="1">
          <a:spLocks noChangeArrowheads="1"/>
        </xdr:cNvSpPr>
      </xdr:nvSpPr>
      <xdr:spPr bwMode="auto">
        <a:xfrm>
          <a:off x="9681845" y="1034415"/>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7</xdr:col>
      <xdr:colOff>592344</xdr:colOff>
      <xdr:row>3</xdr:row>
      <xdr:rowOff>15323</xdr:rowOff>
    </xdr:from>
    <xdr:ext cx="634020" cy="218521"/>
    <xdr:sp macro="" textlink="">
      <xdr:nvSpPr>
        <xdr:cNvPr id="2" name="Text Box 1">
          <a:extLst>
            <a:ext uri="{FF2B5EF4-FFF2-40B4-BE49-F238E27FC236}">
              <a16:creationId xmlns:a16="http://schemas.microsoft.com/office/drawing/2014/main" id="{A9618E6C-6D11-4E2E-BDE0-7D99E746332A}"/>
            </a:ext>
          </a:extLst>
        </xdr:cNvPr>
        <xdr:cNvSpPr txBox="1">
          <a:spLocks noChangeArrowheads="1"/>
        </xdr:cNvSpPr>
      </xdr:nvSpPr>
      <xdr:spPr bwMode="auto">
        <a:xfrm>
          <a:off x="9553464" y="1021163"/>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7</xdr:col>
      <xdr:colOff>320675</xdr:colOff>
      <xdr:row>3</xdr:row>
      <xdr:rowOff>38100</xdr:rowOff>
    </xdr:from>
    <xdr:ext cx="634020" cy="218521"/>
    <xdr:sp macro="" textlink="">
      <xdr:nvSpPr>
        <xdr:cNvPr id="2" name="Text Box 1">
          <a:extLst>
            <a:ext uri="{FF2B5EF4-FFF2-40B4-BE49-F238E27FC236}">
              <a16:creationId xmlns:a16="http://schemas.microsoft.com/office/drawing/2014/main" id="{1E6DF13B-CBAD-4E41-B678-4B0B6356ADBF}"/>
            </a:ext>
          </a:extLst>
        </xdr:cNvPr>
        <xdr:cNvSpPr txBox="1">
          <a:spLocks noChangeArrowheads="1"/>
        </xdr:cNvSpPr>
      </xdr:nvSpPr>
      <xdr:spPr bwMode="auto">
        <a:xfrm>
          <a:off x="9281795" y="1043940"/>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11</xdr:col>
      <xdr:colOff>407857</xdr:colOff>
      <xdr:row>3</xdr:row>
      <xdr:rowOff>47625</xdr:rowOff>
    </xdr:from>
    <xdr:ext cx="728606" cy="222199"/>
    <xdr:sp macro="" textlink="">
      <xdr:nvSpPr>
        <xdr:cNvPr id="2" name="Text Box 1">
          <a:extLst>
            <a:ext uri="{FF2B5EF4-FFF2-40B4-BE49-F238E27FC236}">
              <a16:creationId xmlns:a16="http://schemas.microsoft.com/office/drawing/2014/main" id="{73096618-8DD9-4F34-B862-FF59B05CB594}"/>
            </a:ext>
          </a:extLst>
        </xdr:cNvPr>
        <xdr:cNvSpPr txBox="1">
          <a:spLocks noChangeArrowheads="1"/>
        </xdr:cNvSpPr>
      </xdr:nvSpPr>
      <xdr:spPr bwMode="auto">
        <a:xfrm>
          <a:off x="8820337" y="1343025"/>
          <a:ext cx="728606" cy="222199"/>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endParaRPr lang="en-US" altLang="zh-TW" sz="1200" b="0" i="0" strike="noStrike">
            <a:solidFill>
              <a:srgbClr val="000000"/>
            </a:solidFill>
            <a:latin typeface="標楷體"/>
            <a:ea typeface="標楷體"/>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6A50599-BC6B-47FE-AE92-1BA89D1536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E535E66D-A5EA-4D81-8BE9-D5FD8A58F3A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1CB45B40-281C-46BE-A9C3-B2D6C66572B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6CCB47E-25CC-4DAD-A5C0-B968A626AFF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940FD95D-AE08-4BDC-AAEC-2909817AE56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52384D67-A1D7-4310-94BD-72009F921F7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16992B27-2778-41B3-A4DF-979ADA8A19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3CC6E506-39A3-4CC1-AAF5-64FDA54CDED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AA2737EE-457D-45AB-8087-30371E4492DB}"/>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86A8C206-FA9B-451F-9BCB-9D4C634CCB8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4A21C22-AE96-4B82-A2A6-C61AADE62D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4F144F8-0956-46C8-896F-8ABA9112FA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7FD5125-2FA9-4D4D-BB5C-754A91D15E8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A87E4F9-DBFE-471E-AAE9-E3D95B6A2DF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89AC560D-DFF8-4AD8-9E43-AEAFD3C49AA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0D1283A4-24AC-4A75-B1B3-FB81CD8F79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A2D5845E-C095-4231-B04C-301EC0A45BA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3B5CC423-0F97-4A7D-A0B7-091666E31897}"/>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F1BA7BF4-C06D-40D6-B02D-19BDF39E966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02FC177-EFE0-4614-A49C-EFC2D2C2224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FEE2BF72-1472-4377-A2C5-4F2401DDAA3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92D52B9-E186-438F-B6CB-D71AE7B012C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88CF5CE-9F38-4C55-9712-5F571773B7B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A9DFFE62-E82B-4853-92E7-F24764C60A1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DF9ED913-7F67-4C15-B9BD-AC2839F1834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883B9EDB-24F1-4D52-B31C-19994DAF7C1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4A130CA1-09BC-46CB-B1D8-BEB774962E1B}"/>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14</xdr:row>
      <xdr:rowOff>0</xdr:rowOff>
    </xdr:from>
    <xdr:to>
      <xdr:col>4</xdr:col>
      <xdr:colOff>0</xdr:colOff>
      <xdr:row>14</xdr:row>
      <xdr:rowOff>0</xdr:rowOff>
    </xdr:to>
    <xdr:sp macro="" textlink="">
      <xdr:nvSpPr>
        <xdr:cNvPr id="2" name="Text Box 1">
          <a:extLst>
            <a:ext uri="{FF2B5EF4-FFF2-40B4-BE49-F238E27FC236}">
              <a16:creationId xmlns:a16="http://schemas.microsoft.com/office/drawing/2014/main" id="{8BBCAF86-2580-4DE9-A9D8-F681C5994BA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3" name="Text Box 2">
          <a:extLst>
            <a:ext uri="{FF2B5EF4-FFF2-40B4-BE49-F238E27FC236}">
              <a16:creationId xmlns:a16="http://schemas.microsoft.com/office/drawing/2014/main" id="{5E98956D-1027-499E-850C-20DC96880A3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4" name="Text Box 50">
          <a:extLst>
            <a:ext uri="{FF2B5EF4-FFF2-40B4-BE49-F238E27FC236}">
              <a16:creationId xmlns:a16="http://schemas.microsoft.com/office/drawing/2014/main" id="{D912D745-54D2-4D45-AD05-8E4340ABB3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5" name="Text Box 51">
          <a:extLst>
            <a:ext uri="{FF2B5EF4-FFF2-40B4-BE49-F238E27FC236}">
              <a16:creationId xmlns:a16="http://schemas.microsoft.com/office/drawing/2014/main" id="{46CD63ED-03D3-4335-A11F-CDAE270780E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404163</xdr:colOff>
      <xdr:row>6</xdr:row>
      <xdr:rowOff>161353</xdr:rowOff>
    </xdr:to>
    <xdr:sp macro="" textlink="">
      <xdr:nvSpPr>
        <xdr:cNvPr id="6" name="報表類別">
          <a:extLst>
            <a:ext uri="{FF2B5EF4-FFF2-40B4-BE49-F238E27FC236}">
              <a16:creationId xmlns:a16="http://schemas.microsoft.com/office/drawing/2014/main" id="{602CB1FD-7299-4C1E-805F-858E173080D6}"/>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7" name="Text Box 70">
          <a:extLst>
            <a:ext uri="{FF2B5EF4-FFF2-40B4-BE49-F238E27FC236}">
              <a16:creationId xmlns:a16="http://schemas.microsoft.com/office/drawing/2014/main" id="{26C2851B-4E9F-4407-BBA9-7D7EC287FB0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8" name="Text Box 71">
          <a:extLst>
            <a:ext uri="{FF2B5EF4-FFF2-40B4-BE49-F238E27FC236}">
              <a16:creationId xmlns:a16="http://schemas.microsoft.com/office/drawing/2014/main" id="{E8BAA8E2-EBAF-4CEC-B9C5-FC9F0F6B121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9" name="Text Box 72">
          <a:extLst>
            <a:ext uri="{FF2B5EF4-FFF2-40B4-BE49-F238E27FC236}">
              <a16:creationId xmlns:a16="http://schemas.microsoft.com/office/drawing/2014/main" id="{A1284AE9-A4A0-4ED5-BFA5-6CC7FA7F304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14</xdr:row>
      <xdr:rowOff>0</xdr:rowOff>
    </xdr:from>
    <xdr:to>
      <xdr:col>4</xdr:col>
      <xdr:colOff>0</xdr:colOff>
      <xdr:row>14</xdr:row>
      <xdr:rowOff>0</xdr:rowOff>
    </xdr:to>
    <xdr:sp macro="" textlink="">
      <xdr:nvSpPr>
        <xdr:cNvPr id="10" name="Text Box 73">
          <a:extLst>
            <a:ext uri="{FF2B5EF4-FFF2-40B4-BE49-F238E27FC236}">
              <a16:creationId xmlns:a16="http://schemas.microsoft.com/office/drawing/2014/main" id="{0A8DD5F8-7880-4BEF-8038-F45FAF5F5BB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75AAFFF-00B2-4F79-94C7-EDFEE8BC6C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DC0A8DB-CE6C-4547-AAC3-0DCB9711159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3E87A755-4377-47D4-B104-178CFFA5082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E53B478-E908-46F0-946F-96E7F405772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404163</xdr:colOff>
      <xdr:row>6</xdr:row>
      <xdr:rowOff>161353</xdr:rowOff>
    </xdr:to>
    <xdr:sp macro="" textlink="">
      <xdr:nvSpPr>
        <xdr:cNvPr id="6" name="報表類別">
          <a:extLst>
            <a:ext uri="{FF2B5EF4-FFF2-40B4-BE49-F238E27FC236}">
              <a16:creationId xmlns:a16="http://schemas.microsoft.com/office/drawing/2014/main" id="{F015D248-EADD-41FA-8377-7D5F75095851}"/>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C0CF67A-3201-494E-83D3-ADDF5F44F92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2471C976-8F30-4F59-9E55-DD8C2C9927F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BAFEB0EE-EF87-464E-8CC8-D0272B28514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21725502-29A9-4831-82F0-7345AA593B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7235AAF-799D-45E8-BCBE-BAE32C6478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64C0EC8-926E-4C41-B627-8E7D77CDE7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D034FE3B-02CB-46C8-8EB4-CD6DDFCF4D8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6532A511-506E-4311-95FD-D14EB93B1B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404163</xdr:colOff>
      <xdr:row>6</xdr:row>
      <xdr:rowOff>161353</xdr:rowOff>
    </xdr:to>
    <xdr:sp macro="" textlink="">
      <xdr:nvSpPr>
        <xdr:cNvPr id="6" name="報表類別">
          <a:extLst>
            <a:ext uri="{FF2B5EF4-FFF2-40B4-BE49-F238E27FC236}">
              <a16:creationId xmlns:a16="http://schemas.microsoft.com/office/drawing/2014/main" id="{CD7E2363-8980-4B4A-A1CE-B3A4679779BC}"/>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4BBA1A-ACC1-4BCF-A0C5-A130935BDC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8E44071A-72ED-4E4F-8DDA-01A1184DC13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0D8282E6-975D-4912-B84A-EB0C80C9BF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09B8BD28-2106-41DA-B425-6845B44DB38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027;&#35336;&#23460;&#36039;&#26009;&#22238;&#25910;&#21312;\7.&#28165;&#28500;&#38538;\114&#24180;10&#34399;&#22577;&#34920;(&#19968;&#33324;&#22403;&#22334;.&#36039;&#28304;&#22238;&#25910;.&#24282;&#39192;)\11407&#33274;&#26481;&#32291;&#38364;&#23665;&#37806;&#36039;&#28304;&#22238;&#25910;&#37327;-&#20027;&#35336;&#23460;.xlsx" TargetMode="External"/><Relationship Id="rId1" Type="http://schemas.openxmlformats.org/officeDocument/2006/relationships/externalLinkPath" Target="file:///Z:\@&#20027;&#35336;&#23460;&#36039;&#26009;&#22238;&#25910;&#21312;\7.&#28165;&#28500;&#38538;\114&#24180;10&#34399;&#22577;&#34920;(&#19968;&#33324;&#22403;&#22334;.&#36039;&#28304;&#22238;&#25910;.&#24282;&#39192;)\11407&#33274;&#26481;&#32291;&#38364;&#23665;&#37806;&#36039;&#28304;&#22238;&#25910;&#37327;-&#20027;&#35336;&#234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20027;&#35336;&#23460;&#36039;&#26009;&#22238;&#25910;&#21312;\7.&#28165;&#28500;&#38538;\114&#24180;10&#34399;&#22577;&#34920;(&#19968;&#33324;&#22403;&#22334;.&#36039;&#28304;&#22238;&#25910;.&#24282;&#39192;)\11408&#33274;&#26481;&#32291;&#38364;&#23665;&#37806;&#36039;&#28304;&#22238;&#25910;&#37327;-&#20027;&#35336;&#23460;.xlsx" TargetMode="External"/><Relationship Id="rId1" Type="http://schemas.openxmlformats.org/officeDocument/2006/relationships/externalLinkPath" Target="file:///Z:\@&#20027;&#35336;&#23460;&#36039;&#26009;&#22238;&#25910;&#21312;\7.&#28165;&#28500;&#38538;\114&#24180;10&#34399;&#22577;&#34920;(&#19968;&#33324;&#22403;&#22334;.&#36039;&#28304;&#22238;&#25910;.&#24282;&#39192;)\11408&#33274;&#26481;&#32291;&#38364;&#23665;&#37806;&#36039;&#28304;&#22238;&#25910;&#37327;-&#20027;&#35336;&#2346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20027;&#35336;&#23460;&#36039;&#26009;&#22238;&#25910;&#21312;\7.&#28165;&#28500;&#38538;\114&#24180;10&#34399;&#22577;&#34920;(&#19968;&#33324;&#22403;&#22334;.&#36039;&#28304;&#22238;&#25910;.&#24282;&#39192;)\11409&#33274;&#26481;&#32291;&#38364;&#23665;&#37806;&#36039;&#28304;&#22238;&#25910;&#37327;-&#20027;&#35336;&#23460;.xlsx" TargetMode="External"/><Relationship Id="rId1" Type="http://schemas.openxmlformats.org/officeDocument/2006/relationships/externalLinkPath" Target="file:///Z:\@&#20027;&#35336;&#23460;&#36039;&#26009;&#22238;&#25910;&#21312;\7.&#28165;&#28500;&#38538;\114&#24180;10&#34399;&#22577;&#34920;(&#19968;&#33324;&#22403;&#22334;.&#36039;&#28304;&#22238;&#25910;.&#24282;&#39192;)\11409&#33274;&#26481;&#32291;&#38364;&#23665;&#37806;&#36039;&#28304;&#22238;&#25910;&#37327;-&#20027;&#35336;&#2346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20027;&#35336;&#23460;&#36039;&#26009;&#22238;&#25910;&#21312;\7.&#28165;&#28500;&#38538;\114&#24180;10&#34399;&#22577;&#34920;(&#19968;&#33324;&#22403;&#22334;.&#36039;&#28304;&#22238;&#25910;.&#24282;&#39192;)\11410&#33274;&#26481;&#32291;&#38364;&#23665;&#37806;&#36039;&#28304;&#22238;&#25910;&#37327;-&#20027;&#35336;&#23460;.xlsx" TargetMode="External"/><Relationship Id="rId1" Type="http://schemas.openxmlformats.org/officeDocument/2006/relationships/externalLinkPath" Target="file:///Z:\@&#20027;&#35336;&#23460;&#36039;&#26009;&#22238;&#25910;&#21312;\7.&#28165;&#28500;&#38538;\114&#24180;10&#34399;&#22577;&#34920;(&#19968;&#33324;&#22403;&#22334;.&#36039;&#28304;&#22238;&#25910;.&#24282;&#39192;)\11410&#33274;&#26481;&#32291;&#38364;&#23665;&#37806;&#36039;&#28304;&#22238;&#25910;&#37327;-&#20027;&#35336;&#2346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dministrator\Desktop\1139-07-01-3&#33274;&#26481;&#32291;&#38364;&#23665;&#37806;&#29872;&#20445;&#20154;&#21729;&#27010;&#27841;-&#22577;&#34920;&#26684;&#24335;(1120821&#20462;)%20-%20113&#24180;12&#26376;&#24213;.xls" TargetMode="External"/><Relationship Id="rId1" Type="http://schemas.openxmlformats.org/officeDocument/2006/relationships/externalLinkPath" Target="file:///C:\Users\Administrator\Desktop\1139-07-01-3&#33274;&#26481;&#32291;&#38364;&#23665;&#37806;&#29872;&#20445;&#20154;&#21729;&#27010;&#27841;-&#22577;&#34920;&#26684;&#24335;(1120821&#20462;)%20-%20113&#24180;12&#26376;&#242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11205</v>
          </cell>
          <cell r="G6">
            <v>9996</v>
          </cell>
          <cell r="H6">
            <v>2558</v>
          </cell>
          <cell r="I6">
            <v>3118</v>
          </cell>
          <cell r="J6">
            <v>3325</v>
          </cell>
          <cell r="K6">
            <v>12588</v>
          </cell>
          <cell r="L6">
            <v>6838</v>
          </cell>
          <cell r="M6">
            <v>0</v>
          </cell>
          <cell r="N6">
            <v>2408</v>
          </cell>
          <cell r="O6">
            <v>0</v>
          </cell>
          <cell r="P6">
            <v>2894</v>
          </cell>
          <cell r="Q6">
            <v>2254</v>
          </cell>
          <cell r="R6">
            <v>2174</v>
          </cell>
          <cell r="S6"/>
          <cell r="T6">
            <v>0</v>
          </cell>
          <cell r="U6">
            <v>1</v>
          </cell>
          <cell r="V6">
            <v>10</v>
          </cell>
          <cell r="W6">
            <v>6</v>
          </cell>
          <cell r="X6">
            <v>0</v>
          </cell>
          <cell r="Y6">
            <v>0</v>
          </cell>
          <cell r="Z6">
            <v>0</v>
          </cell>
          <cell r="AA6">
            <v>5</v>
          </cell>
          <cell r="AB6">
            <v>650</v>
          </cell>
          <cell r="AC6">
            <v>0</v>
          </cell>
          <cell r="AD6">
            <v>0</v>
          </cell>
          <cell r="AE6">
            <v>0</v>
          </cell>
        </row>
        <row r="7">
          <cell r="F7">
            <v>0</v>
          </cell>
          <cell r="G7">
            <v>502</v>
          </cell>
          <cell r="H7">
            <v>0</v>
          </cell>
          <cell r="I7">
            <v>381</v>
          </cell>
          <cell r="J7">
            <v>395</v>
          </cell>
          <cell r="K7">
            <v>0</v>
          </cell>
          <cell r="L7">
            <v>81</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row>
        <row r="8">
          <cell r="F8">
            <v>18109</v>
          </cell>
          <cell r="G8">
            <v>12522</v>
          </cell>
          <cell r="H8">
            <v>3624</v>
          </cell>
          <cell r="I8">
            <v>6285</v>
          </cell>
          <cell r="J8">
            <v>8837</v>
          </cell>
          <cell r="K8">
            <v>8664</v>
          </cell>
          <cell r="L8">
            <v>6165</v>
          </cell>
          <cell r="M8">
            <v>0</v>
          </cell>
          <cell r="N8">
            <v>3132</v>
          </cell>
          <cell r="O8">
            <v>0</v>
          </cell>
          <cell r="P8">
            <v>1401</v>
          </cell>
          <cell r="Q8">
            <v>1165</v>
          </cell>
          <cell r="R8">
            <v>0</v>
          </cell>
          <cell r="S8">
            <v>0</v>
          </cell>
          <cell r="T8">
            <v>0</v>
          </cell>
          <cell r="U8">
            <v>0</v>
          </cell>
          <cell r="V8">
            <v>9</v>
          </cell>
          <cell r="W8">
            <v>3</v>
          </cell>
          <cell r="X8">
            <v>0</v>
          </cell>
          <cell r="Y8">
            <v>0</v>
          </cell>
          <cell r="Z8">
            <v>0</v>
          </cell>
          <cell r="AA8">
            <v>2</v>
          </cell>
          <cell r="AB8">
            <v>170</v>
          </cell>
          <cell r="AC8">
            <v>0</v>
          </cell>
          <cell r="AD8">
            <v>0</v>
          </cell>
          <cell r="AE8">
            <v>0</v>
          </cell>
        </row>
        <row r="13">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18455</v>
          </cell>
          <cell r="G6">
            <v>11368</v>
          </cell>
          <cell r="H6">
            <v>3045</v>
          </cell>
          <cell r="I6">
            <v>2033</v>
          </cell>
          <cell r="J6">
            <v>4033</v>
          </cell>
          <cell r="K6">
            <v>13008</v>
          </cell>
          <cell r="L6">
            <v>4115</v>
          </cell>
          <cell r="M6">
            <v>0</v>
          </cell>
          <cell r="N6">
            <v>0</v>
          </cell>
          <cell r="O6">
            <v>0</v>
          </cell>
          <cell r="P6">
            <v>1010</v>
          </cell>
          <cell r="Q6">
            <v>702</v>
          </cell>
          <cell r="R6">
            <v>0</v>
          </cell>
          <cell r="S6"/>
          <cell r="T6">
            <v>0</v>
          </cell>
          <cell r="U6">
            <v>0</v>
          </cell>
          <cell r="V6">
            <v>5</v>
          </cell>
          <cell r="W6">
            <v>3</v>
          </cell>
          <cell r="X6">
            <v>0</v>
          </cell>
          <cell r="Y6">
            <v>0</v>
          </cell>
          <cell r="Z6">
            <v>0</v>
          </cell>
          <cell r="AA6">
            <v>3</v>
          </cell>
          <cell r="AB6">
            <v>220</v>
          </cell>
          <cell r="AC6">
            <v>0</v>
          </cell>
          <cell r="AD6">
            <v>0</v>
          </cell>
          <cell r="AE6">
            <v>0</v>
          </cell>
        </row>
        <row r="7">
          <cell r="F7">
            <v>0</v>
          </cell>
          <cell r="G7">
            <v>653</v>
          </cell>
          <cell r="H7">
            <v>0</v>
          </cell>
          <cell r="I7">
            <v>444</v>
          </cell>
          <cell r="J7">
            <v>436</v>
          </cell>
          <cell r="K7">
            <v>0</v>
          </cell>
          <cell r="L7">
            <v>99</v>
          </cell>
          <cell r="M7">
            <v>0</v>
          </cell>
          <cell r="N7">
            <v>0</v>
          </cell>
          <cell r="O7">
            <v>0</v>
          </cell>
          <cell r="P7">
            <v>58</v>
          </cell>
          <cell r="Q7">
            <v>0</v>
          </cell>
          <cell r="R7">
            <v>0</v>
          </cell>
          <cell r="S7">
            <v>0</v>
          </cell>
          <cell r="T7">
            <v>32</v>
          </cell>
          <cell r="U7">
            <v>0</v>
          </cell>
          <cell r="V7">
            <v>2</v>
          </cell>
          <cell r="W7">
            <v>0</v>
          </cell>
          <cell r="X7">
            <v>0</v>
          </cell>
          <cell r="Y7">
            <v>0</v>
          </cell>
          <cell r="Z7">
            <v>0</v>
          </cell>
          <cell r="AA7">
            <v>0</v>
          </cell>
          <cell r="AB7">
            <v>0</v>
          </cell>
          <cell r="AC7">
            <v>0</v>
          </cell>
          <cell r="AD7">
            <v>0</v>
          </cell>
          <cell r="AE7">
            <v>0</v>
          </cell>
        </row>
        <row r="8">
          <cell r="F8">
            <v>27521</v>
          </cell>
          <cell r="G8">
            <v>16793</v>
          </cell>
          <cell r="H8">
            <v>5885</v>
          </cell>
          <cell r="I8">
            <v>6686</v>
          </cell>
          <cell r="J8">
            <v>8566</v>
          </cell>
          <cell r="K8">
            <v>7667</v>
          </cell>
          <cell r="L8">
            <v>7655</v>
          </cell>
          <cell r="M8">
            <v>0</v>
          </cell>
          <cell r="N8">
            <v>403</v>
          </cell>
          <cell r="O8">
            <v>0</v>
          </cell>
          <cell r="P8">
            <v>305</v>
          </cell>
          <cell r="Q8">
            <v>0</v>
          </cell>
          <cell r="R8">
            <v>0</v>
          </cell>
          <cell r="S8">
            <v>0</v>
          </cell>
          <cell r="T8">
            <v>0</v>
          </cell>
          <cell r="U8">
            <v>0</v>
          </cell>
          <cell r="V8">
            <v>6</v>
          </cell>
          <cell r="W8">
            <v>1</v>
          </cell>
          <cell r="X8">
            <v>0</v>
          </cell>
          <cell r="Y8">
            <v>0</v>
          </cell>
          <cell r="Z8">
            <v>0</v>
          </cell>
          <cell r="AA8">
            <v>1</v>
          </cell>
          <cell r="AB8">
            <v>150</v>
          </cell>
          <cell r="AC8">
            <v>0</v>
          </cell>
          <cell r="AD8">
            <v>0</v>
          </cell>
          <cell r="AE8">
            <v>0</v>
          </cell>
        </row>
        <row r="13">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17885</v>
          </cell>
          <cell r="G6">
            <v>13556</v>
          </cell>
          <cell r="H6">
            <v>2974</v>
          </cell>
          <cell r="I6">
            <v>3940</v>
          </cell>
          <cell r="J6">
            <v>5097</v>
          </cell>
          <cell r="K6">
            <v>12945</v>
          </cell>
          <cell r="L6">
            <v>3313</v>
          </cell>
          <cell r="M6"/>
          <cell r="N6">
            <v>1906</v>
          </cell>
          <cell r="O6"/>
          <cell r="P6">
            <v>2010</v>
          </cell>
          <cell r="Q6">
            <v>2210</v>
          </cell>
          <cell r="R6"/>
          <cell r="S6"/>
          <cell r="T6">
            <v>250</v>
          </cell>
          <cell r="U6"/>
          <cell r="V6">
            <v>4</v>
          </cell>
          <cell r="W6">
            <v>1</v>
          </cell>
          <cell r="X6"/>
          <cell r="Y6"/>
          <cell r="Z6"/>
          <cell r="AA6">
            <v>1</v>
          </cell>
          <cell r="AB6">
            <v>245</v>
          </cell>
          <cell r="AC6"/>
          <cell r="AD6">
            <v>0</v>
          </cell>
          <cell r="AE6">
            <v>0</v>
          </cell>
        </row>
        <row r="7">
          <cell r="F7">
            <v>0</v>
          </cell>
          <cell r="G7">
            <v>727</v>
          </cell>
          <cell r="H7">
            <v>0</v>
          </cell>
          <cell r="I7">
            <v>492</v>
          </cell>
          <cell r="J7">
            <v>518</v>
          </cell>
          <cell r="K7">
            <v>0</v>
          </cell>
          <cell r="L7">
            <v>0</v>
          </cell>
          <cell r="M7">
            <v>0</v>
          </cell>
          <cell r="N7">
            <v>55</v>
          </cell>
          <cell r="O7">
            <v>0</v>
          </cell>
          <cell r="P7">
            <v>0</v>
          </cell>
          <cell r="Q7">
            <v>0</v>
          </cell>
          <cell r="R7">
            <v>0</v>
          </cell>
          <cell r="S7">
            <v>0</v>
          </cell>
          <cell r="T7">
            <v>0</v>
          </cell>
          <cell r="U7">
            <v>0</v>
          </cell>
          <cell r="V7">
            <v>1</v>
          </cell>
          <cell r="W7">
            <v>0</v>
          </cell>
          <cell r="X7">
            <v>2</v>
          </cell>
          <cell r="Y7">
            <v>0</v>
          </cell>
          <cell r="Z7">
            <v>0</v>
          </cell>
          <cell r="AA7">
            <v>0</v>
          </cell>
          <cell r="AB7">
            <v>0</v>
          </cell>
          <cell r="AC7">
            <v>0</v>
          </cell>
          <cell r="AD7">
            <v>0</v>
          </cell>
          <cell r="AE7">
            <v>0</v>
          </cell>
        </row>
        <row r="8">
          <cell r="F8">
            <v>15731</v>
          </cell>
          <cell r="G8">
            <v>6550</v>
          </cell>
          <cell r="H8">
            <v>6193</v>
          </cell>
          <cell r="I8">
            <v>5879</v>
          </cell>
          <cell r="J8">
            <v>5876</v>
          </cell>
          <cell r="K8">
            <v>4811</v>
          </cell>
          <cell r="L8">
            <v>4679</v>
          </cell>
          <cell r="M8">
            <v>0</v>
          </cell>
          <cell r="N8">
            <v>1700</v>
          </cell>
          <cell r="O8">
            <v>0</v>
          </cell>
          <cell r="P8">
            <v>60</v>
          </cell>
          <cell r="Q8">
            <v>0</v>
          </cell>
          <cell r="R8">
            <v>0</v>
          </cell>
          <cell r="S8">
            <v>0</v>
          </cell>
          <cell r="T8">
            <v>0</v>
          </cell>
          <cell r="U8">
            <v>0</v>
          </cell>
          <cell r="V8">
            <v>2</v>
          </cell>
          <cell r="W8">
            <v>1</v>
          </cell>
          <cell r="X8">
            <v>0</v>
          </cell>
          <cell r="Y8">
            <v>0</v>
          </cell>
          <cell r="Z8">
            <v>0</v>
          </cell>
          <cell r="AA8">
            <v>2</v>
          </cell>
          <cell r="AB8">
            <v>225</v>
          </cell>
          <cell r="AC8">
            <v>0</v>
          </cell>
          <cell r="AD8">
            <v>0</v>
          </cell>
          <cell r="AE8">
            <v>0</v>
          </cell>
        </row>
        <row r="13">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20885</v>
          </cell>
          <cell r="G6">
            <v>8845</v>
          </cell>
          <cell r="H6">
            <v>2558</v>
          </cell>
          <cell r="I6">
            <v>3884</v>
          </cell>
          <cell r="J6">
            <v>4055</v>
          </cell>
          <cell r="K6">
            <v>14325</v>
          </cell>
          <cell r="L6">
            <v>5154</v>
          </cell>
          <cell r="M6"/>
          <cell r="N6"/>
          <cell r="O6"/>
          <cell r="P6"/>
          <cell r="Q6"/>
          <cell r="R6"/>
          <cell r="S6"/>
          <cell r="T6"/>
          <cell r="U6"/>
          <cell r="V6">
            <v>5</v>
          </cell>
          <cell r="W6">
            <v>2</v>
          </cell>
          <cell r="X6"/>
          <cell r="Y6"/>
          <cell r="Z6"/>
          <cell r="AA6">
            <v>2</v>
          </cell>
          <cell r="AB6">
            <v>200</v>
          </cell>
          <cell r="AC6"/>
          <cell r="AD6">
            <v>0</v>
          </cell>
          <cell r="AE6">
            <v>0</v>
          </cell>
        </row>
        <row r="7">
          <cell r="F7">
            <v>0</v>
          </cell>
          <cell r="G7">
            <v>701</v>
          </cell>
          <cell r="H7">
            <v>0</v>
          </cell>
          <cell r="I7">
            <v>443</v>
          </cell>
          <cell r="J7">
            <v>476</v>
          </cell>
          <cell r="K7">
            <v>0</v>
          </cell>
          <cell r="L7">
            <v>0</v>
          </cell>
          <cell r="M7">
            <v>0</v>
          </cell>
          <cell r="N7">
            <v>122</v>
          </cell>
          <cell r="O7">
            <v>0</v>
          </cell>
          <cell r="P7">
            <v>0</v>
          </cell>
          <cell r="Q7">
            <v>0</v>
          </cell>
          <cell r="R7">
            <v>0</v>
          </cell>
          <cell r="S7">
            <v>0</v>
          </cell>
          <cell r="T7">
            <v>0</v>
          </cell>
          <cell r="U7">
            <v>0</v>
          </cell>
          <cell r="V7">
            <v>0.5</v>
          </cell>
          <cell r="W7">
            <v>1</v>
          </cell>
          <cell r="X7">
            <v>2</v>
          </cell>
          <cell r="Y7">
            <v>0</v>
          </cell>
          <cell r="Z7">
            <v>0</v>
          </cell>
          <cell r="AA7">
            <v>0</v>
          </cell>
          <cell r="AB7">
            <v>0</v>
          </cell>
          <cell r="AC7">
            <v>0</v>
          </cell>
          <cell r="AD7">
            <v>0</v>
          </cell>
          <cell r="AE7">
            <v>0</v>
          </cell>
        </row>
        <row r="8">
          <cell r="F8">
            <v>36469</v>
          </cell>
          <cell r="G8">
            <v>11123</v>
          </cell>
          <cell r="H8">
            <v>3200</v>
          </cell>
          <cell r="I8">
            <v>6155</v>
          </cell>
          <cell r="J8">
            <v>4025</v>
          </cell>
          <cell r="K8">
            <v>5656</v>
          </cell>
          <cell r="L8">
            <v>7635</v>
          </cell>
          <cell r="M8">
            <v>0</v>
          </cell>
          <cell r="N8">
            <v>6713</v>
          </cell>
          <cell r="O8">
            <v>0</v>
          </cell>
          <cell r="P8">
            <v>250</v>
          </cell>
          <cell r="Q8">
            <v>0</v>
          </cell>
          <cell r="R8">
            <v>0</v>
          </cell>
          <cell r="S8">
            <v>0</v>
          </cell>
          <cell r="T8">
            <v>0</v>
          </cell>
          <cell r="U8">
            <v>0</v>
          </cell>
          <cell r="V8">
            <v>2</v>
          </cell>
          <cell r="W8">
            <v>0</v>
          </cell>
          <cell r="X8">
            <v>0</v>
          </cell>
          <cell r="Y8">
            <v>0</v>
          </cell>
          <cell r="Z8">
            <v>0</v>
          </cell>
          <cell r="AA8">
            <v>2</v>
          </cell>
          <cell r="AB8">
            <v>105</v>
          </cell>
          <cell r="AC8">
            <v>0</v>
          </cell>
          <cell r="AD8">
            <v>0</v>
          </cell>
          <cell r="AE8">
            <v>0</v>
          </cell>
        </row>
        <row r="13">
          <cell r="F13">
            <v>150</v>
          </cell>
          <cell r="G13">
            <v>30</v>
          </cell>
          <cell r="H13">
            <v>30</v>
          </cell>
          <cell r="I13">
            <v>0</v>
          </cell>
          <cell r="J13">
            <v>8</v>
          </cell>
          <cell r="K13">
            <v>5</v>
          </cell>
          <cell r="L13">
            <v>30</v>
          </cell>
          <cell r="M13">
            <v>0</v>
          </cell>
          <cell r="N13">
            <v>15</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一"/>
      <sheetName val="表二"/>
      <sheetName val="表三"/>
    </sheetNames>
    <sheetDataSet>
      <sheetData sheetId="0" refreshError="1"/>
      <sheetData sheetId="1">
        <row r="9">
          <cell r="B9">
            <v>0</v>
          </cell>
        </row>
        <row r="10">
          <cell r="B10">
            <v>0</v>
          </cell>
        </row>
        <row r="11">
          <cell r="B11">
            <v>0</v>
          </cell>
        </row>
        <row r="12">
          <cell r="B12">
            <v>0</v>
          </cell>
        </row>
        <row r="13">
          <cell r="B13">
            <v>0</v>
          </cell>
        </row>
        <row r="14">
          <cell r="B14">
            <v>0</v>
          </cell>
        </row>
        <row r="15">
          <cell r="B15">
            <v>0</v>
          </cell>
        </row>
        <row r="16">
          <cell r="B16">
            <v>0</v>
          </cell>
        </row>
        <row r="18">
          <cell r="B18">
            <v>0</v>
          </cell>
        </row>
        <row r="19">
          <cell r="B19">
            <v>0</v>
          </cell>
        </row>
      </sheetData>
      <sheetData sheetId="2">
        <row r="10">
          <cell r="B10">
            <v>0</v>
          </cell>
        </row>
        <row r="11">
          <cell r="B11">
            <v>0</v>
          </cell>
        </row>
        <row r="12">
          <cell r="B12">
            <v>1</v>
          </cell>
        </row>
        <row r="13">
          <cell r="B13">
            <v>0</v>
          </cell>
        </row>
        <row r="14">
          <cell r="B14">
            <v>0</v>
          </cell>
        </row>
        <row r="15">
          <cell r="B15">
            <v>0</v>
          </cell>
        </row>
        <row r="16">
          <cell r="B16">
            <v>12</v>
          </cell>
        </row>
        <row r="22">
          <cell r="B22">
            <v>0</v>
          </cell>
        </row>
        <row r="24">
          <cell r="B24">
            <v>12</v>
          </cell>
        </row>
        <row r="25">
          <cell r="B25">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0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2.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18"/>
  <sheetViews>
    <sheetView tabSelected="1" topLeftCell="A64" workbookViewId="0">
      <selection activeCell="G79" sqref="G79"/>
    </sheetView>
  </sheetViews>
  <sheetFormatPr defaultColWidth="8" defaultRowHeight="16.95" customHeight="1"/>
  <cols>
    <col min="1" max="1" width="6.77734375" style="54" customWidth="1"/>
    <col min="2" max="2" width="13.88671875" style="2" customWidth="1"/>
    <col min="3" max="3" width="8.109375" style="2" customWidth="1"/>
    <col min="4" max="4" width="16.6640625" style="2" customWidth="1"/>
    <col min="5" max="5" width="17.44140625" style="2" customWidth="1"/>
    <col min="6" max="6" width="19.33203125" style="2" customWidth="1"/>
    <col min="7" max="15" width="15.21875" style="2" customWidth="1"/>
    <col min="16" max="16" width="15.109375" style="2" customWidth="1"/>
    <col min="17" max="17" width="16.33203125" style="2" customWidth="1"/>
    <col min="18" max="256" width="8.77734375" style="2" customWidth="1"/>
    <col min="257" max="1022" width="8.77734375" customWidth="1"/>
    <col min="1023" max="1023" width="8" customWidth="1"/>
    <col min="1024" max="1025" width="9.109375" customWidth="1"/>
    <col min="1026" max="1026" width="8" customWidth="1"/>
  </cols>
  <sheetData>
    <row r="1" spans="1:18" ht="22.2" customHeight="1">
      <c r="A1" s="1444" t="s">
        <v>535</v>
      </c>
      <c r="B1" s="1444"/>
      <c r="C1" s="1444"/>
      <c r="D1" s="1444"/>
      <c r="E1" s="1444"/>
      <c r="F1" s="1444"/>
      <c r="G1" s="1444"/>
      <c r="H1" s="1444"/>
      <c r="I1" s="1444"/>
      <c r="J1" s="1444"/>
      <c r="K1" s="1444"/>
      <c r="L1" s="1444"/>
      <c r="M1" s="1444"/>
      <c r="N1" s="1444"/>
      <c r="O1" s="1444"/>
      <c r="P1" s="1444"/>
      <c r="Q1" s="1444"/>
      <c r="R1" s="1"/>
    </row>
    <row r="2" spans="1:18" ht="19.8">
      <c r="A2" s="1445" t="s">
        <v>1929</v>
      </c>
      <c r="B2" s="1445"/>
      <c r="C2" s="1445"/>
      <c r="D2" s="1445"/>
      <c r="E2" s="1445"/>
      <c r="F2" s="1445"/>
      <c r="G2" s="1445"/>
      <c r="H2" s="1445"/>
      <c r="I2" s="1445"/>
      <c r="J2" s="1445"/>
      <c r="K2" s="1445"/>
      <c r="L2" s="1445"/>
      <c r="M2" s="1445"/>
      <c r="N2" s="1445"/>
      <c r="O2" s="1445"/>
      <c r="P2" s="1445"/>
      <c r="Q2" s="1445"/>
      <c r="R2" s="1"/>
    </row>
    <row r="3" spans="1:18" ht="15" customHeight="1">
      <c r="A3" s="1439" t="s">
        <v>0</v>
      </c>
      <c r="B3" s="1439"/>
      <c r="C3" s="1446"/>
      <c r="D3" s="1446"/>
      <c r="E3" s="1446"/>
      <c r="F3" s="1"/>
      <c r="G3" s="1"/>
      <c r="H3" s="1"/>
      <c r="I3" s="1"/>
      <c r="J3" s="1"/>
      <c r="K3" s="1"/>
      <c r="L3" s="1"/>
      <c r="M3" s="1"/>
      <c r="N3" s="1"/>
      <c r="O3" s="1"/>
      <c r="P3" s="1"/>
      <c r="Q3" s="1"/>
      <c r="R3" s="1"/>
    </row>
    <row r="4" spans="1:18" ht="15" customHeight="1">
      <c r="A4" s="1439" t="s">
        <v>1</v>
      </c>
      <c r="B4" s="1439"/>
      <c r="C4" s="1439"/>
      <c r="D4" s="1439"/>
      <c r="E4" s="1439"/>
      <c r="F4" s="1"/>
      <c r="G4" s="1"/>
      <c r="H4" s="1"/>
      <c r="I4" s="1"/>
      <c r="J4" s="1"/>
      <c r="K4" s="1"/>
      <c r="L4" s="1"/>
      <c r="M4" s="1"/>
      <c r="N4" s="1"/>
      <c r="O4" s="1"/>
      <c r="P4" s="1"/>
      <c r="Q4" s="1"/>
      <c r="R4" s="1"/>
    </row>
    <row r="5" spans="1:18" ht="15" customHeight="1">
      <c r="A5" s="1439" t="s">
        <v>2</v>
      </c>
      <c r="B5" s="1439"/>
      <c r="C5" s="1439"/>
      <c r="D5" s="1439"/>
      <c r="E5" s="1439"/>
      <c r="F5" s="1"/>
      <c r="G5" s="1"/>
      <c r="H5" s="1"/>
      <c r="I5" s="1"/>
      <c r="J5" s="1"/>
      <c r="K5" s="1"/>
      <c r="L5" s="1"/>
      <c r="M5" s="1"/>
      <c r="N5" s="1"/>
      <c r="O5" s="1"/>
      <c r="P5" s="1"/>
      <c r="Q5" s="1"/>
      <c r="R5" s="1"/>
    </row>
    <row r="6" spans="1:18" ht="15" customHeight="1">
      <c r="A6" s="1439" t="s">
        <v>3</v>
      </c>
      <c r="B6" s="1439"/>
      <c r="C6" s="1439"/>
      <c r="D6" s="1439"/>
      <c r="E6" s="1439"/>
      <c r="F6" s="1"/>
      <c r="G6" s="1"/>
      <c r="H6" s="1"/>
      <c r="I6" s="4"/>
      <c r="J6" s="4"/>
      <c r="K6" s="4"/>
      <c r="L6" s="4"/>
      <c r="M6" s="4"/>
      <c r="N6" s="4"/>
      <c r="O6" s="1440" t="s">
        <v>714</v>
      </c>
      <c r="P6" s="1440"/>
      <c r="Q6" s="1440"/>
      <c r="R6" s="1"/>
    </row>
    <row r="7" spans="1:18" ht="15" customHeight="1">
      <c r="A7" s="1439" t="s">
        <v>4</v>
      </c>
      <c r="B7" s="1439"/>
      <c r="C7" s="1439"/>
      <c r="D7" s="1439"/>
      <c r="E7" s="1439"/>
      <c r="F7" s="3"/>
      <c r="G7" s="1"/>
      <c r="H7" s="1"/>
      <c r="I7" s="4"/>
      <c r="J7" s="4"/>
      <c r="K7" s="4"/>
      <c r="L7" s="4"/>
      <c r="M7" s="4"/>
      <c r="N7" s="4"/>
      <c r="O7" s="1440" t="s">
        <v>715</v>
      </c>
      <c r="P7" s="1440"/>
      <c r="Q7" s="1440"/>
      <c r="R7" s="1"/>
    </row>
    <row r="8" spans="1:18" ht="10.199999999999999" customHeight="1" thickBot="1">
      <c r="A8" s="5"/>
      <c r="B8" s="1"/>
      <c r="C8" s="1"/>
      <c r="D8" s="1"/>
      <c r="E8" s="1"/>
      <c r="F8" s="1"/>
      <c r="G8" s="1"/>
      <c r="H8" s="1"/>
      <c r="I8" s="1"/>
      <c r="J8" s="1"/>
      <c r="K8" s="1"/>
      <c r="L8" s="1"/>
      <c r="M8" s="1"/>
      <c r="N8" s="1"/>
      <c r="O8" s="1"/>
      <c r="P8" s="1"/>
      <c r="Q8" s="1"/>
      <c r="R8" s="1"/>
    </row>
    <row r="9" spans="1:18" ht="22.65" customHeight="1" thickBot="1">
      <c r="A9" s="1441" t="s">
        <v>5</v>
      </c>
      <c r="B9" s="1442" t="s">
        <v>6</v>
      </c>
      <c r="C9" s="1442" t="s">
        <v>7</v>
      </c>
      <c r="D9" s="1443" t="s">
        <v>8</v>
      </c>
      <c r="E9" s="1443"/>
      <c r="F9" s="1443"/>
      <c r="G9" s="1443"/>
      <c r="H9" s="1443"/>
      <c r="I9" s="1443"/>
      <c r="J9" s="1443"/>
      <c r="K9" s="1443"/>
      <c r="L9" s="1443"/>
      <c r="M9" s="1443"/>
      <c r="N9" s="1443"/>
      <c r="O9" s="1443"/>
      <c r="P9" s="1443"/>
      <c r="Q9" s="6" t="s">
        <v>9</v>
      </c>
      <c r="R9" s="1"/>
    </row>
    <row r="10" spans="1:18" ht="16.8" thickBot="1">
      <c r="A10" s="1441"/>
      <c r="B10" s="1442"/>
      <c r="C10" s="1442"/>
      <c r="D10" s="7" t="s">
        <v>537</v>
      </c>
      <c r="E10" s="8" t="s">
        <v>538</v>
      </c>
      <c r="F10" s="9" t="s">
        <v>539</v>
      </c>
      <c r="G10" s="9" t="s">
        <v>540</v>
      </c>
      <c r="H10" s="9" t="s">
        <v>541</v>
      </c>
      <c r="I10" s="9" t="s">
        <v>542</v>
      </c>
      <c r="J10" s="9" t="s">
        <v>543</v>
      </c>
      <c r="K10" s="9" t="s">
        <v>544</v>
      </c>
      <c r="L10" s="9" t="s">
        <v>545</v>
      </c>
      <c r="M10" s="9" t="s">
        <v>546</v>
      </c>
      <c r="N10" s="9" t="s">
        <v>547</v>
      </c>
      <c r="O10" s="9" t="s">
        <v>548</v>
      </c>
      <c r="P10" s="9" t="s">
        <v>549</v>
      </c>
      <c r="Q10" s="10"/>
      <c r="R10" s="1"/>
    </row>
    <row r="11" spans="1:18" ht="16.8" thickBot="1">
      <c r="A11" s="1403" t="s">
        <v>531</v>
      </c>
      <c r="B11" s="1447" t="s">
        <v>10</v>
      </c>
      <c r="C11" s="1407" t="s">
        <v>11</v>
      </c>
      <c r="D11" s="11" t="s">
        <v>522</v>
      </c>
      <c r="E11" s="125" t="s">
        <v>732</v>
      </c>
      <c r="F11" s="11" t="s">
        <v>522</v>
      </c>
      <c r="G11" s="11" t="s">
        <v>522</v>
      </c>
      <c r="H11" s="123" t="s">
        <v>724</v>
      </c>
      <c r="I11" s="11" t="s">
        <v>17</v>
      </c>
      <c r="J11" s="11" t="s">
        <v>17</v>
      </c>
      <c r="K11" s="123" t="s">
        <v>724</v>
      </c>
      <c r="L11" s="11" t="s">
        <v>17</v>
      </c>
      <c r="M11" s="123" t="s">
        <v>731</v>
      </c>
      <c r="N11" s="11" t="s">
        <v>17</v>
      </c>
      <c r="O11" s="11" t="s">
        <v>17</v>
      </c>
      <c r="P11" s="123" t="s">
        <v>725</v>
      </c>
      <c r="Q11" s="12"/>
      <c r="R11" s="1"/>
    </row>
    <row r="12" spans="1:18" ht="40.5" customHeight="1" thickBot="1">
      <c r="A12" s="1403"/>
      <c r="B12" s="1405"/>
      <c r="C12" s="1407"/>
      <c r="D12" s="13">
        <v>0.70833333333333337</v>
      </c>
      <c r="E12" s="13">
        <v>0.70833333333333337</v>
      </c>
      <c r="F12" s="13">
        <v>0.70833333333333337</v>
      </c>
      <c r="G12" s="13">
        <v>0.70833333333333337</v>
      </c>
      <c r="H12" s="15">
        <v>0.70833333333333337</v>
      </c>
      <c r="I12" s="13">
        <v>0.70833333333333337</v>
      </c>
      <c r="J12" s="14">
        <v>0.70833333333333337</v>
      </c>
      <c r="K12" s="13">
        <v>0.70833333333333337</v>
      </c>
      <c r="L12" s="13">
        <v>0.70833333333333337</v>
      </c>
      <c r="M12" s="13">
        <v>0.70833333333333337</v>
      </c>
      <c r="N12" s="13">
        <v>0.70833333333333337</v>
      </c>
      <c r="O12" s="13">
        <v>0.70833333333333337</v>
      </c>
      <c r="P12" s="13">
        <v>0.70833333333333337</v>
      </c>
      <c r="Q12" s="16"/>
      <c r="R12" s="1"/>
    </row>
    <row r="13" spans="1:18" s="2" customFormat="1" ht="43.2" customHeight="1" thickBot="1">
      <c r="A13" s="1403"/>
      <c r="B13" s="1406"/>
      <c r="C13" s="1407"/>
      <c r="D13" s="332" t="s">
        <v>550</v>
      </c>
      <c r="E13" s="332" t="s">
        <v>551</v>
      </c>
      <c r="F13" s="427" t="s">
        <v>552</v>
      </c>
      <c r="G13" s="427" t="s">
        <v>554</v>
      </c>
      <c r="H13" s="427" t="s">
        <v>555</v>
      </c>
      <c r="I13" s="427" t="s">
        <v>556</v>
      </c>
      <c r="J13" s="427" t="s">
        <v>557</v>
      </c>
      <c r="K13" s="427" t="s">
        <v>558</v>
      </c>
      <c r="L13" s="427" t="s">
        <v>559</v>
      </c>
      <c r="M13" s="427" t="s">
        <v>536</v>
      </c>
      <c r="N13" s="486" t="s">
        <v>13</v>
      </c>
      <c r="O13" s="486" t="s">
        <v>14</v>
      </c>
      <c r="P13" s="20" t="s">
        <v>15</v>
      </c>
      <c r="Q13" s="16"/>
      <c r="R13" s="1"/>
    </row>
    <row r="14" spans="1:18" ht="16.8" thickBot="1">
      <c r="A14" s="1403" t="s">
        <v>523</v>
      </c>
      <c r="B14" s="1404" t="s">
        <v>16</v>
      </c>
      <c r="C14" s="1438" t="s">
        <v>11</v>
      </c>
      <c r="D14" s="11" t="s">
        <v>522</v>
      </c>
      <c r="E14" s="21" t="s">
        <v>17</v>
      </c>
      <c r="F14" s="21" t="s">
        <v>17</v>
      </c>
      <c r="G14" s="21" t="s">
        <v>17</v>
      </c>
      <c r="H14" s="124" t="s">
        <v>724</v>
      </c>
      <c r="I14" s="21" t="s">
        <v>17</v>
      </c>
      <c r="J14" s="21" t="s">
        <v>17</v>
      </c>
      <c r="K14" s="124" t="s">
        <v>724</v>
      </c>
      <c r="L14" s="21" t="s">
        <v>17</v>
      </c>
      <c r="M14" s="123" t="s">
        <v>731</v>
      </c>
      <c r="N14" s="21" t="s">
        <v>17</v>
      </c>
      <c r="O14" s="21" t="s">
        <v>17</v>
      </c>
      <c r="P14" s="124" t="s">
        <v>725</v>
      </c>
      <c r="Q14" s="12"/>
      <c r="R14" s="1"/>
    </row>
    <row r="15" spans="1:18" ht="41.4" customHeight="1" thickBot="1">
      <c r="A15" s="1403"/>
      <c r="B15" s="1405"/>
      <c r="C15" s="1438"/>
      <c r="D15" s="13">
        <v>0.70833333333333337</v>
      </c>
      <c r="E15" s="13">
        <v>0.70833333333333337</v>
      </c>
      <c r="F15" s="13">
        <v>0.70833333333333337</v>
      </c>
      <c r="G15" s="13">
        <v>0.70833333333333337</v>
      </c>
      <c r="H15" s="13">
        <v>0.70833333333333337</v>
      </c>
      <c r="I15" s="13">
        <v>0.70833333333333337</v>
      </c>
      <c r="J15" s="13">
        <v>0.70833333333333337</v>
      </c>
      <c r="K15" s="13">
        <v>0.70833333333333337</v>
      </c>
      <c r="L15" s="13">
        <v>0.70833333333333337</v>
      </c>
      <c r="M15" s="13">
        <v>0.70833333333333337</v>
      </c>
      <c r="N15" s="13">
        <v>0.70833333333333337</v>
      </c>
      <c r="O15" s="13">
        <v>0.70833333333333337</v>
      </c>
      <c r="P15" s="13">
        <v>0.70833333333333337</v>
      </c>
      <c r="Q15" s="16"/>
      <c r="R15" s="1"/>
    </row>
    <row r="16" spans="1:18" ht="22.2" customHeight="1" thickBot="1">
      <c r="A16" s="1403"/>
      <c r="B16" s="1406"/>
      <c r="C16" s="1438"/>
      <c r="D16" s="332" t="s">
        <v>550</v>
      </c>
      <c r="E16" s="332" t="s">
        <v>551</v>
      </c>
      <c r="F16" s="427" t="s">
        <v>552</v>
      </c>
      <c r="G16" s="427" t="s">
        <v>554</v>
      </c>
      <c r="H16" s="427" t="s">
        <v>555</v>
      </c>
      <c r="I16" s="427" t="s">
        <v>556</v>
      </c>
      <c r="J16" s="427" t="s">
        <v>557</v>
      </c>
      <c r="K16" s="427" t="s">
        <v>558</v>
      </c>
      <c r="L16" s="427" t="s">
        <v>559</v>
      </c>
      <c r="M16" s="486" t="s">
        <v>12</v>
      </c>
      <c r="N16" s="486" t="s">
        <v>13</v>
      </c>
      <c r="O16" s="486" t="s">
        <v>14</v>
      </c>
      <c r="P16" s="20" t="s">
        <v>15</v>
      </c>
      <c r="Q16" s="24"/>
      <c r="R16" s="1"/>
    </row>
    <row r="17" spans="1:18" ht="16.8" thickBot="1">
      <c r="A17" s="1403" t="s">
        <v>523</v>
      </c>
      <c r="B17" s="1404" t="s">
        <v>18</v>
      </c>
      <c r="C17" s="1407" t="s">
        <v>11</v>
      </c>
      <c r="D17" s="11" t="s">
        <v>522</v>
      </c>
      <c r="E17" s="21" t="s">
        <v>17</v>
      </c>
      <c r="F17" s="21" t="s">
        <v>17</v>
      </c>
      <c r="G17" s="21" t="s">
        <v>17</v>
      </c>
      <c r="H17" s="124" t="s">
        <v>724</v>
      </c>
      <c r="I17" s="21" t="s">
        <v>17</v>
      </c>
      <c r="J17" s="21" t="s">
        <v>17</v>
      </c>
      <c r="K17" s="124" t="s">
        <v>724</v>
      </c>
      <c r="L17" s="21" t="s">
        <v>17</v>
      </c>
      <c r="M17" s="123" t="s">
        <v>731</v>
      </c>
      <c r="N17" s="21" t="s">
        <v>17</v>
      </c>
      <c r="O17" s="21" t="s">
        <v>17</v>
      </c>
      <c r="P17" s="124" t="s">
        <v>725</v>
      </c>
      <c r="Q17" s="12"/>
      <c r="R17" s="1"/>
    </row>
    <row r="18" spans="1:18" ht="41.4" customHeight="1" thickBot="1">
      <c r="A18" s="1403"/>
      <c r="B18" s="1405"/>
      <c r="C18" s="1407"/>
      <c r="D18" s="13">
        <v>0.70833333333333337</v>
      </c>
      <c r="E18" s="13">
        <v>0.70833333333333337</v>
      </c>
      <c r="F18" s="13">
        <v>0.70833333333333337</v>
      </c>
      <c r="G18" s="13">
        <v>0.70833333333333337</v>
      </c>
      <c r="H18" s="13">
        <v>0.70833333333333337</v>
      </c>
      <c r="I18" s="13">
        <v>0.70833333333333337</v>
      </c>
      <c r="J18" s="13">
        <v>0.70833333333333337</v>
      </c>
      <c r="K18" s="13">
        <v>0.70833333333333337</v>
      </c>
      <c r="L18" s="13">
        <v>0.70833333333333337</v>
      </c>
      <c r="M18" s="13">
        <v>0.70833333333333337</v>
      </c>
      <c r="N18" s="13">
        <v>0.70833333333333337</v>
      </c>
      <c r="O18" s="13">
        <v>0.70833333333333337</v>
      </c>
      <c r="P18" s="13">
        <v>0.70833333333333337</v>
      </c>
      <c r="Q18" s="16"/>
      <c r="R18" s="1"/>
    </row>
    <row r="19" spans="1:18" ht="22.2" customHeight="1" thickBot="1">
      <c r="A19" s="1429"/>
      <c r="B19" s="1406"/>
      <c r="C19" s="1407"/>
      <c r="D19" s="332" t="s">
        <v>550</v>
      </c>
      <c r="E19" s="332" t="s">
        <v>551</v>
      </c>
      <c r="F19" s="427" t="s">
        <v>552</v>
      </c>
      <c r="G19" s="427" t="s">
        <v>554</v>
      </c>
      <c r="H19" s="427" t="s">
        <v>555</v>
      </c>
      <c r="I19" s="427" t="s">
        <v>556</v>
      </c>
      <c r="J19" s="1198" t="s">
        <v>557</v>
      </c>
      <c r="K19" s="427" t="s">
        <v>558</v>
      </c>
      <c r="L19" s="427" t="s">
        <v>559</v>
      </c>
      <c r="M19" s="486" t="s">
        <v>12</v>
      </c>
      <c r="N19" s="486" t="s">
        <v>13</v>
      </c>
      <c r="O19" s="486" t="s">
        <v>14</v>
      </c>
      <c r="P19" s="20" t="s">
        <v>15</v>
      </c>
      <c r="Q19" s="24"/>
      <c r="R19" s="1"/>
    </row>
    <row r="20" spans="1:18" ht="16.8" thickBot="1">
      <c r="A20" s="1436" t="s">
        <v>523</v>
      </c>
      <c r="B20" s="1404" t="s">
        <v>21</v>
      </c>
      <c r="C20" s="1407" t="s">
        <v>11</v>
      </c>
      <c r="D20" s="34"/>
      <c r="E20" s="11"/>
      <c r="F20" s="11"/>
      <c r="G20" s="11" t="s">
        <v>22</v>
      </c>
      <c r="H20" s="11"/>
      <c r="I20" s="11"/>
      <c r="J20" s="26"/>
      <c r="K20" s="11"/>
      <c r="L20" s="11"/>
      <c r="M20" s="11"/>
      <c r="N20" s="11"/>
      <c r="O20" s="11"/>
      <c r="P20" s="21"/>
      <c r="Q20" s="30"/>
      <c r="R20" s="1"/>
    </row>
    <row r="21" spans="1:18" ht="41.4" customHeight="1" thickBot="1">
      <c r="A21" s="1403"/>
      <c r="B21" s="1405"/>
      <c r="C21" s="1407"/>
      <c r="D21" s="35"/>
      <c r="E21" s="13"/>
      <c r="F21" s="13"/>
      <c r="G21" s="13">
        <v>0.70833333333333337</v>
      </c>
      <c r="H21" s="13"/>
      <c r="I21" s="13"/>
      <c r="J21" s="29"/>
      <c r="K21" s="13"/>
      <c r="L21" s="13"/>
      <c r="M21" s="13"/>
      <c r="N21" s="13"/>
      <c r="O21" s="13"/>
      <c r="P21" s="13"/>
      <c r="Q21" s="30"/>
      <c r="R21" s="1"/>
    </row>
    <row r="22" spans="1:18" ht="27" customHeight="1" thickBot="1">
      <c r="A22" s="1403"/>
      <c r="B22" s="1406"/>
      <c r="C22" s="1407"/>
      <c r="D22" s="36"/>
      <c r="E22" s="20"/>
      <c r="F22" s="17"/>
      <c r="G22" s="660" t="s">
        <v>1369</v>
      </c>
      <c r="H22" s="20"/>
      <c r="I22" s="20"/>
      <c r="J22" s="37"/>
      <c r="K22" s="20"/>
      <c r="L22" s="20"/>
      <c r="M22" s="20"/>
      <c r="N22" s="20"/>
      <c r="O22" s="17"/>
      <c r="P22" s="20"/>
      <c r="Q22" s="33"/>
      <c r="R22" s="1"/>
    </row>
    <row r="23" spans="1:18" ht="16.8" thickBot="1">
      <c r="A23" s="1425" t="s">
        <v>523</v>
      </c>
      <c r="B23" s="1411" t="s">
        <v>23</v>
      </c>
      <c r="C23" s="1414" t="s">
        <v>11</v>
      </c>
      <c r="D23" s="28"/>
      <c r="E23" s="21"/>
      <c r="F23" s="21"/>
      <c r="G23" s="21"/>
      <c r="H23" s="21"/>
      <c r="I23" s="21" t="s">
        <v>24</v>
      </c>
      <c r="J23" s="38"/>
      <c r="K23" s="21"/>
      <c r="L23" s="21"/>
      <c r="M23" s="21"/>
      <c r="N23" s="21"/>
      <c r="O23" s="21"/>
      <c r="P23" s="11"/>
      <c r="Q23" s="27"/>
      <c r="R23" s="1"/>
    </row>
    <row r="24" spans="1:18" ht="41.4" customHeight="1" thickBot="1">
      <c r="A24" s="1425"/>
      <c r="B24" s="1412"/>
      <c r="C24" s="1414"/>
      <c r="D24" s="28"/>
      <c r="E24" s="13"/>
      <c r="F24" s="13"/>
      <c r="G24" s="13"/>
      <c r="H24" s="13"/>
      <c r="I24" s="13">
        <v>0.70833333333333337</v>
      </c>
      <c r="J24" s="29"/>
      <c r="K24" s="13"/>
      <c r="L24" s="13"/>
      <c r="M24" s="13"/>
      <c r="N24" s="13"/>
      <c r="O24" s="13"/>
      <c r="P24" s="13"/>
      <c r="Q24" s="30"/>
      <c r="R24" s="1"/>
    </row>
    <row r="25" spans="1:18" ht="27" customHeight="1" thickBot="1">
      <c r="A25" s="1425"/>
      <c r="B25" s="1413"/>
      <c r="C25" s="1414"/>
      <c r="D25" s="31"/>
      <c r="E25" s="20"/>
      <c r="F25" s="17"/>
      <c r="G25" s="20"/>
      <c r="H25" s="20"/>
      <c r="I25" s="486" t="s">
        <v>562</v>
      </c>
      <c r="J25" s="39"/>
      <c r="K25" s="20"/>
      <c r="L25" s="20"/>
      <c r="M25" s="20"/>
      <c r="N25" s="20"/>
      <c r="O25" s="17"/>
      <c r="P25" s="20"/>
      <c r="Q25" s="33"/>
      <c r="R25" s="1"/>
    </row>
    <row r="26" spans="1:18" ht="30.45" customHeight="1" thickBot="1">
      <c r="A26" s="1425" t="s">
        <v>532</v>
      </c>
      <c r="B26" s="1411" t="s">
        <v>40</v>
      </c>
      <c r="C26" s="1414" t="s">
        <v>11</v>
      </c>
      <c r="D26" s="11"/>
      <c r="E26" s="11"/>
      <c r="F26" s="34"/>
      <c r="G26" s="11" t="s">
        <v>39</v>
      </c>
      <c r="H26" s="11"/>
      <c r="I26" s="34"/>
      <c r="J26" s="11"/>
      <c r="K26" s="11"/>
      <c r="L26" s="11"/>
      <c r="M26" s="11"/>
      <c r="N26" s="11"/>
      <c r="O26" s="11"/>
      <c r="P26" s="11"/>
      <c r="Q26" s="27"/>
    </row>
    <row r="27" spans="1:18" ht="22.2" customHeight="1" thickBot="1">
      <c r="A27" s="1425"/>
      <c r="B27" s="1412"/>
      <c r="C27" s="1414"/>
      <c r="D27" s="13"/>
      <c r="E27" s="13"/>
      <c r="F27" s="35"/>
      <c r="G27" s="13">
        <v>0.70833333333333337</v>
      </c>
      <c r="H27" s="13"/>
      <c r="I27" s="35"/>
      <c r="J27" s="13"/>
      <c r="K27" s="13"/>
      <c r="L27" s="13"/>
      <c r="M27" s="13"/>
      <c r="N27" s="13"/>
      <c r="O27" s="13"/>
      <c r="P27" s="13"/>
      <c r="Q27" s="30"/>
    </row>
    <row r="28" spans="1:18" ht="26.4" customHeight="1" thickBot="1">
      <c r="A28" s="1437"/>
      <c r="B28" s="1413"/>
      <c r="C28" s="1414"/>
      <c r="D28" s="20"/>
      <c r="E28" s="20"/>
      <c r="F28" s="36"/>
      <c r="G28" s="486" t="s">
        <v>562</v>
      </c>
      <c r="H28" s="20"/>
      <c r="I28" s="36"/>
      <c r="J28" s="49"/>
      <c r="K28" s="46"/>
      <c r="L28" s="46"/>
      <c r="M28" s="46"/>
      <c r="N28" s="46"/>
      <c r="O28" s="48"/>
      <c r="P28" s="20"/>
      <c r="Q28" s="33"/>
    </row>
    <row r="29" spans="1:18" ht="22.2" customHeight="1" thickBot="1">
      <c r="A29" s="1408" t="s">
        <v>526</v>
      </c>
      <c r="B29" s="1411" t="s">
        <v>41</v>
      </c>
      <c r="C29" s="1414" t="s">
        <v>11</v>
      </c>
      <c r="D29" s="34"/>
      <c r="E29" s="21"/>
      <c r="F29" s="21" t="s">
        <v>25</v>
      </c>
      <c r="G29" s="21"/>
      <c r="H29" s="21"/>
      <c r="I29" s="21"/>
      <c r="J29" s="11"/>
      <c r="K29" s="11"/>
      <c r="L29" s="11"/>
      <c r="M29" s="11"/>
      <c r="N29" s="11"/>
      <c r="O29" s="11"/>
      <c r="P29" s="11"/>
      <c r="Q29" s="27"/>
    </row>
    <row r="30" spans="1:18" ht="26.4" customHeight="1" thickBot="1">
      <c r="A30" s="1409"/>
      <c r="B30" s="1412"/>
      <c r="C30" s="1414"/>
      <c r="D30" s="35"/>
      <c r="E30" s="13"/>
      <c r="F30" s="13">
        <v>0.70833333333333337</v>
      </c>
      <c r="G30" s="13"/>
      <c r="H30" s="13"/>
      <c r="I30" s="13"/>
      <c r="J30" s="13"/>
      <c r="K30" s="13"/>
      <c r="L30" s="13"/>
      <c r="M30" s="13"/>
      <c r="N30" s="13"/>
      <c r="O30" s="13"/>
      <c r="P30" s="13"/>
      <c r="Q30" s="30"/>
    </row>
    <row r="31" spans="1:18" ht="30.45" customHeight="1" thickBot="1">
      <c r="A31" s="1410"/>
      <c r="B31" s="1413"/>
      <c r="C31" s="1414"/>
      <c r="D31" s="36"/>
      <c r="E31" s="17"/>
      <c r="F31" s="486" t="s">
        <v>562</v>
      </c>
      <c r="G31" s="20"/>
      <c r="H31" s="20"/>
      <c r="I31" s="20"/>
      <c r="J31" s="47"/>
      <c r="K31" s="20"/>
      <c r="L31" s="20"/>
      <c r="M31" s="20"/>
      <c r="N31" s="20"/>
      <c r="O31" s="17"/>
      <c r="P31" s="20"/>
      <c r="Q31" s="33"/>
    </row>
    <row r="32" spans="1:18" ht="22.2" customHeight="1" thickBot="1">
      <c r="A32" s="1424" t="s">
        <v>526</v>
      </c>
      <c r="B32" s="1411" t="s">
        <v>42</v>
      </c>
      <c r="C32" s="1414" t="s">
        <v>11</v>
      </c>
      <c r="D32" s="25"/>
      <c r="E32" s="11"/>
      <c r="F32" s="21" t="s">
        <v>25</v>
      </c>
      <c r="G32" s="11"/>
      <c r="H32" s="11"/>
      <c r="I32" s="11"/>
      <c r="J32" s="11"/>
      <c r="K32" s="11"/>
      <c r="L32" s="11"/>
      <c r="M32" s="11"/>
      <c r="N32" s="11"/>
      <c r="O32" s="11"/>
      <c r="P32" s="11"/>
      <c r="Q32" s="16"/>
    </row>
    <row r="33" spans="1:17" ht="26.4" customHeight="1" thickBot="1">
      <c r="A33" s="1425"/>
      <c r="B33" s="1412"/>
      <c r="C33" s="1414"/>
      <c r="D33" s="28"/>
      <c r="E33" s="13"/>
      <c r="F33" s="13">
        <v>0.70833333333333337</v>
      </c>
      <c r="G33" s="13"/>
      <c r="H33" s="13"/>
      <c r="I33" s="13"/>
      <c r="J33" s="13"/>
      <c r="K33" s="13"/>
      <c r="L33" s="13"/>
      <c r="M33" s="13"/>
      <c r="N33" s="13"/>
      <c r="O33" s="13"/>
      <c r="P33" s="13"/>
      <c r="Q33" s="16"/>
    </row>
    <row r="34" spans="1:17" ht="30.45" customHeight="1" thickBot="1">
      <c r="A34" s="1425"/>
      <c r="B34" s="1413"/>
      <c r="C34" s="1414"/>
      <c r="D34" s="31"/>
      <c r="E34" s="17"/>
      <c r="F34" s="486" t="s">
        <v>562</v>
      </c>
      <c r="G34" s="20"/>
      <c r="H34" s="20"/>
      <c r="I34" s="20"/>
      <c r="J34" s="47"/>
      <c r="K34" s="20"/>
      <c r="L34" s="20"/>
      <c r="M34" s="20"/>
      <c r="N34" s="20"/>
      <c r="O34" s="17"/>
      <c r="P34" s="20"/>
      <c r="Q34" s="16"/>
    </row>
    <row r="35" spans="1:17" ht="22.2" customHeight="1" thickBot="1">
      <c r="A35" s="1424" t="s">
        <v>526</v>
      </c>
      <c r="B35" s="1411" t="s">
        <v>43</v>
      </c>
      <c r="C35" s="1414" t="s">
        <v>11</v>
      </c>
      <c r="D35" s="25"/>
      <c r="E35" s="11"/>
      <c r="F35" s="21" t="s">
        <v>25</v>
      </c>
      <c r="G35" s="11"/>
      <c r="H35" s="11"/>
      <c r="I35" s="11"/>
      <c r="J35" s="11"/>
      <c r="K35" s="11"/>
      <c r="L35" s="11"/>
      <c r="M35" s="11"/>
      <c r="N35" s="11"/>
      <c r="O35" s="11"/>
      <c r="P35" s="11"/>
      <c r="Q35" s="27"/>
    </row>
    <row r="36" spans="1:17" ht="26.4" customHeight="1" thickBot="1">
      <c r="A36" s="1425"/>
      <c r="B36" s="1412"/>
      <c r="C36" s="1414"/>
      <c r="D36" s="28"/>
      <c r="E36" s="13"/>
      <c r="F36" s="13">
        <v>0.70833333333333337</v>
      </c>
      <c r="G36" s="13"/>
      <c r="H36" s="13"/>
      <c r="I36" s="13"/>
      <c r="J36" s="13"/>
      <c r="K36" s="13"/>
      <c r="L36" s="13"/>
      <c r="M36" s="13"/>
      <c r="N36" s="13"/>
      <c r="O36" s="13"/>
      <c r="P36" s="13"/>
      <c r="Q36" s="30"/>
    </row>
    <row r="37" spans="1:17" ht="30.45" customHeight="1" thickBot="1">
      <c r="A37" s="1425"/>
      <c r="B37" s="1413"/>
      <c r="C37" s="1414"/>
      <c r="D37" s="31"/>
      <c r="E37" s="17"/>
      <c r="F37" s="486" t="s">
        <v>562</v>
      </c>
      <c r="G37" s="20"/>
      <c r="H37" s="20"/>
      <c r="I37" s="20"/>
      <c r="J37" s="47"/>
      <c r="K37" s="20"/>
      <c r="L37" s="20"/>
      <c r="M37" s="20"/>
      <c r="N37" s="20"/>
      <c r="O37" s="17"/>
      <c r="P37" s="20"/>
      <c r="Q37" s="33"/>
    </row>
    <row r="38" spans="1:17" ht="22.2" customHeight="1" thickBot="1">
      <c r="A38" s="1424" t="s">
        <v>526</v>
      </c>
      <c r="B38" s="1411" t="s">
        <v>563</v>
      </c>
      <c r="C38" s="1414" t="s">
        <v>11</v>
      </c>
      <c r="D38" s="25"/>
      <c r="E38" s="38"/>
      <c r="F38" s="11"/>
      <c r="G38" s="11" t="s">
        <v>39</v>
      </c>
      <c r="H38" s="22"/>
      <c r="I38" s="11"/>
      <c r="J38" s="11"/>
      <c r="K38" s="11"/>
      <c r="L38" s="11"/>
      <c r="M38" s="11"/>
      <c r="N38" s="11"/>
      <c r="O38" s="11"/>
      <c r="P38" s="11"/>
      <c r="Q38" s="11"/>
    </row>
    <row r="39" spans="1:17" ht="26.4" customHeight="1" thickBot="1">
      <c r="A39" s="1425"/>
      <c r="B39" s="1412"/>
      <c r="C39" s="1414"/>
      <c r="D39" s="28"/>
      <c r="E39" s="29"/>
      <c r="F39" s="13"/>
      <c r="G39" s="13">
        <v>0.70833333333333337</v>
      </c>
      <c r="H39" s="15"/>
      <c r="I39" s="13"/>
      <c r="J39" s="13"/>
      <c r="K39" s="13"/>
      <c r="L39" s="13"/>
      <c r="M39" s="13"/>
      <c r="N39" s="13"/>
      <c r="O39" s="13"/>
      <c r="P39" s="13"/>
      <c r="Q39" s="13"/>
    </row>
    <row r="40" spans="1:17" ht="30.45" customHeight="1" thickBot="1">
      <c r="A40" s="1425"/>
      <c r="B40" s="1413"/>
      <c r="C40" s="1414"/>
      <c r="D40" s="31"/>
      <c r="E40" s="45"/>
      <c r="F40" s="17"/>
      <c r="G40" s="486" t="s">
        <v>562</v>
      </c>
      <c r="H40" s="18"/>
      <c r="I40" s="91"/>
      <c r="J40" s="47"/>
      <c r="K40" s="20"/>
      <c r="L40" s="20"/>
      <c r="M40" s="20"/>
      <c r="N40" s="20"/>
      <c r="O40" s="17"/>
      <c r="P40" s="17"/>
      <c r="Q40" s="17"/>
    </row>
    <row r="41" spans="1:17" ht="22.2" customHeight="1">
      <c r="A41" s="1418" t="s">
        <v>526</v>
      </c>
      <c r="B41" s="1411" t="s">
        <v>585</v>
      </c>
      <c r="C41" s="1421" t="s">
        <v>11</v>
      </c>
      <c r="D41" s="25"/>
      <c r="E41" s="38"/>
      <c r="F41" s="11"/>
      <c r="G41" s="11" t="s">
        <v>727</v>
      </c>
      <c r="H41" s="22"/>
      <c r="I41" s="11"/>
      <c r="J41" s="11"/>
      <c r="K41" s="11"/>
      <c r="L41" s="11"/>
      <c r="M41" s="11"/>
      <c r="N41" s="11"/>
      <c r="O41" s="11"/>
      <c r="P41" s="11"/>
      <c r="Q41" s="11"/>
    </row>
    <row r="42" spans="1:17" ht="26.4" customHeight="1">
      <c r="A42" s="1419"/>
      <c r="B42" s="1412"/>
      <c r="C42" s="1422"/>
      <c r="D42" s="28"/>
      <c r="E42" s="29"/>
      <c r="F42" s="13"/>
      <c r="G42" s="13">
        <v>0.70833333333333337</v>
      </c>
      <c r="H42" s="15"/>
      <c r="I42" s="13"/>
      <c r="J42" s="13"/>
      <c r="K42" s="13"/>
      <c r="L42" s="13"/>
      <c r="M42" s="13"/>
      <c r="N42" s="13"/>
      <c r="O42" s="13"/>
      <c r="P42" s="13"/>
      <c r="Q42" s="13"/>
    </row>
    <row r="43" spans="1:17" ht="30.45" customHeight="1" thickBot="1">
      <c r="A43" s="1420"/>
      <c r="B43" s="1413"/>
      <c r="C43" s="1423"/>
      <c r="D43" s="31"/>
      <c r="E43" s="45"/>
      <c r="F43" s="17"/>
      <c r="G43" s="486" t="s">
        <v>562</v>
      </c>
      <c r="H43" s="18"/>
      <c r="I43" s="91"/>
      <c r="J43" s="47"/>
      <c r="K43" s="20"/>
      <c r="L43" s="20"/>
      <c r="M43" s="20"/>
      <c r="N43" s="20"/>
      <c r="O43" s="17"/>
      <c r="P43" s="17"/>
      <c r="Q43" s="17"/>
    </row>
    <row r="44" spans="1:17" ht="22.2" customHeight="1">
      <c r="A44" s="1418" t="s">
        <v>526</v>
      </c>
      <c r="B44" s="1411" t="s">
        <v>575</v>
      </c>
      <c r="C44" s="1421" t="s">
        <v>11</v>
      </c>
      <c r="D44" s="25"/>
      <c r="E44" s="38"/>
      <c r="F44" s="11"/>
      <c r="G44" s="11"/>
      <c r="H44" s="123" t="s">
        <v>728</v>
      </c>
      <c r="I44" s="11"/>
      <c r="J44" s="11"/>
      <c r="K44" s="11"/>
      <c r="L44" s="11"/>
      <c r="M44" s="11"/>
      <c r="N44" s="11"/>
      <c r="O44" s="11"/>
      <c r="P44" s="11"/>
      <c r="Q44" s="11"/>
    </row>
    <row r="45" spans="1:17" ht="26.4" customHeight="1">
      <c r="A45" s="1419"/>
      <c r="B45" s="1412"/>
      <c r="C45" s="1422"/>
      <c r="D45" s="28"/>
      <c r="E45" s="29"/>
      <c r="F45" s="13"/>
      <c r="G45" s="13"/>
      <c r="H45" s="13">
        <v>0.70833333333333337</v>
      </c>
      <c r="I45" s="13"/>
      <c r="J45" s="13"/>
      <c r="K45" s="13"/>
      <c r="L45" s="13"/>
      <c r="M45" s="13"/>
      <c r="N45" s="13"/>
      <c r="O45" s="13"/>
      <c r="P45" s="13"/>
      <c r="Q45" s="13"/>
    </row>
    <row r="46" spans="1:17" ht="30.45" customHeight="1" thickBot="1">
      <c r="A46" s="1420"/>
      <c r="B46" s="1413"/>
      <c r="C46" s="1423"/>
      <c r="D46" s="31"/>
      <c r="E46" s="45"/>
      <c r="F46" s="17"/>
      <c r="G46" s="91"/>
      <c r="H46" s="486" t="s">
        <v>562</v>
      </c>
      <c r="I46" s="91"/>
      <c r="J46" s="47"/>
      <c r="K46" s="20"/>
      <c r="L46" s="20"/>
      <c r="M46" s="20"/>
      <c r="N46" s="20"/>
      <c r="O46" s="17"/>
      <c r="P46" s="17"/>
      <c r="Q46" s="17"/>
    </row>
    <row r="47" spans="1:17" ht="22.2" customHeight="1">
      <c r="A47" s="1418" t="s">
        <v>526</v>
      </c>
      <c r="B47" s="1411" t="s">
        <v>586</v>
      </c>
      <c r="C47" s="1421" t="s">
        <v>11</v>
      </c>
      <c r="D47" s="25"/>
      <c r="E47" s="38"/>
      <c r="F47" s="11"/>
      <c r="G47" s="23"/>
      <c r="H47" s="123" t="s">
        <v>728</v>
      </c>
      <c r="I47" s="11"/>
      <c r="J47" s="11"/>
      <c r="K47" s="11"/>
      <c r="L47" s="11"/>
      <c r="M47" s="11"/>
      <c r="N47" s="11"/>
      <c r="O47" s="11"/>
      <c r="P47" s="11"/>
      <c r="Q47" s="11"/>
    </row>
    <row r="48" spans="1:17" ht="26.4" customHeight="1">
      <c r="A48" s="1419"/>
      <c r="B48" s="1412"/>
      <c r="C48" s="1422"/>
      <c r="D48" s="28"/>
      <c r="E48" s="29"/>
      <c r="F48" s="13"/>
      <c r="G48" s="14"/>
      <c r="H48" s="13">
        <v>0.70833333333333337</v>
      </c>
      <c r="I48" s="13"/>
      <c r="J48" s="13"/>
      <c r="K48" s="13"/>
      <c r="L48" s="13"/>
      <c r="M48" s="13"/>
      <c r="N48" s="13"/>
      <c r="O48" s="13"/>
      <c r="P48" s="13"/>
      <c r="Q48" s="13"/>
    </row>
    <row r="49" spans="1:17" ht="30.45" customHeight="1" thickBot="1">
      <c r="A49" s="1420"/>
      <c r="B49" s="1413"/>
      <c r="C49" s="1423"/>
      <c r="D49" s="31"/>
      <c r="E49" s="45"/>
      <c r="F49" s="17"/>
      <c r="G49" s="41"/>
      <c r="H49" s="486" t="s">
        <v>562</v>
      </c>
      <c r="I49" s="91"/>
      <c r="J49" s="47"/>
      <c r="K49" s="20"/>
      <c r="L49" s="20"/>
      <c r="M49" s="20"/>
      <c r="N49" s="20"/>
      <c r="O49" s="17"/>
      <c r="P49" s="17"/>
      <c r="Q49" s="17"/>
    </row>
    <row r="50" spans="1:17" ht="22.2" customHeight="1" thickBot="1">
      <c r="A50" s="1408" t="s">
        <v>526</v>
      </c>
      <c r="B50" s="1411" t="s">
        <v>44</v>
      </c>
      <c r="C50" s="1414" t="s">
        <v>11</v>
      </c>
      <c r="D50" s="25"/>
      <c r="E50" s="11"/>
      <c r="F50" s="11"/>
      <c r="G50" s="11"/>
      <c r="H50" s="38"/>
      <c r="I50" s="11" t="s">
        <v>26</v>
      </c>
      <c r="J50" s="11"/>
      <c r="K50" s="11"/>
      <c r="L50" s="11"/>
      <c r="M50" s="11"/>
      <c r="N50" s="11"/>
      <c r="O50" s="11"/>
      <c r="P50" s="50"/>
      <c r="Q50" s="16"/>
    </row>
    <row r="51" spans="1:17" ht="26.4" customHeight="1" thickBot="1">
      <c r="A51" s="1409"/>
      <c r="B51" s="1412"/>
      <c r="C51" s="1414"/>
      <c r="D51" s="28"/>
      <c r="E51" s="13"/>
      <c r="F51" s="13"/>
      <c r="G51" s="13"/>
      <c r="H51" s="29"/>
      <c r="I51" s="13">
        <v>0.70833333333333337</v>
      </c>
      <c r="J51" s="14"/>
      <c r="K51" s="13"/>
      <c r="L51" s="13"/>
      <c r="M51" s="13"/>
      <c r="N51" s="13"/>
      <c r="O51" s="13"/>
      <c r="P51" s="51"/>
      <c r="Q51" s="16"/>
    </row>
    <row r="52" spans="1:17" ht="30.45" customHeight="1" thickBot="1">
      <c r="A52" s="1410"/>
      <c r="B52" s="1413"/>
      <c r="C52" s="1414"/>
      <c r="D52" s="31"/>
      <c r="E52" s="20"/>
      <c r="F52" s="17"/>
      <c r="G52" s="20"/>
      <c r="H52" s="19"/>
      <c r="I52" s="486" t="s">
        <v>562</v>
      </c>
      <c r="J52" s="52"/>
      <c r="K52" s="20"/>
      <c r="L52" s="20"/>
      <c r="M52" s="20"/>
      <c r="N52" s="20"/>
      <c r="O52" s="17"/>
      <c r="P52" s="53"/>
      <c r="Q52" s="16"/>
    </row>
    <row r="53" spans="1:17" ht="22.2" customHeight="1" thickBot="1">
      <c r="A53" s="1408" t="s">
        <v>526</v>
      </c>
      <c r="B53" s="1411" t="s">
        <v>45</v>
      </c>
      <c r="C53" s="1414" t="s">
        <v>11</v>
      </c>
      <c r="D53" s="25"/>
      <c r="E53" s="11"/>
      <c r="F53" s="11"/>
      <c r="G53" s="11"/>
      <c r="H53" s="11"/>
      <c r="I53" s="11" t="s">
        <v>26</v>
      </c>
      <c r="J53" s="11"/>
      <c r="K53" s="11"/>
      <c r="L53" s="11"/>
      <c r="M53" s="11"/>
      <c r="N53" s="11"/>
      <c r="O53" s="11"/>
      <c r="P53" s="11"/>
      <c r="Q53" s="27"/>
    </row>
    <row r="54" spans="1:17" ht="26.4" customHeight="1" thickBot="1">
      <c r="A54" s="1409"/>
      <c r="B54" s="1412"/>
      <c r="C54" s="1414"/>
      <c r="D54" s="28"/>
      <c r="E54" s="13"/>
      <c r="F54" s="13"/>
      <c r="G54" s="13"/>
      <c r="H54" s="13"/>
      <c r="I54" s="13">
        <v>0.70833333333333337</v>
      </c>
      <c r="J54" s="13"/>
      <c r="K54" s="13"/>
      <c r="L54" s="13"/>
      <c r="M54" s="13"/>
      <c r="N54" s="13"/>
      <c r="O54" s="13"/>
      <c r="P54" s="13"/>
      <c r="Q54" s="30"/>
    </row>
    <row r="55" spans="1:17" ht="30.45" customHeight="1" thickBot="1">
      <c r="A55" s="1410"/>
      <c r="B55" s="1413"/>
      <c r="C55" s="1414"/>
      <c r="D55" s="28"/>
      <c r="E55" s="46"/>
      <c r="F55" s="48"/>
      <c r="G55" s="46"/>
      <c r="H55" s="48"/>
      <c r="I55" s="486" t="s">
        <v>562</v>
      </c>
      <c r="J55" s="49"/>
      <c r="K55" s="46"/>
      <c r="L55" s="46"/>
      <c r="M55" s="46"/>
      <c r="N55" s="46"/>
      <c r="O55" s="48"/>
      <c r="P55" s="20"/>
      <c r="Q55" s="33"/>
    </row>
    <row r="56" spans="1:17" ht="22.2" customHeight="1" thickBot="1">
      <c r="A56" s="1408" t="s">
        <v>526</v>
      </c>
      <c r="B56" s="1411" t="s">
        <v>46</v>
      </c>
      <c r="C56" s="1414" t="s">
        <v>11</v>
      </c>
      <c r="D56" s="25"/>
      <c r="E56" s="11"/>
      <c r="F56" s="11"/>
      <c r="G56" s="11"/>
      <c r="H56" s="11"/>
      <c r="I56" s="11" t="s">
        <v>26</v>
      </c>
      <c r="J56" s="11"/>
      <c r="K56" s="11"/>
      <c r="L56" s="11"/>
      <c r="M56" s="11"/>
      <c r="N56" s="11"/>
      <c r="O56" s="11"/>
      <c r="P56" s="11"/>
      <c r="Q56" s="16"/>
    </row>
    <row r="57" spans="1:17" ht="26.4" customHeight="1" thickBot="1">
      <c r="A57" s="1409"/>
      <c r="B57" s="1412"/>
      <c r="C57" s="1414"/>
      <c r="D57" s="28"/>
      <c r="E57" s="13"/>
      <c r="F57" s="13"/>
      <c r="G57" s="13"/>
      <c r="H57" s="13"/>
      <c r="I57" s="13">
        <v>0.70833333333333337</v>
      </c>
      <c r="J57" s="13"/>
      <c r="K57" s="13"/>
      <c r="L57" s="13"/>
      <c r="M57" s="13"/>
      <c r="N57" s="13"/>
      <c r="O57" s="13"/>
      <c r="P57" s="13"/>
      <c r="Q57" s="16"/>
    </row>
    <row r="58" spans="1:17" ht="30.45" customHeight="1" thickBot="1">
      <c r="A58" s="1410"/>
      <c r="B58" s="1413"/>
      <c r="C58" s="1414"/>
      <c r="D58" s="31"/>
      <c r="E58" s="20"/>
      <c r="F58" s="17"/>
      <c r="G58" s="20"/>
      <c r="H58" s="17"/>
      <c r="I58" s="486" t="s">
        <v>562</v>
      </c>
      <c r="J58" s="47"/>
      <c r="K58" s="20"/>
      <c r="L58" s="20"/>
      <c r="M58" s="20"/>
      <c r="N58" s="20"/>
      <c r="O58" s="17"/>
      <c r="P58" s="17"/>
      <c r="Q58" s="16"/>
    </row>
    <row r="59" spans="1:17" ht="22.2" customHeight="1" thickBot="1">
      <c r="A59" s="1408" t="s">
        <v>526</v>
      </c>
      <c r="B59" s="1411" t="s">
        <v>47</v>
      </c>
      <c r="C59" s="1414" t="s">
        <v>11</v>
      </c>
      <c r="D59" s="28"/>
      <c r="E59" s="21"/>
      <c r="F59" s="21"/>
      <c r="G59" s="21"/>
      <c r="H59" s="21"/>
      <c r="I59" s="11" t="s">
        <v>26</v>
      </c>
      <c r="J59" s="38"/>
      <c r="K59" s="11"/>
      <c r="L59" s="11"/>
      <c r="M59" s="11"/>
      <c r="N59" s="11"/>
      <c r="O59" s="11"/>
      <c r="P59" s="11"/>
      <c r="Q59" s="27"/>
    </row>
    <row r="60" spans="1:17" ht="26.4" customHeight="1" thickBot="1">
      <c r="A60" s="1409"/>
      <c r="B60" s="1412"/>
      <c r="C60" s="1414"/>
      <c r="D60" s="28"/>
      <c r="E60" s="13"/>
      <c r="F60" s="13"/>
      <c r="G60" s="13"/>
      <c r="H60" s="13"/>
      <c r="I60" s="13">
        <v>0.70833333333333337</v>
      </c>
      <c r="J60" s="29"/>
      <c r="K60" s="13"/>
      <c r="L60" s="13"/>
      <c r="M60" s="13"/>
      <c r="N60" s="13"/>
      <c r="O60" s="13"/>
      <c r="P60" s="13"/>
      <c r="Q60" s="30"/>
    </row>
    <row r="61" spans="1:17" ht="30.45" customHeight="1" thickBot="1">
      <c r="A61" s="1410"/>
      <c r="B61" s="1413"/>
      <c r="C61" s="1414"/>
      <c r="D61" s="31"/>
      <c r="E61" s="20"/>
      <c r="F61" s="17"/>
      <c r="G61" s="20"/>
      <c r="H61" s="17"/>
      <c r="I61" s="486" t="s">
        <v>562</v>
      </c>
      <c r="J61" s="39"/>
      <c r="K61" s="20"/>
      <c r="L61" s="20"/>
      <c r="M61" s="20"/>
      <c r="N61" s="20"/>
      <c r="O61" s="17"/>
      <c r="P61" s="20"/>
      <c r="Q61" s="33"/>
    </row>
    <row r="62" spans="1:17" ht="22.2" customHeight="1" thickBot="1">
      <c r="A62" s="1424" t="s">
        <v>526</v>
      </c>
      <c r="B62" s="1411" t="s">
        <v>48</v>
      </c>
      <c r="C62" s="1414" t="s">
        <v>11</v>
      </c>
      <c r="D62" s="25"/>
      <c r="E62" s="38"/>
      <c r="F62" s="11"/>
      <c r="G62" s="23"/>
      <c r="H62" s="22"/>
      <c r="I62" s="11" t="s">
        <v>26</v>
      </c>
      <c r="J62" s="11"/>
      <c r="K62" s="11"/>
      <c r="L62" s="11"/>
      <c r="M62" s="11"/>
      <c r="N62" s="11"/>
      <c r="O62" s="11"/>
      <c r="P62" s="11"/>
      <c r="Q62" s="11"/>
    </row>
    <row r="63" spans="1:17" ht="26.4" customHeight="1" thickBot="1">
      <c r="A63" s="1425"/>
      <c r="B63" s="1412"/>
      <c r="C63" s="1414"/>
      <c r="D63" s="28"/>
      <c r="E63" s="29"/>
      <c r="F63" s="13"/>
      <c r="G63" s="14"/>
      <c r="H63" s="15"/>
      <c r="I63" s="13">
        <v>0.70833333333333337</v>
      </c>
      <c r="J63" s="13"/>
      <c r="K63" s="13"/>
      <c r="L63" s="13"/>
      <c r="M63" s="13"/>
      <c r="N63" s="13"/>
      <c r="O63" s="13"/>
      <c r="P63" s="13"/>
      <c r="Q63" s="13"/>
    </row>
    <row r="64" spans="1:17" ht="30.45" customHeight="1" thickBot="1">
      <c r="A64" s="1425"/>
      <c r="B64" s="1413"/>
      <c r="C64" s="1414"/>
      <c r="D64" s="31"/>
      <c r="E64" s="45"/>
      <c r="F64" s="17"/>
      <c r="G64" s="41"/>
      <c r="H64" s="18"/>
      <c r="I64" s="486" t="s">
        <v>562</v>
      </c>
      <c r="J64" s="47"/>
      <c r="K64" s="20"/>
      <c r="L64" s="20"/>
      <c r="M64" s="20"/>
      <c r="N64" s="20"/>
      <c r="O64" s="17"/>
      <c r="P64" s="17"/>
      <c r="Q64" s="17"/>
    </row>
    <row r="65" spans="1:18" ht="22.2" customHeight="1" thickBot="1">
      <c r="A65" s="1403" t="s">
        <v>36</v>
      </c>
      <c r="B65" s="1404" t="s">
        <v>37</v>
      </c>
      <c r="C65" s="1407" t="s">
        <v>11</v>
      </c>
      <c r="D65" s="25"/>
      <c r="E65" s="11"/>
      <c r="F65" s="11"/>
      <c r="G65" s="11"/>
      <c r="H65" s="123" t="s">
        <v>729</v>
      </c>
      <c r="I65" s="11"/>
      <c r="J65" s="11"/>
      <c r="K65" s="11"/>
      <c r="L65" s="11"/>
      <c r="M65" s="11"/>
      <c r="N65" s="11"/>
      <c r="O65" s="11"/>
      <c r="P65" s="11"/>
      <c r="Q65" s="27"/>
    </row>
    <row r="66" spans="1:18" ht="26.4" customHeight="1" thickBot="1">
      <c r="A66" s="1403"/>
      <c r="B66" s="1405"/>
      <c r="C66" s="1407"/>
      <c r="D66" s="28"/>
      <c r="E66" s="13"/>
      <c r="F66" s="13"/>
      <c r="G66" s="13"/>
      <c r="H66" s="13">
        <v>0.70833333333333337</v>
      </c>
      <c r="I66" s="13"/>
      <c r="J66" s="13"/>
      <c r="K66" s="13"/>
      <c r="L66" s="13"/>
      <c r="M66" s="13"/>
      <c r="N66" s="13"/>
      <c r="O66" s="13"/>
      <c r="P66" s="13"/>
      <c r="Q66" s="30"/>
    </row>
    <row r="67" spans="1:18" ht="30.45" customHeight="1" thickBot="1">
      <c r="A67" s="1403"/>
      <c r="B67" s="1406"/>
      <c r="C67" s="1407"/>
      <c r="D67" s="31"/>
      <c r="E67" s="17"/>
      <c r="F67" s="17"/>
      <c r="G67" s="20"/>
      <c r="H67" s="486" t="s">
        <v>562</v>
      </c>
      <c r="I67" s="20"/>
      <c r="J67" s="47"/>
      <c r="K67" s="20"/>
      <c r="L67" s="20"/>
      <c r="M67" s="20"/>
      <c r="N67" s="20"/>
      <c r="O67" s="17"/>
      <c r="P67" s="20"/>
      <c r="Q67" s="33"/>
    </row>
    <row r="68" spans="1:18" ht="23.85" customHeight="1" thickBot="1">
      <c r="A68" s="1403" t="s">
        <v>534</v>
      </c>
      <c r="B68" s="1404" t="s">
        <v>38</v>
      </c>
      <c r="C68" s="1407" t="s">
        <v>11</v>
      </c>
      <c r="D68" s="25"/>
      <c r="E68" s="11"/>
      <c r="F68" s="11"/>
      <c r="G68" s="11"/>
      <c r="H68" s="123" t="s">
        <v>728</v>
      </c>
      <c r="I68" s="11"/>
      <c r="J68" s="11"/>
      <c r="K68" s="11"/>
      <c r="L68" s="11"/>
      <c r="M68" s="11"/>
      <c r="N68" s="11"/>
      <c r="O68" s="11"/>
      <c r="P68" s="11"/>
      <c r="Q68" s="11"/>
    </row>
    <row r="69" spans="1:18" ht="22.2" customHeight="1" thickBot="1">
      <c r="A69" s="1403"/>
      <c r="B69" s="1405"/>
      <c r="C69" s="1407"/>
      <c r="D69" s="28"/>
      <c r="E69" s="13"/>
      <c r="F69" s="13"/>
      <c r="G69" s="13"/>
      <c r="H69" s="13">
        <v>0.70833333333333337</v>
      </c>
      <c r="I69" s="13"/>
      <c r="J69" s="13"/>
      <c r="K69" s="13"/>
      <c r="L69" s="13"/>
      <c r="M69" s="13"/>
      <c r="N69" s="13"/>
      <c r="O69" s="13"/>
      <c r="P69" s="13"/>
      <c r="Q69" s="13"/>
    </row>
    <row r="70" spans="1:18" ht="36.75" customHeight="1" thickBot="1">
      <c r="A70" s="1403"/>
      <c r="B70" s="1406"/>
      <c r="C70" s="1407"/>
      <c r="D70" s="31"/>
      <c r="E70" s="20"/>
      <c r="F70" s="17"/>
      <c r="G70" s="17"/>
      <c r="H70" s="486" t="s">
        <v>562</v>
      </c>
      <c r="I70" s="20"/>
      <c r="J70" s="47"/>
      <c r="K70" s="20"/>
      <c r="L70" s="47"/>
      <c r="M70" s="20"/>
      <c r="N70" s="20"/>
      <c r="O70" s="17"/>
      <c r="P70" s="47"/>
      <c r="Q70" s="47"/>
    </row>
    <row r="71" spans="1:18" ht="16.8" thickBot="1">
      <c r="A71" s="1403" t="s">
        <v>660</v>
      </c>
      <c r="B71" s="1404" t="s">
        <v>661</v>
      </c>
      <c r="C71" s="1407" t="s">
        <v>11</v>
      </c>
      <c r="D71" s="25"/>
      <c r="E71" s="11"/>
      <c r="F71" s="11"/>
      <c r="G71" s="11" t="s">
        <v>727</v>
      </c>
      <c r="H71" s="11"/>
      <c r="I71" s="11"/>
      <c r="J71" s="11"/>
      <c r="K71" s="11"/>
      <c r="L71" s="11"/>
      <c r="M71" s="11"/>
      <c r="N71" s="11"/>
      <c r="O71" s="11"/>
      <c r="P71" s="11"/>
      <c r="Q71" s="27"/>
      <c r="R71" s="1"/>
    </row>
    <row r="72" spans="1:18" ht="41.4" customHeight="1" thickBot="1">
      <c r="A72" s="1403"/>
      <c r="B72" s="1405"/>
      <c r="C72" s="1407"/>
      <c r="D72" s="28"/>
      <c r="E72" s="13"/>
      <c r="F72" s="13"/>
      <c r="G72" s="13">
        <v>0.70833333333333337</v>
      </c>
      <c r="H72" s="13"/>
      <c r="I72" s="13"/>
      <c r="J72" s="13"/>
      <c r="K72" s="13"/>
      <c r="L72" s="13"/>
      <c r="M72" s="13"/>
      <c r="N72" s="13"/>
      <c r="O72" s="13"/>
      <c r="P72" s="13"/>
      <c r="Q72" s="30"/>
      <c r="R72" s="1"/>
    </row>
    <row r="73" spans="1:18" ht="21.6" customHeight="1" thickBot="1">
      <c r="A73" s="1403"/>
      <c r="B73" s="1406"/>
      <c r="C73" s="1407"/>
      <c r="D73" s="31"/>
      <c r="E73" s="17"/>
      <c r="F73" s="17"/>
      <c r="G73" s="486" t="s">
        <v>562</v>
      </c>
      <c r="H73" s="91"/>
      <c r="I73" s="20"/>
      <c r="J73" s="47"/>
      <c r="K73" s="20"/>
      <c r="L73" s="20"/>
      <c r="M73" s="20"/>
      <c r="N73" s="20"/>
      <c r="O73" s="17"/>
      <c r="P73" s="20"/>
      <c r="Q73" s="33"/>
      <c r="R73" s="1"/>
    </row>
    <row r="74" spans="1:18" ht="16.8" thickBot="1">
      <c r="A74" s="1403" t="s">
        <v>660</v>
      </c>
      <c r="B74" s="1404" t="s">
        <v>662</v>
      </c>
      <c r="C74" s="1407" t="s">
        <v>11</v>
      </c>
      <c r="D74" s="25"/>
      <c r="E74" s="11"/>
      <c r="F74" s="11"/>
      <c r="G74" s="11" t="s">
        <v>727</v>
      </c>
      <c r="H74" s="11"/>
      <c r="I74" s="11"/>
      <c r="J74" s="11"/>
      <c r="K74" s="11"/>
      <c r="L74" s="11"/>
      <c r="M74" s="11"/>
      <c r="N74" s="11"/>
      <c r="O74" s="11"/>
      <c r="P74" s="11"/>
      <c r="Q74" s="27"/>
      <c r="R74" s="1"/>
    </row>
    <row r="75" spans="1:18" ht="41.4" customHeight="1" thickBot="1">
      <c r="A75" s="1403"/>
      <c r="B75" s="1405"/>
      <c r="C75" s="1407"/>
      <c r="D75" s="28"/>
      <c r="E75" s="13"/>
      <c r="F75" s="13"/>
      <c r="G75" s="13">
        <v>0.70833333333333337</v>
      </c>
      <c r="H75" s="13"/>
      <c r="I75" s="13"/>
      <c r="J75" s="13"/>
      <c r="K75" s="13"/>
      <c r="L75" s="13"/>
      <c r="M75" s="13"/>
      <c r="N75" s="13"/>
      <c r="O75" s="13"/>
      <c r="P75" s="13"/>
      <c r="Q75" s="30"/>
      <c r="R75" s="1"/>
    </row>
    <row r="76" spans="1:18" ht="16.8" thickBot="1">
      <c r="A76" s="1403"/>
      <c r="B76" s="1406"/>
      <c r="C76" s="1407"/>
      <c r="D76" s="31"/>
      <c r="E76" s="17"/>
      <c r="F76" s="17"/>
      <c r="G76" s="486" t="s">
        <v>562</v>
      </c>
      <c r="H76" s="91"/>
      <c r="I76" s="20"/>
      <c r="J76" s="47"/>
      <c r="K76" s="20"/>
      <c r="L76" s="20"/>
      <c r="M76" s="20"/>
      <c r="N76" s="20"/>
      <c r="O76" s="17"/>
      <c r="P76" s="20"/>
      <c r="Q76" s="33"/>
      <c r="R76" s="1"/>
    </row>
    <row r="77" spans="1:18" ht="22.2" customHeight="1" thickBot="1">
      <c r="A77" s="1403" t="s">
        <v>680</v>
      </c>
      <c r="B77" s="1404" t="s">
        <v>681</v>
      </c>
      <c r="C77" s="1407" t="s">
        <v>11</v>
      </c>
      <c r="D77" s="25"/>
      <c r="E77" s="11"/>
      <c r="F77" s="11"/>
      <c r="G77" s="11" t="s">
        <v>727</v>
      </c>
      <c r="H77" s="11"/>
      <c r="I77" s="11"/>
      <c r="J77" s="11"/>
      <c r="K77" s="11"/>
      <c r="L77" s="11"/>
      <c r="M77" s="11"/>
      <c r="N77" s="11"/>
      <c r="O77" s="11"/>
      <c r="P77" s="11"/>
      <c r="Q77" s="27"/>
    </row>
    <row r="78" spans="1:18" ht="26.4" customHeight="1" thickBot="1">
      <c r="A78" s="1403"/>
      <c r="B78" s="1405"/>
      <c r="C78" s="1407"/>
      <c r="D78" s="28"/>
      <c r="E78" s="13"/>
      <c r="F78" s="13"/>
      <c r="G78" s="13">
        <v>0.70833333333333337</v>
      </c>
      <c r="H78" s="13"/>
      <c r="I78" s="13"/>
      <c r="J78" s="13"/>
      <c r="K78" s="13"/>
      <c r="L78" s="13"/>
      <c r="M78" s="13"/>
      <c r="N78" s="13"/>
      <c r="O78" s="13"/>
      <c r="P78" s="13"/>
      <c r="Q78" s="30"/>
    </row>
    <row r="79" spans="1:18" ht="30.45" customHeight="1" thickBot="1">
      <c r="A79" s="1403"/>
      <c r="B79" s="1406"/>
      <c r="C79" s="1407"/>
      <c r="D79" s="31"/>
      <c r="E79" s="17"/>
      <c r="F79" s="17"/>
      <c r="G79" s="1198" t="s">
        <v>562</v>
      </c>
      <c r="H79" s="91"/>
      <c r="I79" s="20"/>
      <c r="J79" s="47"/>
      <c r="K79" s="20"/>
      <c r="L79" s="20"/>
      <c r="M79" s="20"/>
      <c r="N79" s="20"/>
      <c r="O79" s="17"/>
      <c r="P79" s="20"/>
      <c r="Q79" s="33"/>
    </row>
    <row r="80" spans="1:18" ht="22.2" customHeight="1" thickBot="1">
      <c r="A80" s="1403" t="s">
        <v>680</v>
      </c>
      <c r="B80" s="1404" t="s">
        <v>682</v>
      </c>
      <c r="C80" s="1407" t="s">
        <v>11</v>
      </c>
      <c r="D80" s="25"/>
      <c r="E80" s="11"/>
      <c r="F80" s="11"/>
      <c r="G80" s="11" t="s">
        <v>727</v>
      </c>
      <c r="H80" s="11"/>
      <c r="I80" s="11"/>
      <c r="J80" s="11"/>
      <c r="K80" s="11"/>
      <c r="L80" s="11"/>
      <c r="M80" s="11"/>
      <c r="N80" s="11"/>
      <c r="O80" s="11"/>
      <c r="P80" s="11"/>
      <c r="Q80" s="27"/>
    </row>
    <row r="81" spans="1:17" ht="26.4" customHeight="1" thickBot="1">
      <c r="A81" s="1403"/>
      <c r="B81" s="1405"/>
      <c r="C81" s="1407"/>
      <c r="D81" s="28"/>
      <c r="E81" s="13"/>
      <c r="F81" s="13"/>
      <c r="G81" s="13">
        <v>0.70833333333333337</v>
      </c>
      <c r="H81" s="13"/>
      <c r="I81" s="13"/>
      <c r="J81" s="13"/>
      <c r="K81" s="13"/>
      <c r="L81" s="13"/>
      <c r="M81" s="13"/>
      <c r="N81" s="13"/>
      <c r="O81" s="13"/>
      <c r="P81" s="13"/>
      <c r="Q81" s="30"/>
    </row>
    <row r="82" spans="1:17" ht="30.45" customHeight="1" thickBot="1">
      <c r="A82" s="1403"/>
      <c r="B82" s="1406"/>
      <c r="C82" s="1407"/>
      <c r="D82" s="31"/>
      <c r="E82" s="17"/>
      <c r="F82" s="17"/>
      <c r="G82" s="486" t="s">
        <v>562</v>
      </c>
      <c r="H82" s="91"/>
      <c r="I82" s="20"/>
      <c r="J82" s="47"/>
      <c r="K82" s="20"/>
      <c r="L82" s="20"/>
      <c r="M82" s="20"/>
      <c r="N82" s="20"/>
      <c r="O82" s="17"/>
      <c r="P82" s="20"/>
      <c r="Q82" s="33"/>
    </row>
    <row r="83" spans="1:17" ht="16.95" customHeight="1" thickBot="1">
      <c r="A83" s="1403" t="s">
        <v>680</v>
      </c>
      <c r="B83" s="1404" t="s">
        <v>683</v>
      </c>
      <c r="C83" s="1407" t="s">
        <v>11</v>
      </c>
      <c r="D83" s="25"/>
      <c r="E83" s="11"/>
      <c r="F83" s="11"/>
      <c r="G83" s="11" t="s">
        <v>727</v>
      </c>
      <c r="H83" s="11"/>
      <c r="I83" s="11"/>
      <c r="J83" s="11"/>
      <c r="K83" s="11"/>
      <c r="L83" s="11"/>
      <c r="M83" s="11"/>
      <c r="N83" s="11"/>
      <c r="O83" s="11"/>
      <c r="P83" s="11"/>
      <c r="Q83" s="27"/>
    </row>
    <row r="84" spans="1:17" ht="16.95" customHeight="1" thickBot="1">
      <c r="A84" s="1403"/>
      <c r="B84" s="1405"/>
      <c r="C84" s="1407"/>
      <c r="D84" s="28"/>
      <c r="E84" s="13"/>
      <c r="F84" s="13"/>
      <c r="G84" s="13">
        <v>0.70833333333333337</v>
      </c>
      <c r="H84" s="13"/>
      <c r="I84" s="13"/>
      <c r="J84" s="13"/>
      <c r="K84" s="13"/>
      <c r="L84" s="13"/>
      <c r="M84" s="13"/>
      <c r="N84" s="13"/>
      <c r="O84" s="13"/>
      <c r="P84" s="13"/>
      <c r="Q84" s="30"/>
    </row>
    <row r="85" spans="1:17" ht="25.95" customHeight="1" thickBot="1">
      <c r="A85" s="1403"/>
      <c r="B85" s="1406"/>
      <c r="C85" s="1407"/>
      <c r="D85" s="31"/>
      <c r="E85" s="17"/>
      <c r="F85" s="17"/>
      <c r="G85" s="486" t="s">
        <v>562</v>
      </c>
      <c r="H85" s="91"/>
      <c r="I85" s="20"/>
      <c r="J85" s="47"/>
      <c r="K85" s="20"/>
      <c r="L85" s="20"/>
      <c r="M85" s="20"/>
      <c r="N85" s="20"/>
      <c r="O85" s="17"/>
      <c r="P85" s="20"/>
      <c r="Q85" s="33"/>
    </row>
    <row r="86" spans="1:17" ht="28.2" customHeight="1" thickBot="1">
      <c r="A86" s="1403" t="s">
        <v>680</v>
      </c>
      <c r="B86" s="1427" t="s">
        <v>684</v>
      </c>
      <c r="C86" s="1407" t="s">
        <v>11</v>
      </c>
      <c r="D86" s="25"/>
      <c r="E86" s="11"/>
      <c r="F86" s="11"/>
      <c r="G86" s="11" t="s">
        <v>727</v>
      </c>
      <c r="H86" s="11"/>
      <c r="I86" s="11"/>
      <c r="J86" s="11"/>
      <c r="K86" s="11"/>
      <c r="L86" s="11"/>
      <c r="M86" s="11"/>
      <c r="N86" s="11"/>
      <c r="O86" s="11"/>
      <c r="P86" s="11"/>
      <c r="Q86" s="27"/>
    </row>
    <row r="87" spans="1:17" ht="24.6" customHeight="1" thickBot="1">
      <c r="A87" s="1403"/>
      <c r="B87" s="1427"/>
      <c r="C87" s="1407"/>
      <c r="D87" s="28"/>
      <c r="E87" s="13"/>
      <c r="F87" s="13"/>
      <c r="G87" s="13">
        <v>0.70833333333333337</v>
      </c>
      <c r="H87" s="13"/>
      <c r="I87" s="13"/>
      <c r="J87" s="13"/>
      <c r="K87" s="13"/>
      <c r="L87" s="13"/>
      <c r="M87" s="13"/>
      <c r="N87" s="13"/>
      <c r="O87" s="13"/>
      <c r="P87" s="13"/>
      <c r="Q87" s="30"/>
    </row>
    <row r="88" spans="1:17" ht="31.8" customHeight="1" thickBot="1">
      <c r="A88" s="1426"/>
      <c r="B88" s="1427"/>
      <c r="C88" s="1407"/>
      <c r="D88" s="31"/>
      <c r="E88" s="17"/>
      <c r="F88" s="17"/>
      <c r="G88" s="486" t="s">
        <v>562</v>
      </c>
      <c r="H88" s="91"/>
      <c r="I88" s="20"/>
      <c r="J88" s="47"/>
      <c r="K88" s="20"/>
      <c r="L88" s="20"/>
      <c r="M88" s="20"/>
      <c r="N88" s="20"/>
      <c r="O88" s="17"/>
      <c r="P88" s="20"/>
      <c r="Q88" s="33"/>
    </row>
    <row r="89" spans="1:17" ht="16.95" customHeight="1" thickBot="1">
      <c r="A89" s="1430" t="s">
        <v>523</v>
      </c>
      <c r="B89" s="1433" t="s">
        <v>19</v>
      </c>
      <c r="C89" s="1414" t="s">
        <v>11</v>
      </c>
      <c r="D89" s="25"/>
      <c r="E89" s="26"/>
      <c r="F89" s="11" t="s">
        <v>527</v>
      </c>
      <c r="G89" s="11"/>
      <c r="H89" s="11"/>
      <c r="I89" s="11"/>
      <c r="J89" s="11"/>
      <c r="K89" s="26"/>
      <c r="L89" s="11" t="s">
        <v>528</v>
      </c>
      <c r="M89" s="11"/>
      <c r="N89" s="11"/>
      <c r="O89" s="11"/>
      <c r="P89" s="11"/>
      <c r="Q89" s="27"/>
    </row>
    <row r="90" spans="1:17" ht="16.95" customHeight="1" thickBot="1">
      <c r="A90" s="1431"/>
      <c r="B90" s="1434"/>
      <c r="C90" s="1414"/>
      <c r="D90" s="28"/>
      <c r="E90" s="29"/>
      <c r="F90" s="13">
        <v>0.70833333333333337</v>
      </c>
      <c r="G90" s="13"/>
      <c r="H90" s="13"/>
      <c r="I90" s="13"/>
      <c r="J90" s="13"/>
      <c r="K90" s="29"/>
      <c r="L90" s="13">
        <v>0.70833333333333337</v>
      </c>
      <c r="M90" s="13"/>
      <c r="N90" s="13"/>
      <c r="O90" s="13"/>
      <c r="P90" s="13"/>
      <c r="Q90" s="30"/>
    </row>
    <row r="91" spans="1:17" ht="34.200000000000003" customHeight="1" thickBot="1">
      <c r="A91" s="1432"/>
      <c r="B91" s="1435"/>
      <c r="C91" s="1414"/>
      <c r="D91" s="31"/>
      <c r="E91" s="32"/>
      <c r="F91" s="427" t="s">
        <v>553</v>
      </c>
      <c r="G91" s="20"/>
      <c r="H91" s="20"/>
      <c r="I91" s="17"/>
      <c r="J91" s="42"/>
      <c r="K91" s="32"/>
      <c r="L91" s="427" t="s">
        <v>560</v>
      </c>
      <c r="M91" s="20"/>
      <c r="N91" s="20"/>
      <c r="O91" s="20"/>
      <c r="P91" s="20"/>
      <c r="Q91" s="33"/>
    </row>
    <row r="92" spans="1:17" ht="16.95" customHeight="1" thickBot="1">
      <c r="A92" s="1408" t="s">
        <v>523</v>
      </c>
      <c r="B92" s="1415" t="s">
        <v>20</v>
      </c>
      <c r="C92" s="1414" t="s">
        <v>11</v>
      </c>
      <c r="D92" s="25"/>
      <c r="E92" s="25"/>
      <c r="F92" s="11" t="s">
        <v>527</v>
      </c>
      <c r="G92" s="11"/>
      <c r="H92" s="11"/>
      <c r="I92" s="11"/>
      <c r="J92" s="11"/>
      <c r="K92" s="26"/>
      <c r="L92" s="11" t="s">
        <v>528</v>
      </c>
      <c r="M92" s="11"/>
      <c r="N92" s="11"/>
      <c r="O92" s="11"/>
      <c r="P92" s="11"/>
      <c r="Q92" s="27"/>
    </row>
    <row r="93" spans="1:17" ht="16.95" customHeight="1" thickBot="1">
      <c r="A93" s="1409"/>
      <c r="B93" s="1416"/>
      <c r="C93" s="1414"/>
      <c r="D93" s="28"/>
      <c r="E93" s="28"/>
      <c r="F93" s="13">
        <v>0.70833333333333337</v>
      </c>
      <c r="G93" s="13"/>
      <c r="H93" s="13"/>
      <c r="I93" s="13"/>
      <c r="J93" s="13"/>
      <c r="K93" s="29"/>
      <c r="L93" s="13">
        <v>0.70833333333333337</v>
      </c>
      <c r="M93" s="13"/>
      <c r="N93" s="13"/>
      <c r="O93" s="13"/>
      <c r="P93" s="13"/>
      <c r="Q93" s="30"/>
    </row>
    <row r="94" spans="1:17" ht="34.200000000000003" customHeight="1" thickBot="1">
      <c r="A94" s="1410"/>
      <c r="B94" s="1417"/>
      <c r="C94" s="1414"/>
      <c r="D94" s="31"/>
      <c r="E94" s="31"/>
      <c r="F94" s="427" t="s">
        <v>553</v>
      </c>
      <c r="G94" s="20"/>
      <c r="H94" s="20"/>
      <c r="I94" s="17"/>
      <c r="J94" s="17"/>
      <c r="K94" s="32"/>
      <c r="L94" s="332" t="s">
        <v>560</v>
      </c>
      <c r="M94" s="20"/>
      <c r="N94" s="20"/>
      <c r="O94" s="20"/>
      <c r="P94" s="20"/>
      <c r="Q94" s="30"/>
    </row>
    <row r="95" spans="1:17" ht="16.95" customHeight="1" thickBot="1">
      <c r="A95" s="1403" t="s">
        <v>532</v>
      </c>
      <c r="B95" s="1428" t="s">
        <v>752</v>
      </c>
      <c r="C95" s="1407" t="s">
        <v>11</v>
      </c>
      <c r="D95" s="28"/>
      <c r="E95" s="21"/>
      <c r="F95" s="21" t="s">
        <v>25</v>
      </c>
      <c r="G95" s="21"/>
      <c r="H95" s="11"/>
      <c r="I95" s="21" t="s">
        <v>26</v>
      </c>
      <c r="J95" s="11"/>
      <c r="K95" s="11"/>
      <c r="L95" s="21" t="s">
        <v>27</v>
      </c>
      <c r="M95" s="11"/>
      <c r="N95" s="11"/>
      <c r="O95" s="11" t="s">
        <v>28</v>
      </c>
      <c r="P95" s="11"/>
      <c r="Q95" s="27"/>
    </row>
    <row r="96" spans="1:17" ht="16.95" customHeight="1" thickBot="1">
      <c r="A96" s="1403"/>
      <c r="B96" s="1428"/>
      <c r="C96" s="1407"/>
      <c r="D96" s="28"/>
      <c r="E96" s="13"/>
      <c r="F96" s="13">
        <v>0.70833333333333337</v>
      </c>
      <c r="G96" s="13"/>
      <c r="H96" s="13"/>
      <c r="I96" s="13">
        <v>0.70833333333333337</v>
      </c>
      <c r="J96" s="13"/>
      <c r="K96" s="13"/>
      <c r="L96" s="13">
        <v>0.70833333333333337</v>
      </c>
      <c r="M96" s="13"/>
      <c r="N96" s="13"/>
      <c r="O96" s="13">
        <v>0.70833333333333337</v>
      </c>
      <c r="P96" s="13"/>
      <c r="Q96" s="30"/>
    </row>
    <row r="97" spans="1:17" ht="30" customHeight="1" thickBot="1">
      <c r="A97" s="1403"/>
      <c r="B97" s="1428"/>
      <c r="C97" s="1407"/>
      <c r="D97" s="40"/>
      <c r="E97" s="17"/>
      <c r="F97" s="486" t="s">
        <v>561</v>
      </c>
      <c r="G97" s="41"/>
      <c r="H97" s="17"/>
      <c r="I97" s="1198" t="s">
        <v>29</v>
      </c>
      <c r="J97" s="42"/>
      <c r="K97" s="17"/>
      <c r="L97" s="427" t="s">
        <v>30</v>
      </c>
      <c r="M97" s="20"/>
      <c r="N97" s="17"/>
      <c r="O97" s="486" t="s">
        <v>31</v>
      </c>
      <c r="P97" s="20"/>
      <c r="Q97" s="33"/>
    </row>
    <row r="98" spans="1:17" ht="16.95" customHeight="1" thickBot="1">
      <c r="A98" s="1403" t="s">
        <v>533</v>
      </c>
      <c r="B98" s="1404" t="s">
        <v>32</v>
      </c>
      <c r="C98" s="1407" t="s">
        <v>11</v>
      </c>
      <c r="D98" s="25"/>
      <c r="E98" s="21"/>
      <c r="F98" s="11"/>
      <c r="G98" s="11"/>
      <c r="H98" s="11" t="s">
        <v>33</v>
      </c>
      <c r="I98" s="11"/>
      <c r="J98" s="11"/>
      <c r="K98" s="11" t="s">
        <v>34</v>
      </c>
      <c r="L98" s="21"/>
      <c r="M98" s="11"/>
      <c r="N98" s="123" t="s">
        <v>730</v>
      </c>
      <c r="O98" s="21"/>
      <c r="P98" s="11"/>
      <c r="Q98" s="30"/>
    </row>
    <row r="99" spans="1:17" ht="16.95" customHeight="1" thickBot="1">
      <c r="A99" s="1403"/>
      <c r="B99" s="1405"/>
      <c r="C99" s="1407"/>
      <c r="D99" s="28"/>
      <c r="E99" s="14"/>
      <c r="F99" s="13"/>
      <c r="G99" s="13"/>
      <c r="H99" s="29">
        <v>0.70833333333333337</v>
      </c>
      <c r="I99" s="13"/>
      <c r="J99" s="13"/>
      <c r="K99" s="29">
        <v>0.70833333333333337</v>
      </c>
      <c r="L99" s="13"/>
      <c r="M99" s="13"/>
      <c r="N99" s="29">
        <v>0.70833333333333337</v>
      </c>
      <c r="O99" s="13"/>
      <c r="P99" s="13"/>
      <c r="Q99" s="30"/>
    </row>
    <row r="100" spans="1:17" ht="21" customHeight="1" thickBot="1">
      <c r="A100" s="1403"/>
      <c r="B100" s="1406"/>
      <c r="C100" s="1407"/>
      <c r="D100" s="43"/>
      <c r="E100" s="486"/>
      <c r="F100" s="20"/>
      <c r="G100" s="20"/>
      <c r="H100" s="1198" t="s">
        <v>29</v>
      </c>
      <c r="I100" s="42"/>
      <c r="J100" s="44"/>
      <c r="K100" s="427" t="s">
        <v>30</v>
      </c>
      <c r="L100" s="20"/>
      <c r="M100" s="45"/>
      <c r="N100" s="486" t="s">
        <v>31</v>
      </c>
      <c r="O100" s="41"/>
      <c r="P100" s="20"/>
      <c r="Q100" s="33"/>
    </row>
    <row r="101" spans="1:17" ht="16.95" customHeight="1" thickBot="1">
      <c r="A101" s="1403" t="s">
        <v>533</v>
      </c>
      <c r="B101" s="1404" t="s">
        <v>35</v>
      </c>
      <c r="C101" s="1407" t="s">
        <v>11</v>
      </c>
      <c r="D101" s="25"/>
      <c r="E101" s="21"/>
      <c r="F101" s="11"/>
      <c r="G101" s="11"/>
      <c r="H101" s="11" t="s">
        <v>33</v>
      </c>
      <c r="I101" s="11"/>
      <c r="J101" s="11"/>
      <c r="K101" s="11" t="s">
        <v>34</v>
      </c>
      <c r="L101" s="11"/>
      <c r="M101" s="11"/>
      <c r="N101" s="123" t="s">
        <v>730</v>
      </c>
      <c r="O101" s="11"/>
      <c r="P101" s="11"/>
      <c r="Q101" s="27"/>
    </row>
    <row r="102" spans="1:17" ht="16.95" customHeight="1" thickBot="1">
      <c r="A102" s="1403"/>
      <c r="B102" s="1405"/>
      <c r="C102" s="1407"/>
      <c r="D102" s="28"/>
      <c r="E102" s="14"/>
      <c r="F102" s="13"/>
      <c r="G102" s="13"/>
      <c r="H102" s="29">
        <v>0.70833333333333337</v>
      </c>
      <c r="I102" s="13"/>
      <c r="J102" s="13"/>
      <c r="K102" s="29">
        <v>0.70833333333333337</v>
      </c>
      <c r="L102" s="13"/>
      <c r="M102" s="13"/>
      <c r="N102" s="29">
        <v>0.70833333333333337</v>
      </c>
      <c r="O102" s="13"/>
      <c r="P102" s="13"/>
      <c r="Q102" s="30"/>
    </row>
    <row r="103" spans="1:17" ht="33.6" customHeight="1" thickBot="1">
      <c r="A103" s="1403"/>
      <c r="B103" s="1406"/>
      <c r="C103" s="1407"/>
      <c r="D103" s="111"/>
      <c r="E103" s="427"/>
      <c r="F103" s="112"/>
      <c r="G103" s="112"/>
      <c r="H103" s="1199" t="s">
        <v>29</v>
      </c>
      <c r="I103" s="112"/>
      <c r="J103" s="113"/>
      <c r="K103" s="427" t="s">
        <v>30</v>
      </c>
      <c r="L103" s="112"/>
      <c r="M103" s="112"/>
      <c r="N103" s="427" t="s">
        <v>31</v>
      </c>
      <c r="O103" s="112"/>
      <c r="P103" s="112"/>
      <c r="Q103" s="114"/>
    </row>
    <row r="104" spans="1:17" ht="16.95" customHeight="1" thickBot="1">
      <c r="A104" s="1403" t="s">
        <v>533</v>
      </c>
      <c r="B104" s="1404" t="s">
        <v>1924</v>
      </c>
      <c r="C104" s="1407" t="s">
        <v>11</v>
      </c>
      <c r="D104" s="28"/>
      <c r="E104" s="21"/>
      <c r="F104" s="11"/>
      <c r="G104" s="11"/>
      <c r="H104" s="11" t="s">
        <v>33</v>
      </c>
      <c r="I104" s="11"/>
      <c r="J104" s="11"/>
      <c r="K104" s="11" t="s">
        <v>34</v>
      </c>
      <c r="L104" s="11"/>
      <c r="M104" s="11"/>
      <c r="N104" s="123" t="s">
        <v>730</v>
      </c>
      <c r="O104" s="11"/>
      <c r="P104" s="11"/>
      <c r="Q104" s="27"/>
    </row>
    <row r="105" spans="1:17" ht="16.95" customHeight="1" thickBot="1">
      <c r="A105" s="1403"/>
      <c r="B105" s="1405"/>
      <c r="C105" s="1407"/>
      <c r="D105" s="28"/>
      <c r="E105" s="14"/>
      <c r="F105" s="13"/>
      <c r="G105" s="13"/>
      <c r="H105" s="29">
        <v>0.70833333333333337</v>
      </c>
      <c r="I105" s="13"/>
      <c r="J105" s="13"/>
      <c r="K105" s="29">
        <v>0.70833333333333337</v>
      </c>
      <c r="L105" s="13"/>
      <c r="M105" s="13"/>
      <c r="N105" s="29">
        <v>0.70833333333333337</v>
      </c>
      <c r="O105" s="13"/>
      <c r="P105" s="13"/>
      <c r="Q105" s="30"/>
    </row>
    <row r="106" spans="1:17" ht="31.8" customHeight="1" thickBot="1">
      <c r="A106" s="1403"/>
      <c r="B106" s="1406"/>
      <c r="C106" s="1407"/>
      <c r="D106" s="31"/>
      <c r="E106" s="486"/>
      <c r="F106" s="20"/>
      <c r="G106" s="20"/>
      <c r="H106" s="427" t="s">
        <v>29</v>
      </c>
      <c r="I106" s="20"/>
      <c r="J106" s="42"/>
      <c r="K106" s="427" t="s">
        <v>30</v>
      </c>
      <c r="L106" s="20"/>
      <c r="M106" s="20"/>
      <c r="N106" s="486" t="s">
        <v>31</v>
      </c>
      <c r="O106" s="20"/>
      <c r="P106" s="112"/>
      <c r="Q106" s="114"/>
    </row>
    <row r="107" spans="1:17" ht="16.95" customHeight="1" thickBot="1">
      <c r="A107" s="1403" t="s">
        <v>533</v>
      </c>
      <c r="B107" s="1404" t="s">
        <v>1925</v>
      </c>
      <c r="C107" s="1407" t="s">
        <v>11</v>
      </c>
      <c r="D107" s="28"/>
      <c r="E107" s="21"/>
      <c r="F107" s="11"/>
      <c r="G107" s="11"/>
      <c r="H107" s="11" t="s">
        <v>33</v>
      </c>
      <c r="I107" s="11"/>
      <c r="J107" s="11"/>
      <c r="K107" s="11" t="s">
        <v>34</v>
      </c>
      <c r="L107" s="11"/>
      <c r="M107" s="11"/>
      <c r="N107" s="123" t="s">
        <v>730</v>
      </c>
      <c r="O107" s="11"/>
      <c r="P107" s="11"/>
      <c r="Q107" s="27"/>
    </row>
    <row r="108" spans="1:17" ht="16.95" customHeight="1" thickBot="1">
      <c r="A108" s="1403"/>
      <c r="B108" s="1405"/>
      <c r="C108" s="1407"/>
      <c r="D108" s="28"/>
      <c r="E108" s="14"/>
      <c r="F108" s="13"/>
      <c r="G108" s="13"/>
      <c r="H108" s="29">
        <v>0.70833333333333337</v>
      </c>
      <c r="I108" s="13"/>
      <c r="J108" s="13"/>
      <c r="K108" s="29">
        <v>0.70833333333333337</v>
      </c>
      <c r="L108" s="13"/>
      <c r="M108" s="13"/>
      <c r="N108" s="29">
        <v>0.70833333333333337</v>
      </c>
      <c r="O108" s="13"/>
      <c r="P108" s="13"/>
      <c r="Q108" s="30"/>
    </row>
    <row r="109" spans="1:17" ht="35.4" customHeight="1" thickBot="1">
      <c r="A109" s="1403"/>
      <c r="B109" s="1406"/>
      <c r="C109" s="1407"/>
      <c r="D109" s="31"/>
      <c r="E109" s="486"/>
      <c r="F109" s="20"/>
      <c r="G109" s="20"/>
      <c r="H109" s="427" t="s">
        <v>29</v>
      </c>
      <c r="I109" s="20"/>
      <c r="J109" s="42"/>
      <c r="K109" s="427" t="s">
        <v>30</v>
      </c>
      <c r="L109" s="20"/>
      <c r="M109" s="20"/>
      <c r="N109" s="486" t="s">
        <v>31</v>
      </c>
      <c r="O109" s="20"/>
      <c r="P109" s="112"/>
      <c r="Q109" s="114"/>
    </row>
    <row r="110" spans="1:17" ht="16.95" customHeight="1" thickBot="1">
      <c r="A110" s="1403" t="s">
        <v>533</v>
      </c>
      <c r="B110" s="1404" t="s">
        <v>1926</v>
      </c>
      <c r="C110" s="1407" t="s">
        <v>11</v>
      </c>
      <c r="D110" s="28"/>
      <c r="E110" s="21"/>
      <c r="F110" s="11"/>
      <c r="G110" s="11"/>
      <c r="H110" s="11" t="s">
        <v>33</v>
      </c>
      <c r="I110" s="11"/>
      <c r="J110" s="11"/>
      <c r="K110" s="11" t="s">
        <v>34</v>
      </c>
      <c r="L110" s="11"/>
      <c r="M110" s="11"/>
      <c r="N110" s="123" t="s">
        <v>730</v>
      </c>
      <c r="O110" s="11"/>
      <c r="P110" s="11"/>
      <c r="Q110" s="27"/>
    </row>
    <row r="111" spans="1:17" ht="16.95" customHeight="1" thickBot="1">
      <c r="A111" s="1403"/>
      <c r="B111" s="1405"/>
      <c r="C111" s="1407"/>
      <c r="D111" s="28"/>
      <c r="E111" s="14"/>
      <c r="F111" s="13"/>
      <c r="G111" s="13"/>
      <c r="H111" s="29">
        <v>0.70833333333333337</v>
      </c>
      <c r="I111" s="13"/>
      <c r="J111" s="13"/>
      <c r="K111" s="29">
        <v>0.70833333333333337</v>
      </c>
      <c r="L111" s="13"/>
      <c r="M111" s="13"/>
      <c r="N111" s="29">
        <v>0.70833333333333337</v>
      </c>
      <c r="O111" s="13"/>
      <c r="P111" s="13"/>
      <c r="Q111" s="30"/>
    </row>
    <row r="112" spans="1:17" ht="23.4" customHeight="1" thickBot="1">
      <c r="A112" s="1403"/>
      <c r="B112" s="1406"/>
      <c r="C112" s="1407"/>
      <c r="D112" s="31"/>
      <c r="E112" s="486"/>
      <c r="F112" s="20"/>
      <c r="G112" s="20"/>
      <c r="H112" s="427" t="s">
        <v>29</v>
      </c>
      <c r="I112" s="20"/>
      <c r="J112" s="42"/>
      <c r="K112" s="427" t="s">
        <v>30</v>
      </c>
      <c r="L112" s="20"/>
      <c r="M112" s="20"/>
      <c r="N112" s="1198" t="s">
        <v>31</v>
      </c>
      <c r="O112" s="20"/>
      <c r="P112" s="112"/>
      <c r="Q112" s="114"/>
    </row>
    <row r="113" spans="1:17" ht="16.95" customHeight="1" thickBot="1">
      <c r="A113" s="1403" t="s">
        <v>533</v>
      </c>
      <c r="B113" s="1404" t="s">
        <v>1927</v>
      </c>
      <c r="C113" s="1407" t="s">
        <v>11</v>
      </c>
      <c r="D113" s="28"/>
      <c r="E113" s="21"/>
      <c r="F113" s="11"/>
      <c r="G113" s="11"/>
      <c r="H113" s="11" t="s">
        <v>33</v>
      </c>
      <c r="I113" s="11"/>
      <c r="J113" s="11"/>
      <c r="K113" s="11" t="s">
        <v>34</v>
      </c>
      <c r="L113" s="11"/>
      <c r="M113" s="11"/>
      <c r="N113" s="123" t="s">
        <v>730</v>
      </c>
      <c r="O113" s="11"/>
      <c r="P113" s="11"/>
      <c r="Q113" s="27"/>
    </row>
    <row r="114" spans="1:17" ht="16.95" customHeight="1" thickBot="1">
      <c r="A114" s="1403"/>
      <c r="B114" s="1405"/>
      <c r="C114" s="1407"/>
      <c r="D114" s="28"/>
      <c r="E114" s="14"/>
      <c r="F114" s="13"/>
      <c r="G114" s="13"/>
      <c r="H114" s="29">
        <v>0.70833333333333337</v>
      </c>
      <c r="I114" s="13"/>
      <c r="J114" s="13"/>
      <c r="K114" s="29">
        <v>0.70833333333333337</v>
      </c>
      <c r="L114" s="13"/>
      <c r="M114" s="13"/>
      <c r="N114" s="29">
        <v>0.70833333333333337</v>
      </c>
      <c r="O114" s="13"/>
      <c r="P114" s="13"/>
      <c r="Q114" s="30"/>
    </row>
    <row r="115" spans="1:17" ht="23.4" customHeight="1" thickBot="1">
      <c r="A115" s="1403"/>
      <c r="B115" s="1406"/>
      <c r="C115" s="1407"/>
      <c r="D115" s="31"/>
      <c r="E115" s="486"/>
      <c r="F115" s="20"/>
      <c r="G115" s="20"/>
      <c r="H115" s="427" t="s">
        <v>29</v>
      </c>
      <c r="I115" s="20"/>
      <c r="J115" s="42"/>
      <c r="K115" s="427" t="s">
        <v>30</v>
      </c>
      <c r="L115" s="20"/>
      <c r="M115" s="20"/>
      <c r="N115" s="486" t="s">
        <v>31</v>
      </c>
      <c r="O115" s="20"/>
      <c r="P115" s="112"/>
      <c r="Q115" s="114"/>
    </row>
    <row r="116" spans="1:17" ht="16.95" customHeight="1" thickBot="1">
      <c r="A116" s="1403" t="s">
        <v>533</v>
      </c>
      <c r="B116" s="1404" t="s">
        <v>1928</v>
      </c>
      <c r="C116" s="1407" t="s">
        <v>11</v>
      </c>
      <c r="D116" s="28"/>
      <c r="E116" s="21"/>
      <c r="F116" s="11"/>
      <c r="G116" s="11"/>
      <c r="H116" s="11" t="s">
        <v>33</v>
      </c>
      <c r="I116" s="11"/>
      <c r="J116" s="11"/>
      <c r="K116" s="11" t="s">
        <v>34</v>
      </c>
      <c r="L116" s="11"/>
      <c r="M116" s="11"/>
      <c r="N116" s="123" t="s">
        <v>730</v>
      </c>
      <c r="O116" s="11"/>
      <c r="P116" s="11"/>
      <c r="Q116" s="27"/>
    </row>
    <row r="117" spans="1:17" ht="16.95" customHeight="1" thickBot="1">
      <c r="A117" s="1403"/>
      <c r="B117" s="1405"/>
      <c r="C117" s="1407"/>
      <c r="D117" s="28"/>
      <c r="E117" s="14"/>
      <c r="F117" s="13"/>
      <c r="G117" s="13"/>
      <c r="H117" s="29">
        <v>0.70833333333333337</v>
      </c>
      <c r="I117" s="13"/>
      <c r="J117" s="13"/>
      <c r="K117" s="29">
        <v>0.70833333333333337</v>
      </c>
      <c r="L117" s="13"/>
      <c r="M117" s="13"/>
      <c r="N117" s="29">
        <v>0.70833333333333337</v>
      </c>
      <c r="O117" s="13"/>
      <c r="P117" s="13"/>
      <c r="Q117" s="30"/>
    </row>
    <row r="118" spans="1:17" ht="21.6" customHeight="1" thickBot="1">
      <c r="A118" s="1403"/>
      <c r="B118" s="1406"/>
      <c r="C118" s="1407"/>
      <c r="D118" s="31"/>
      <c r="E118" s="486"/>
      <c r="F118" s="20"/>
      <c r="G118" s="20"/>
      <c r="H118" s="427" t="s">
        <v>29</v>
      </c>
      <c r="I118" s="20"/>
      <c r="J118" s="42"/>
      <c r="K118" s="427" t="s">
        <v>30</v>
      </c>
      <c r="L118" s="20"/>
      <c r="M118" s="20"/>
      <c r="N118" s="486" t="s">
        <v>31</v>
      </c>
      <c r="O118" s="20"/>
      <c r="P118" s="112"/>
      <c r="Q118" s="114"/>
    </row>
  </sheetData>
  <mergeCells count="122">
    <mergeCell ref="A5:E5"/>
    <mergeCell ref="A1:Q1"/>
    <mergeCell ref="A2:Q2"/>
    <mergeCell ref="A3:B3"/>
    <mergeCell ref="C3:E3"/>
    <mergeCell ref="A4:E4"/>
    <mergeCell ref="A11:A13"/>
    <mergeCell ref="B11:B13"/>
    <mergeCell ref="C11:C13"/>
    <mergeCell ref="A14:A16"/>
    <mergeCell ref="B14:B16"/>
    <mergeCell ref="C14:C16"/>
    <mergeCell ref="A6:E6"/>
    <mergeCell ref="O6:Q6"/>
    <mergeCell ref="A7:E7"/>
    <mergeCell ref="O7:Q7"/>
    <mergeCell ref="A9:A10"/>
    <mergeCell ref="B9:B10"/>
    <mergeCell ref="C9:C10"/>
    <mergeCell ref="D9:P9"/>
    <mergeCell ref="A17:A19"/>
    <mergeCell ref="B17:B19"/>
    <mergeCell ref="C17:C19"/>
    <mergeCell ref="A89:A91"/>
    <mergeCell ref="B89:B91"/>
    <mergeCell ref="C89:C91"/>
    <mergeCell ref="B29:B31"/>
    <mergeCell ref="C29:C31"/>
    <mergeCell ref="A32:A34"/>
    <mergeCell ref="B32:B34"/>
    <mergeCell ref="C32:C34"/>
    <mergeCell ref="A35:A37"/>
    <mergeCell ref="B35:B37"/>
    <mergeCell ref="C35:C37"/>
    <mergeCell ref="A50:A52"/>
    <mergeCell ref="B50:B52"/>
    <mergeCell ref="A20:A22"/>
    <mergeCell ref="B20:B22"/>
    <mergeCell ref="C20:C22"/>
    <mergeCell ref="A23:A25"/>
    <mergeCell ref="B23:B25"/>
    <mergeCell ref="C23:C25"/>
    <mergeCell ref="A26:A28"/>
    <mergeCell ref="B26:B28"/>
    <mergeCell ref="C26:C28"/>
    <mergeCell ref="A62:A64"/>
    <mergeCell ref="B62:B64"/>
    <mergeCell ref="C62:C64"/>
    <mergeCell ref="A65:A67"/>
    <mergeCell ref="B65:B67"/>
    <mergeCell ref="C65:C67"/>
    <mergeCell ref="A68:A70"/>
    <mergeCell ref="B68:B70"/>
    <mergeCell ref="C68:C70"/>
    <mergeCell ref="A29:A31"/>
    <mergeCell ref="C50:C52"/>
    <mergeCell ref="A53:A55"/>
    <mergeCell ref="B53:B55"/>
    <mergeCell ref="C53:C55"/>
    <mergeCell ref="A56:A58"/>
    <mergeCell ref="B56:B58"/>
    <mergeCell ref="C56:C58"/>
    <mergeCell ref="A47:A49"/>
    <mergeCell ref="B47:B49"/>
    <mergeCell ref="C47:C49"/>
    <mergeCell ref="A44:A46"/>
    <mergeCell ref="B44:B46"/>
    <mergeCell ref="C44:C46"/>
    <mergeCell ref="A41:A43"/>
    <mergeCell ref="B41:B43"/>
    <mergeCell ref="C41:C43"/>
    <mergeCell ref="A38:A40"/>
    <mergeCell ref="B38:B40"/>
    <mergeCell ref="C38:C40"/>
    <mergeCell ref="A107:A109"/>
    <mergeCell ref="B107:B109"/>
    <mergeCell ref="C107:C109"/>
    <mergeCell ref="A86:A88"/>
    <mergeCell ref="B86:B88"/>
    <mergeCell ref="C86:C88"/>
    <mergeCell ref="A80:A82"/>
    <mergeCell ref="B80:B82"/>
    <mergeCell ref="C80:C82"/>
    <mergeCell ref="A104:A106"/>
    <mergeCell ref="B104:B106"/>
    <mergeCell ref="C104:C106"/>
    <mergeCell ref="A101:A103"/>
    <mergeCell ref="B101:B103"/>
    <mergeCell ref="C101:C103"/>
    <mergeCell ref="A95:A97"/>
    <mergeCell ref="B95:B97"/>
    <mergeCell ref="C95:C97"/>
    <mergeCell ref="A59:A61"/>
    <mergeCell ref="B59:B61"/>
    <mergeCell ref="C59:C61"/>
    <mergeCell ref="C98:C100"/>
    <mergeCell ref="A92:A94"/>
    <mergeCell ref="B92:B94"/>
    <mergeCell ref="C92:C94"/>
    <mergeCell ref="A98:A100"/>
    <mergeCell ref="B98:B100"/>
    <mergeCell ref="A71:A73"/>
    <mergeCell ref="B71:B73"/>
    <mergeCell ref="C71:C73"/>
    <mergeCell ref="A74:A76"/>
    <mergeCell ref="B74:B76"/>
    <mergeCell ref="C74:C76"/>
    <mergeCell ref="A77:A79"/>
    <mergeCell ref="B77:B79"/>
    <mergeCell ref="C77:C79"/>
    <mergeCell ref="A83:A85"/>
    <mergeCell ref="B83:B85"/>
    <mergeCell ref="C83:C85"/>
    <mergeCell ref="A113:A115"/>
    <mergeCell ref="B113:B115"/>
    <mergeCell ref="C113:C115"/>
    <mergeCell ref="A116:A118"/>
    <mergeCell ref="B116:B118"/>
    <mergeCell ref="C116:C118"/>
    <mergeCell ref="A110:A112"/>
    <mergeCell ref="B110:B112"/>
    <mergeCell ref="C110:C112"/>
  </mergeCells>
  <phoneticPr fontId="15" type="noConversion"/>
  <hyperlinks>
    <hyperlink ref="B11:B13" location="'統計資料背景(公庫收支月報)'!A1" display="關山鎮公庫收支月報" xr:uid="{5BF40BEA-C59B-43B5-8194-71EDD0196965}"/>
    <hyperlink ref="B14:B16" location="'統計資料背景(資源回收成果統計)'!A1" display="關山鎮資源回收成果統計" xr:uid="{708013DA-C8BF-4EEE-AB2E-90CE9DFB4C5C}"/>
    <hyperlink ref="B17:B19" location="'統計資料背景(垃圾及廚餘清理狀況)'!A1" display="關山鎮一般垃圾及廚餘清理狀況" xr:uid="{5A2F1DA4-A057-421C-97ED-672EECB9B50F}"/>
    <hyperlink ref="B20:B22" location="'統計資料背景(環境保護預算)'!A1" display="環境保護預算概況" xr:uid="{D5DEADFD-0622-4EDF-A803-C3DB72E2C5A9}"/>
    <hyperlink ref="B23:B25" location="'統計資料背景(環境保護決算)'!A1" display="環境保護決算概況" xr:uid="{107006F7-A3E2-4087-8BE6-55DB210C78A2}"/>
    <hyperlink ref="B26:B28" location="'統計資料背景(推行社區發展工作概況)'!A1" display="關山鎮推行社區發展工作概況年報" xr:uid="{E2C74AEC-1991-4CCB-AB1D-90CB6F2B0821}"/>
    <hyperlink ref="B29:B31" location="'統計資料背景(辦理調解業務概況)'!A1" display="辦理調解業務概況" xr:uid="{771D2D40-9212-4F11-94AE-5C2B8C68EC7E}"/>
    <hyperlink ref="B32:B34" location="'統計資料背景(調解委員組織概況)'!A1" display="調解委員組織概況" xr:uid="{4CF358F5-BE5E-4227-B968-0D71104DF4D3}"/>
    <hyperlink ref="B35:B37" location="'統計資料背景(辦理調解方式概況)'!A1" display="辦理調解方式概況" xr:uid="{15E90A6D-3B6A-40E8-BE47-34F6F3FA2CC5}"/>
    <hyperlink ref="B50:B52" location="'統計資料背景(公墓設施概況)'!A1" display="公墓設施概況" xr:uid="{47562D13-8EA2-45F5-A3E0-BC53274B5808}"/>
    <hyperlink ref="B53:B55" location="'統計資料背景(骨灰(骸)存放設施概況)'!A1" display="骨灰(骸)存放設施概況" xr:uid="{17A8CF4B-DCB2-4D6C-8EDB-E57E77F2DBEF}"/>
    <hyperlink ref="B56:B58" location="'統計資料背景(殯葬管理業務概況)'!A1" display="殯葬管理業務概況" xr:uid="{2BCB6ED1-8313-478C-878E-D0F7A6A74A70}"/>
    <hyperlink ref="B59:B61" location="'統計資料背景(殯儀館設施概況)'!A1" display="殯儀館設施概況" xr:uid="{4B01CA7B-AFC3-4948-93BF-C2165038F028}"/>
    <hyperlink ref="B62:B64" location="'統計資料背景(火化場設施概況)'!A1" display="火化場設施概況" xr:uid="{FB46BBDB-846B-481B-892C-EBD50D2A2511}"/>
    <hyperlink ref="B38:B40" location="'統計資料背景(宗教財團法人概況)'!A1" display="宗教財團法人概況" xr:uid="{E9D498CA-C40F-4992-A4D0-7F875308A70F}"/>
    <hyperlink ref="B47:B49" location="'統計資料背景(宗教團體興辦公益慈善及社會教化事業概況)'!A1" display="宗教團體興辦公益慈善及社會教化事業概況" xr:uid="{CE411793-5329-4982-8F53-E6E27A4A8B50}"/>
    <hyperlink ref="B44:B46" location="'統計資料背景(寺廟登記概況)'!A1" display="寺廟登記概況" xr:uid="{C1E8EAE5-2ED8-4505-84FB-DA36F9157371}"/>
    <hyperlink ref="B41:B43" location="'統計資料背景(教會堂概況)'!A1" display="教會(堂)概況" xr:uid="{DE289F35-EDB0-4DC5-AFBA-96972521E82F}"/>
    <hyperlink ref="B65:B67" location="'統計資料背景(農耕土地面積)'!A1" display="農耕土地面積" xr:uid="{8F904911-D0D4-4572-AC15-05BDFCF28B2E}"/>
    <hyperlink ref="B68:B70" location="'統計資料背景(有效農機使用證之農機數量)'!A1" display="有效農機使用證之農機數量" xr:uid="{E5207834-73B7-4630-ABCA-E1AF2FBF94E7}"/>
    <hyperlink ref="B98:B100" location="'統計資料背景(停車位概況-路邊停車位)'!A1" display="關山鎮停車位概況-路邊停車位季報" xr:uid="{909A1AD9-2CCA-4093-BA57-36FDCB46A6D0}"/>
    <hyperlink ref="B101:B103" location="'統計資料背景(停車位概況-路邊身心障礙者專用停車位)'!A1" display="關山鎮停車位概況-路邊身心障礙專用停車位季報" xr:uid="{F4E42469-457A-4395-8690-4C2675C3FC20}"/>
    <hyperlink ref="B104:B106" location="'統計資料背景(停車位概況-區內陸外身心障礙專用停車位)'!A1" display="關山鎮停車位概況-區內路外身心障礙專用停車位季報" xr:uid="{50F05E8D-75FB-458B-9BD1-800D3A992991}"/>
    <hyperlink ref="B107:B109" location="'統計資料背景(區外路外身障停車位)'!A1" display="關山鎮停車位概況-區外路外身心障礙專用停車位季報" xr:uid="{97438A5E-5992-42CD-8E5C-64C74B11667A}"/>
    <hyperlink ref="B110:B112" location="'統計資料背景(路邊電動車專用停車位)'!A1" display="停車位概況-路邊電動車專用停車位" xr:uid="{4226F639-0137-468B-ADB8-A76D3CB0CAE4}"/>
    <hyperlink ref="B113:B115" location="'統計資料背景(區內路外電動車專用停車位)'!A1" display="停車位概況-區內路外電動車專用停車位" xr:uid="{61097869-0EBB-45AC-B703-EBDFB7DB9EB1}"/>
    <hyperlink ref="B116:B118" location="'統計資料背景(區外路外電動車專用停車位)'!A1" display="停車位概況-區外路外電動車專用停車位" xr:uid="{FEE63E90-39A4-4677-BD4D-B3350D161C79}"/>
    <hyperlink ref="B80:B82" location="'統計資料背景(都市計畫公設用地已取得面積)'!A1" display="都市計畫公共設施用地已取得面積" xr:uid="{EB3A763F-E287-4DA8-B73A-0C8CA74808B1}"/>
    <hyperlink ref="B83:B85" location="'統計資料背景(都市計畫公設用地已闢建面積)'!A1" display="都市計畫公共設施用地已闢建面積" xr:uid="{450701C2-5002-4316-93C8-367FD5FFCB99}"/>
    <hyperlink ref="B71:B73" location="'統計資料背景(治山防災整體治理工程)'!A1" display="治山防災整體治理工程" xr:uid="{CDC7B065-4BF5-4393-8766-539D1E6E0C10}"/>
    <hyperlink ref="B74:B76" location="'統計資料背景(農路改善及維護工程)'!A1" display="農路改善及維護工程" xr:uid="{7885267B-DBD1-472B-BC4E-CDB78FE4226F}"/>
    <hyperlink ref="B86:B88" location="'統計資料背景(都市計畫區內現有已開闢道路與自行車長度及橋梁數'!A1" display="都市計畫區域內現有已開闢道路長度及面積暨橋樑座數、自行車道長度" xr:uid="{A432756C-9A07-4163-B1EC-1195BD036691}"/>
    <hyperlink ref="B77:B79" location="'統計資料背景(都市計畫區域內公共工程實施數量)'!A1" display="都市計畫區域內公共工程實施數量" xr:uid="{E9164C3A-8B83-46D4-BA0B-4F6CDE85470E}"/>
    <hyperlink ref="B89:B91" location="'統計資料背景(垃圾處理場(廠)及垃圾回收清除車輛統計)-半年報'!A1" display="垃圾處理場(廠)及垃圾回收清除車輛統計" xr:uid="{BF08630E-242D-4921-BDD7-59E8E6C45854}"/>
    <hyperlink ref="B92:B94" location="'統計資料背景(環保人員概況)-半年報'!A1" display="環保人員概況" xr:uid="{B4F5F4C6-7D1A-4C8E-B4AF-9E20A275A7F4}"/>
    <hyperlink ref="B95:B97" location="'統計資料背景(獨居老人人數及服務概況)-季'!A1" display="列冊需關懷獨居老人人數及服務概況季報" xr:uid="{79FDA954-AD35-4231-BF82-6776EF29A871}"/>
    <hyperlink ref="D13" location="'公庫收支月報-113.11'!A1" display="#113年11月份月報" xr:uid="{BBFDD9D3-3838-40A7-8D22-56399FD92839}"/>
    <hyperlink ref="D16" location="'資源回收月報-113.11'!A1" display="#113年11月份月報" xr:uid="{27AEDBAC-3C8D-42F0-95A3-AA6ABC93EEA1}"/>
    <hyperlink ref="D19" location="'一般垃圾廚餘-113.11'!A1" display="#113年11月份月報" xr:uid="{E9C48CC3-D113-485A-AB54-819D43EE5E62}"/>
    <hyperlink ref="E16" location="'資源回收月報-113.12'!A1" display="#113年12月份月報" xr:uid="{A299E30F-3D33-4302-B7D2-0E2EDBF65013}"/>
    <hyperlink ref="E19" location="'一般垃圾廚餘-113.12'!A1" display="#113年12月份月報" xr:uid="{2F9A8884-32F1-4A58-A3EF-3830F94002EE}"/>
    <hyperlink ref="F91" location="'垃圾處理場及垃圾回收車輛統計-113下半年度'!A1" display="113年下半年報" xr:uid="{3540308B-67B5-4D19-85CB-C3747DB7ED9E}"/>
    <hyperlink ref="F94" location="'環保人員概況-113下半年度'!A1" display="113年下半年報" xr:uid="{DC10913A-C50E-4A99-B032-3B19ED49E484}"/>
    <hyperlink ref="F97" location="'獨居老人概況-113年第四季'!A1" display="113年第四季" xr:uid="{32F3C6E9-916F-46F3-930D-0A450C342E2D}"/>
    <hyperlink ref="E13" location="'公庫收支月報-113.12'!A1" display="#113年12月份月報" xr:uid="{17B8C58F-B8F1-43D4-BDB6-377B116125F1}"/>
    <hyperlink ref="F16" location="'一般垃圾廚餘-114.01'!A1" display="#114年1月份月報" xr:uid="{3B113745-D6DD-4B22-BBBA-4446C0747269}"/>
    <hyperlink ref="F19" location="'資源回收月報-114.01'!A1" display="#114年1月份月報" xr:uid="{6DF8DEE8-FEB1-4FCD-8A20-5F088B55792D}"/>
    <hyperlink ref="G22" location="'環境保護預算概況-114'!A1" display="114年度" xr:uid="{4E5B88D5-BA06-43B8-B42A-5B65FEB335DC}"/>
    <hyperlink ref="F13" location="'公庫收支月報-114.1'!A1" display="#114年1月份月報" xr:uid="{1CF0E717-1F95-404D-8FCF-2E0BBE95A34D}"/>
    <hyperlink ref="F31" location="'辦理調解業務概況-113'!A1" display="113年度" xr:uid="{4ABEA1C7-BDDF-4497-874D-B96ABC638F3A}"/>
    <hyperlink ref="F34" location="'調解委員會組織概況-113'!A1" display="113年度" xr:uid="{D0733292-91E0-4374-A62A-08F870869D72}"/>
    <hyperlink ref="F37" location="'辦理調解方式概況-113'!A1" display="113年度" xr:uid="{53CC2296-3199-4661-88DF-1CAAF7086B85}"/>
    <hyperlink ref="G13" location="'公庫收支月報-114.2'!A1" display="#2月份月報" xr:uid="{AD58472F-E889-4AE0-81F8-A2C38EB01CAF}"/>
    <hyperlink ref="H13" location="'公庫收支月報-114.3'!A1" display="#3月份月報" xr:uid="{C947CCA7-4DAF-4869-A7E1-71883A821AD8}"/>
    <hyperlink ref="G16" location="'一般垃圾廚餘-114.2'!A1" display="#2月份月報" xr:uid="{B593E556-5425-43B9-A0FA-0843B44CDFA5}"/>
    <hyperlink ref="G19" location="'資源回收月報-114.2'!A1" display="#2月份月報" xr:uid="{FE79831A-6586-4DA0-8E98-7B9E438E62E4}"/>
    <hyperlink ref="H16" location="'一般垃圾廚餘-114.3'!A1" display="#3月份月報" xr:uid="{88B22E28-528B-42E8-AA3A-319B9950544E}"/>
    <hyperlink ref="H19" location="'資源回收月報-114.3'!A1" display="#3月份月報" xr:uid="{9F2E02E8-CFD6-4E19-A1A2-892B6F255E7E}"/>
    <hyperlink ref="G28" location="'推行社區發展工作概況-113'!A1" display="113年度" xr:uid="{50B3242B-3D5E-40DF-97FB-FA1BAD1990FF}"/>
    <hyperlink ref="G40" location="'宗教財團法人概況-113'!A1" display="113年度" xr:uid="{B0457F73-FC6C-4FD2-8486-50DFF4ECF7C8}"/>
    <hyperlink ref="G43" location="'教會(堂)概況-113'!A1" display="113年度" xr:uid="{435436AE-A2BE-4BD6-B08F-CFEC8AF5F159}"/>
    <hyperlink ref="H46" location="'寺廟登記概況-113'!A1" display="113年度" xr:uid="{DA9BC812-231F-4D72-B275-5772EF296347}"/>
    <hyperlink ref="H49" location="'宗教團體興辦公益慈善及社會教化事業概況-113'!A1" display="113年度" xr:uid="{50AB73A4-207A-490F-8907-EE16CEDE7609}"/>
    <hyperlink ref="G73" location="'治山防災治理工程-113'!A1" display="113年度" xr:uid="{447CCF98-A3E6-415C-BCDA-C97A93D741B2}"/>
    <hyperlink ref="G76" location="'農路改善維護工程-113'!A1" display="113年度" xr:uid="{6348D66A-31E7-4C6C-900B-AEB690E4C2E7}"/>
    <hyperlink ref="G85" location="'公共設施用地已闢建面積-113'!A1" display="113年度" xr:uid="{685CA928-0A2C-4035-BB47-33A7F935D81E}"/>
    <hyperlink ref="G88" location="'區域內已開闢道路暨橋樑-113'!A1" display="113年度" xr:uid="{BCD4F932-C1E8-4C61-8BF5-3D8EEDE29EF6}"/>
    <hyperlink ref="H67" location="'農耕土地面積-113'!A1" display="113年度" xr:uid="{9DDBFEDF-DDD8-4779-8F87-667DC853B868}"/>
    <hyperlink ref="H70" location="'有效農機使用證之農機數量-113'!A1" display="113年度" xr:uid="{A8212FC9-70FA-4E0D-9B2A-66454AAABD81}"/>
    <hyperlink ref="H100" location="'路邊停車位概況-第一季'!A1" display="第一季" xr:uid="{D5B0BBD4-D0E1-45C3-B7EC-9BC28741AB82}"/>
    <hyperlink ref="H103" location="'路邊停車位概況-身心障礙專用-第一季'!A1" display="第一季" xr:uid="{0D10DF35-C2DB-44FA-A532-AC39CADF5A68}"/>
    <hyperlink ref="H106" location="'路外停車為概況-第一季'!A1" display="第一季" xr:uid="{0CF770E3-9858-493F-888C-CB977FCF6D24}"/>
    <hyperlink ref="H109" location="'路外身障專用停車位概況-第一季'!A1" display="第一季" xr:uid="{83B13B75-9131-45AC-9CC9-88F716093C00}"/>
    <hyperlink ref="H112" location="'路外電動汽車充電專用停車位概況-第一季'!A1" display="第一季" xr:uid="{63BEE797-F835-45F3-BD94-53EFA69A8C7C}"/>
    <hyperlink ref="H115" location="'路邊電動汽車充電專用停車位概況-第一季'!A1" display="第一季" xr:uid="{D90F8491-42D3-450E-8997-4DE28855739D}"/>
    <hyperlink ref="H118" location="'孕婦及育有六歲以下兒童者停車位概況-第一季'!A1" display="第一季" xr:uid="{0D374FC2-A41B-4A8C-A4B6-B4E7144DABE7}"/>
    <hyperlink ref="I13" location="'公庫收支月報-114.4'!A1" display="#4月份月報" xr:uid="{C8B9E743-1C3B-42CD-B3A5-3E974F5C9857}"/>
    <hyperlink ref="I97" location="'獨居老人概況-114年第一季'!A1" display="第一季" xr:uid="{D19D48AA-BE4D-4E47-8249-82A612ECC550}"/>
    <hyperlink ref="I16" location="'資源回收-114.4'!A1" display="#4月份月報" xr:uid="{8EED28A4-7AC0-4A32-B6B0-8911E686A9BB}"/>
    <hyperlink ref="J16" location="資源回收114.5!A1" display="#5月份月報" xr:uid="{95502189-8A67-49E4-8C79-1DAC63E3264E}"/>
    <hyperlink ref="I19" location="'一般垃圾廚餘-114.4'!A1" display="#4月份月報" xr:uid="{B0002D2B-8B0A-4B5A-9CA9-AB26D75A526E}"/>
    <hyperlink ref="I25" location="'環境保護決算-113'!A1" display="113年度" xr:uid="{FEBF1F0C-EE49-403B-93C5-075F2842A835}"/>
    <hyperlink ref="J13" location="'公庫收支月報-114.5'!A1" display="#5月份月報" xr:uid="{17E55903-E8E1-444D-8EB7-359082983CB9}"/>
    <hyperlink ref="I52" location="'公墓設施概況-113'!A1" display="113年度" xr:uid="{172BED30-F090-4C31-A7F3-72D5E22E2DB9}"/>
    <hyperlink ref="I55" location="'骨灰骸存放設施概況-113'!A1" display="113年度" xr:uid="{7CF6F880-4E72-4382-B4FF-BC8A6752F8D3}"/>
    <hyperlink ref="I58" location="'殯葬管理業務概況-113'!A1" display="113年度" xr:uid="{7C98B44C-EDBA-457A-8BA8-BAFC8BE80FE9}"/>
    <hyperlink ref="I61" location="'殯儀館設施概況-113'!A1" display="113年度" xr:uid="{4BB31D1A-2A3A-4230-ABD4-A05AD6E23082}"/>
    <hyperlink ref="I64" location="'火化場設施概況-113'!A1" display="113年度" xr:uid="{39AB5C4F-0142-4539-8759-E1E923A4EDA4}"/>
    <hyperlink ref="J19" location="'一般垃圾廚餘-114.5'!A1" display="#5月份月報" xr:uid="{87F2C85C-B7A5-4393-AE99-F08DFE94A3D3}"/>
    <hyperlink ref="K13" location="'公庫收支月報-114.6'!A1" display="#6月份月報" xr:uid="{528B67CA-EE78-4224-8883-9CD3E6E5F620}"/>
    <hyperlink ref="K16" location="'資源回收-114.6'!A1" display="#6月份月報" xr:uid="{6234B599-B9CA-4645-A8EA-2348F8CFCDD7}"/>
    <hyperlink ref="K19" location="'一般垃圾廚餘-114.6'!A1" display="#6月份月報" xr:uid="{1AA52A6C-4487-4CE6-90DD-552F14C50C6F}"/>
    <hyperlink ref="L13" location="'公庫收支月報-114.7'!A1" display="#7月份月報" xr:uid="{414F9CB1-AE9F-4C62-8BF3-CDC9887299DA}"/>
    <hyperlink ref="K100" location="'路邊停車位概況-第二季'!A1" display="第二季" xr:uid="{1CB2C353-ED5A-4F97-93AD-92805924F011}"/>
    <hyperlink ref="K103" location="'路邊停車位概況-身心障礙專用-第二季'!A1" display="第二季" xr:uid="{078A6ACB-1599-4BFA-8CC9-13AE89722AE4}"/>
    <hyperlink ref="K106" location="'路外停車位概況-第二季'!A1" display="第二季" xr:uid="{3B6B9B6D-FF17-4DF4-8481-CB1656D4B62C}"/>
    <hyperlink ref="K109" location="'路外身障專用停車位概況-第二季'!A1" display="第二季" xr:uid="{F9E64093-EC5B-4D0E-8380-AE7AF6669119}"/>
    <hyperlink ref="K112" location="'路外電動汽車充電專用停車位概況-第二季'!A1" display="第二季" xr:uid="{15ED2080-ABA7-4793-994E-5CA39BBDA044}"/>
    <hyperlink ref="K115" location="'路外電動汽車充電專用停車位概況-第二季'!A1" display="第二季" xr:uid="{1DE3939B-DD90-4614-A284-61E4BE0BAFFA}"/>
    <hyperlink ref="K118" location="'孕婦及育有六歲以下兒童者停車位概況-第二季'!A1" display="第二季" xr:uid="{82B21D82-94DC-493E-B797-CF1A46FB9001}"/>
    <hyperlink ref="O13" location="'公庫收支月報-114.10'!A1" display="#10月份月報" xr:uid="{1BD49EC7-483F-442C-995A-A10C16A96CCA}"/>
    <hyperlink ref="L91" location="'垃圾處理場及垃圾回收車輛統計-114年上半年度'!A1" display="114年上半年報" xr:uid="{41005455-E253-4624-8FA2-BF069CA8C8C5}"/>
    <hyperlink ref="L94" location="'環保人員概況-114上半年度'!A1" display="114年上半年報" xr:uid="{DA0D11C5-534A-4A5B-B22D-E73DCD69FB08}"/>
    <hyperlink ref="L16" location="'資源回收-114.7'!A1" display="#7月份月報" xr:uid="{E9C3F230-70C2-483A-A2EE-FCBFE4E33E7E}"/>
    <hyperlink ref="M16" location="'資源回收-114.8'!A1" display="#8月份月報" xr:uid="{34D447E9-65BC-4D22-BB7E-7E5D4BED8B08}"/>
    <hyperlink ref="N16" location="'資源回收-114.9'!A1" display="#9月份月報" xr:uid="{34EF0154-AD65-4480-BF0F-E4FB83DDAEE4}"/>
    <hyperlink ref="O16" location="'資源回收-114.10'!A1" display="#10月份月報" xr:uid="{8FAB2476-CB9D-4487-8C0C-54070506DB42}"/>
    <hyperlink ref="L19" location="'一般垃圾廚餘-114.7'!A1" display="#7月份月報" xr:uid="{9FDCB1CD-0B07-4A2D-9681-CC55D6642F85}"/>
    <hyperlink ref="M19" location="'一般垃圾廚餘-114.8'!A1" display="#8月份月報" xr:uid="{F6F77D0E-E4F1-4CB4-9D3B-FE491FA07AB2}"/>
    <hyperlink ref="N19" location="'一般垃圾廚餘-114.9'!A1" display="#9月份月報" xr:uid="{A30789A0-E851-4DBB-9A2C-49E41C452DDC}"/>
    <hyperlink ref="O19" location="'一般垃圾廚餘-114.10'!A1" display="#10月份月報" xr:uid="{412672C6-1B6F-4CE6-9366-AA0B67227554}"/>
    <hyperlink ref="O97" location="'獨居老人概況-114年第三季'!A1" display="第三季" xr:uid="{A62C2ED5-7856-41E2-BC0D-F9337D7C3208}"/>
    <hyperlink ref="M13" location="'公庫收支月報-114.8'!A1" display="#8月份月報" xr:uid="{F67F0426-FC0E-4404-B1F9-653A4A208262}"/>
    <hyperlink ref="N13" location="'公庫收支月報-114.9'!A1" display="#9月份月報" xr:uid="{91C19BAD-9F34-43EC-B9D6-6B6EBD315D22}"/>
    <hyperlink ref="L97" location="'獨居老人概況-114年第二季'!A1" display="第二季" xr:uid="{26E27BD9-AEF1-4309-9887-E74252B2C1A9}"/>
    <hyperlink ref="N106" location="'路外停車為概況-第三季'!A1" display="第三季" xr:uid="{9DA7387D-EE40-405B-B31D-4D489677E00D}"/>
    <hyperlink ref="N100" location="'路邊停車位概況-第三季'!A1" display="第三季" xr:uid="{5CB217D8-1E87-4FD3-A1AF-810C916EB4EB}"/>
    <hyperlink ref="N109" location="'路外身障專用停車位概況-第三季'!A1" display="第三季" xr:uid="{AF330058-A335-4C65-BF9A-51D5D4935F73}"/>
    <hyperlink ref="N103" location="'路邊停車位概況-身心障礙專用-第三季'!A1" display="第三季" xr:uid="{0294BEAA-693F-43FD-A7AB-AD091D0ABE71}"/>
    <hyperlink ref="N112" location="'路外電動汽車充電專用停車位概況-第三季'!A1" display="第三季" xr:uid="{8A6C695E-CAD4-4778-9347-828CCC0B1DCB}"/>
    <hyperlink ref="N115" location="'路邊電動汽車充電專用停車位-第三季'!A1" display="第三季" xr:uid="{6FF4BED3-A247-4431-A2A6-F51B4D9A5F89}"/>
    <hyperlink ref="N118" location="'孕婦及育有六歲以下兒童停車位概況-第三季'!A1" display="第三季" xr:uid="{3D6C25A0-CCB5-4596-BA25-BD57D2AA8C37}"/>
    <hyperlink ref="G82" location="'公共設施用地已取得面積-113'!A1" display="113年度" xr:uid="{BCD1CD67-C9F2-4C27-8E20-739A1A028025}"/>
    <hyperlink ref="G79" location="'都市計畫區域內公眾工程實施數量-113'!A1" display="113年度" xr:uid="{5E7C3AF2-47CF-47D9-B228-9698CACA0E37}"/>
  </hyperlinks>
  <pageMargins left="0.78740157480314998" right="0.59055118110236182" top="1.2598425196850402" bottom="0.86614173228346525" header="0.94488188976378007" footer="0.86614173228346525"/>
  <pageSetup paperSize="9" scale="39" fitToWidth="0" fitToHeight="0" pageOrder="overThenDown"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5"/>
  <sheetViews>
    <sheetView topLeftCell="A16" workbookViewId="0">
      <selection activeCell="B1" sqref="B1:C1"/>
    </sheetView>
  </sheetViews>
  <sheetFormatPr defaultRowHeight="16.2"/>
  <cols>
    <col min="1" max="1" width="93.44140625" customWidth="1"/>
  </cols>
  <sheetData>
    <row r="1" spans="1:3" ht="19.8">
      <c r="A1" s="67" t="s">
        <v>430</v>
      </c>
      <c r="B1" s="1448" t="s">
        <v>81</v>
      </c>
      <c r="C1" s="1449"/>
    </row>
    <row r="2" spans="1:3" ht="19.8">
      <c r="A2" s="57" t="s">
        <v>409</v>
      </c>
    </row>
    <row r="3" spans="1:3" ht="19.8">
      <c r="A3" s="57" t="s">
        <v>431</v>
      </c>
    </row>
    <row r="4" spans="1:3" ht="19.8">
      <c r="A4" s="58"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39.6">
      <c r="A14" s="60" t="s">
        <v>432</v>
      </c>
    </row>
    <row r="15" spans="1:3" ht="19.8">
      <c r="A15" s="61" t="s">
        <v>433</v>
      </c>
    </row>
    <row r="16" spans="1:3" ht="19.8">
      <c r="A16" s="59" t="s">
        <v>55</v>
      </c>
    </row>
    <row r="17" spans="1:1" ht="19.8">
      <c r="A17" s="61" t="s">
        <v>434</v>
      </c>
    </row>
    <row r="18" spans="1:1" ht="19.8">
      <c r="A18" s="61" t="s">
        <v>435</v>
      </c>
    </row>
    <row r="19" spans="1:1" ht="59.4">
      <c r="A19" s="61" t="s">
        <v>436</v>
      </c>
    </row>
    <row r="20" spans="1:1" ht="19.8">
      <c r="A20" s="61" t="s">
        <v>437</v>
      </c>
    </row>
    <row r="21" spans="1:1" ht="39.6">
      <c r="A21" s="61" t="s">
        <v>438</v>
      </c>
    </row>
    <row r="22" spans="1:1" ht="19.8">
      <c r="A22" s="59" t="s">
        <v>439</v>
      </c>
    </row>
    <row r="23" spans="1:1" ht="19.8">
      <c r="A23" s="59" t="s">
        <v>440</v>
      </c>
    </row>
    <row r="24" spans="1:1" ht="19.8">
      <c r="A24" s="59" t="s">
        <v>268</v>
      </c>
    </row>
    <row r="25" spans="1:1" ht="19.8">
      <c r="A25" s="63" t="s">
        <v>160</v>
      </c>
    </row>
    <row r="26" spans="1:1" ht="19.8">
      <c r="A26" s="59" t="s">
        <v>57</v>
      </c>
    </row>
    <row r="27" spans="1:1" ht="19.8">
      <c r="A27" s="58" t="s">
        <v>58</v>
      </c>
    </row>
    <row r="28" spans="1:1" ht="39.6">
      <c r="A28" s="64" t="s">
        <v>420</v>
      </c>
    </row>
    <row r="29" spans="1:1" ht="39" customHeight="1">
      <c r="A29" s="61" t="s">
        <v>441</v>
      </c>
    </row>
    <row r="30" spans="1:1" ht="19.8">
      <c r="A30" s="58" t="s">
        <v>59</v>
      </c>
    </row>
    <row r="31" spans="1:1" ht="19.8">
      <c r="A31" s="61" t="s">
        <v>161</v>
      </c>
    </row>
    <row r="32" spans="1:1" ht="19.8">
      <c r="A32" s="61" t="s">
        <v>222</v>
      </c>
    </row>
    <row r="33" spans="1:1" ht="39.6">
      <c r="A33" s="65" t="s">
        <v>97</v>
      </c>
    </row>
    <row r="34" spans="1:1" ht="20.399999999999999" thickBot="1">
      <c r="A34" s="66" t="s">
        <v>61</v>
      </c>
    </row>
    <row r="35" spans="1:1">
      <c r="A35" s="55" t="s">
        <v>49</v>
      </c>
    </row>
  </sheetData>
  <mergeCells count="1">
    <mergeCell ref="B1:C1"/>
  </mergeCells>
  <phoneticPr fontId="15" type="noConversion"/>
  <hyperlinks>
    <hyperlink ref="B1" location="預告統計資料發布時間表!A1" display="回發布時間表" xr:uid="{00000000-0004-0000-1200-000000000000}"/>
    <hyperlink ref="A35" location="預告統計資料發布時間表!A1" display="回發布時間表" xr:uid="{00000000-0004-0000-1200-000001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CFAB-B4E7-4762-A1A8-A952533CAC90}">
  <dimension ref="A1:N25"/>
  <sheetViews>
    <sheetView topLeftCell="A3" workbookViewId="0">
      <selection activeCell="A14" sqref="A14:L14"/>
    </sheetView>
  </sheetViews>
  <sheetFormatPr defaultRowHeight="16.2"/>
  <cols>
    <col min="1" max="1" width="15.77734375" style="431" customWidth="1"/>
    <col min="2" max="8" width="19.6640625" style="431" customWidth="1"/>
    <col min="9" max="16384" width="8.88671875" style="431"/>
  </cols>
  <sheetData>
    <row r="1" spans="1:14" s="430" customFormat="1" ht="33.6" hidden="1" thickBot="1">
      <c r="A1" s="430" t="s">
        <v>1930</v>
      </c>
      <c r="C1" s="430" t="s">
        <v>1931</v>
      </c>
      <c r="D1" s="430" t="s">
        <v>1932</v>
      </c>
      <c r="E1" s="1149" t="s">
        <v>1974</v>
      </c>
      <c r="F1" s="1150"/>
      <c r="G1" s="1124"/>
    </row>
    <row r="2" spans="1:14" s="430" customFormat="1" ht="130.19999999999999" hidden="1" thickBot="1">
      <c r="A2" s="483" t="s">
        <v>1975</v>
      </c>
      <c r="B2" s="623"/>
      <c r="C2" s="1125"/>
      <c r="D2" s="430" t="s">
        <v>1976</v>
      </c>
    </row>
    <row r="3" spans="1:14" ht="17.399999999999999" thickTop="1" thickBot="1">
      <c r="A3" s="1126" t="s">
        <v>1373</v>
      </c>
      <c r="B3" s="1123"/>
      <c r="C3" s="820"/>
      <c r="D3" s="820"/>
      <c r="F3" s="1128" t="s">
        <v>754</v>
      </c>
      <c r="G3" s="1763" t="s">
        <v>1948</v>
      </c>
      <c r="H3" s="1764"/>
      <c r="I3" s="1453" t="s">
        <v>49</v>
      </c>
      <c r="J3" s="1453"/>
    </row>
    <row r="4" spans="1:14" ht="17.399999999999999" thickTop="1" thickBot="1">
      <c r="A4" s="1130" t="s">
        <v>1936</v>
      </c>
      <c r="B4" s="1131" t="s">
        <v>1937</v>
      </c>
      <c r="C4" s="1132"/>
      <c r="D4" s="1132"/>
      <c r="E4" s="1187"/>
      <c r="F4" s="1128" t="s">
        <v>1198</v>
      </c>
      <c r="G4" s="1763" t="s">
        <v>1977</v>
      </c>
      <c r="H4" s="1764"/>
    </row>
    <row r="5" spans="1:14" ht="33.6" thickTop="1">
      <c r="A5" s="1791" t="s">
        <v>1978</v>
      </c>
      <c r="B5" s="1791"/>
      <c r="C5" s="1791"/>
      <c r="D5" s="1791"/>
      <c r="E5" s="1791"/>
      <c r="F5" s="1791"/>
      <c r="G5" s="1791"/>
      <c r="H5" s="1791"/>
    </row>
    <row r="6" spans="1:14" ht="16.8" thickBot="1">
      <c r="A6" s="1756" t="s">
        <v>2252</v>
      </c>
      <c r="B6" s="1756"/>
      <c r="C6" s="1756"/>
      <c r="D6" s="1756"/>
      <c r="E6" s="1756"/>
      <c r="F6" s="1756"/>
      <c r="G6" s="1756"/>
      <c r="H6" s="1756"/>
    </row>
    <row r="7" spans="1:14" s="797" customFormat="1">
      <c r="A7" s="1805" t="s">
        <v>1155</v>
      </c>
      <c r="B7" s="1795" t="s">
        <v>1079</v>
      </c>
      <c r="C7" s="1798" t="s">
        <v>1246</v>
      </c>
      <c r="D7" s="1799"/>
      <c r="E7" s="1800"/>
      <c r="F7" s="1798" t="s">
        <v>1247</v>
      </c>
      <c r="G7" s="1799"/>
      <c r="H7" s="1799"/>
    </row>
    <row r="8" spans="1:14" s="797" customFormat="1" ht="33" customHeight="1" thickBot="1">
      <c r="A8" s="1806"/>
      <c r="B8" s="1797"/>
      <c r="C8" s="1167" t="s">
        <v>776</v>
      </c>
      <c r="D8" s="1167" t="s">
        <v>1248</v>
      </c>
      <c r="E8" s="1167" t="s">
        <v>1237</v>
      </c>
      <c r="F8" s="1167" t="s">
        <v>776</v>
      </c>
      <c r="G8" s="1167" t="s">
        <v>1248</v>
      </c>
      <c r="H8" s="1170" t="s">
        <v>1237</v>
      </c>
    </row>
    <row r="9" spans="1:14" s="797" customFormat="1">
      <c r="A9" s="1171" t="s">
        <v>1079</v>
      </c>
      <c r="B9" s="1189">
        <v>10</v>
      </c>
      <c r="C9" s="1190">
        <v>10</v>
      </c>
      <c r="D9" s="1190" t="s">
        <v>1214</v>
      </c>
      <c r="E9" s="1190">
        <v>10</v>
      </c>
      <c r="F9" s="1190" t="s">
        <v>1214</v>
      </c>
      <c r="G9" s="1190" t="s">
        <v>1214</v>
      </c>
      <c r="H9" s="1190" t="s">
        <v>1214</v>
      </c>
    </row>
    <row r="10" spans="1:14" s="797" customFormat="1">
      <c r="A10" s="1176" t="s">
        <v>1941</v>
      </c>
      <c r="B10" s="1189" t="s">
        <v>1214</v>
      </c>
      <c r="C10" s="1190" t="s">
        <v>1214</v>
      </c>
      <c r="D10" s="1190" t="s">
        <v>1214</v>
      </c>
      <c r="E10" s="1190" t="s">
        <v>1214</v>
      </c>
      <c r="F10" s="1190" t="s">
        <v>1214</v>
      </c>
      <c r="G10" s="1190" t="s">
        <v>1214</v>
      </c>
      <c r="H10" s="1190" t="s">
        <v>1214</v>
      </c>
    </row>
    <row r="11" spans="1:14" s="797" customFormat="1">
      <c r="A11" s="1176" t="s">
        <v>1942</v>
      </c>
      <c r="B11" s="1189" t="s">
        <v>1214</v>
      </c>
      <c r="C11" s="1190" t="s">
        <v>1214</v>
      </c>
      <c r="D11" s="1190" t="s">
        <v>1214</v>
      </c>
      <c r="E11" s="1190" t="s">
        <v>1214</v>
      </c>
      <c r="F11" s="1190" t="s">
        <v>1214</v>
      </c>
      <c r="G11" s="1190" t="s">
        <v>1214</v>
      </c>
      <c r="H11" s="1190" t="s">
        <v>1214</v>
      </c>
      <c r="N11" s="1323"/>
    </row>
    <row r="12" spans="1:14" s="293" customFormat="1">
      <c r="A12" s="1176" t="s">
        <v>1943</v>
      </c>
      <c r="B12" s="1155">
        <v>10</v>
      </c>
      <c r="C12" s="1184">
        <v>10</v>
      </c>
      <c r="D12" s="1184" t="s">
        <v>1214</v>
      </c>
      <c r="E12" s="1184">
        <v>10</v>
      </c>
      <c r="F12" s="1185" t="s">
        <v>1214</v>
      </c>
      <c r="G12" s="1185" t="s">
        <v>1214</v>
      </c>
      <c r="H12" s="1185" t="s">
        <v>1214</v>
      </c>
    </row>
    <row r="13" spans="1:14" s="293" customFormat="1" ht="6.75" customHeight="1" thickBot="1">
      <c r="A13" s="1176"/>
      <c r="B13" s="1155"/>
      <c r="C13" s="1184"/>
      <c r="D13" s="1184"/>
      <c r="E13" s="1185"/>
      <c r="F13" s="1185"/>
      <c r="G13" s="1185"/>
      <c r="H13" s="1185"/>
    </row>
    <row r="14" spans="1:14" customFormat="1" ht="16.2" customHeight="1">
      <c r="A14" s="1771" t="s">
        <v>2251</v>
      </c>
      <c r="B14" s="1771"/>
      <c r="C14" s="1771"/>
      <c r="D14" s="1771"/>
      <c r="E14" s="1771"/>
      <c r="F14" s="1771"/>
      <c r="G14" s="1771"/>
      <c r="H14" s="1771"/>
      <c r="I14" s="1749"/>
      <c r="J14" s="1749"/>
      <c r="K14" s="1749"/>
      <c r="L14" s="1749"/>
    </row>
    <row r="15" spans="1:14" s="1147" customFormat="1">
      <c r="A15" s="1749" t="s">
        <v>1227</v>
      </c>
      <c r="B15" s="1749"/>
      <c r="C15" s="1749"/>
      <c r="D15" s="1749"/>
      <c r="E15" s="1749"/>
      <c r="F15" s="1749"/>
      <c r="G15" s="1749"/>
      <c r="H15" s="1749"/>
    </row>
    <row r="16" spans="1:14">
      <c r="A16" s="1749" t="s">
        <v>1979</v>
      </c>
      <c r="B16" s="1749"/>
      <c r="C16" s="1749"/>
      <c r="D16" s="1749"/>
      <c r="E16" s="1749"/>
      <c r="F16" s="1749"/>
      <c r="G16" s="1749"/>
      <c r="H16" s="1749"/>
    </row>
    <row r="17" spans="1:7">
      <c r="B17" s="1148"/>
      <c r="C17" s="1148"/>
    </row>
    <row r="22" spans="1:7" hidden="1">
      <c r="G22" s="431" t="s">
        <v>1945</v>
      </c>
    </row>
    <row r="25" spans="1:7">
      <c r="A25" s="1186"/>
    </row>
  </sheetData>
  <mergeCells count="12">
    <mergeCell ref="A15:H15"/>
    <mergeCell ref="A16:H16"/>
    <mergeCell ref="A14:L14"/>
    <mergeCell ref="I3:J3"/>
    <mergeCell ref="G3:H3"/>
    <mergeCell ref="G4:H4"/>
    <mergeCell ref="A5:H5"/>
    <mergeCell ref="A6:H6"/>
    <mergeCell ref="A7:A8"/>
    <mergeCell ref="B7:B8"/>
    <mergeCell ref="C7:E7"/>
    <mergeCell ref="F7:H7"/>
  </mergeCells>
  <phoneticPr fontId="15" type="noConversion"/>
  <hyperlinks>
    <hyperlink ref="I3" location="預告統計資料發布時間表!A1" display="回發布時間表" xr:uid="{B79CDD38-62A4-474C-B82A-DB4149D24E47}"/>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5544-9B74-46A9-9E74-EC5C8AEB2707}">
  <dimension ref="A1:H28"/>
  <sheetViews>
    <sheetView topLeftCell="A3" workbookViewId="0">
      <selection activeCell="G3" sqref="G3:H3"/>
    </sheetView>
  </sheetViews>
  <sheetFormatPr defaultRowHeight="16.2"/>
  <cols>
    <col min="1" max="1" width="30.6640625" style="431" customWidth="1"/>
    <col min="2" max="2" width="41" style="431" customWidth="1"/>
    <col min="3" max="3" width="32.21875" style="431" customWidth="1"/>
    <col min="4" max="4" width="14" style="431" customWidth="1"/>
    <col min="5" max="5" width="23.5546875" style="431" customWidth="1"/>
    <col min="6" max="8" width="19.6640625" style="431" customWidth="1"/>
    <col min="9" max="16384" width="8.88671875" style="431"/>
  </cols>
  <sheetData>
    <row r="1" spans="1:8" s="430" customFormat="1" ht="33.6" hidden="1" thickBot="1">
      <c r="A1" s="430" t="s">
        <v>1930</v>
      </c>
      <c r="C1" s="430" t="s">
        <v>1931</v>
      </c>
      <c r="D1" s="430" t="s">
        <v>1932</v>
      </c>
      <c r="E1" s="1149" t="s">
        <v>1980</v>
      </c>
      <c r="F1" s="1150"/>
      <c r="G1" s="1124"/>
    </row>
    <row r="2" spans="1:8" s="430" customFormat="1" ht="81.599999999999994" hidden="1" thickBot="1">
      <c r="A2" s="483" t="s">
        <v>1981</v>
      </c>
      <c r="B2" s="623"/>
      <c r="C2" s="1125"/>
      <c r="D2" s="430" t="s">
        <v>1976</v>
      </c>
    </row>
    <row r="3" spans="1:8" ht="17.399999999999999" thickTop="1" thickBot="1">
      <c r="A3" s="1126" t="s">
        <v>1373</v>
      </c>
      <c r="B3" s="1123"/>
      <c r="C3" s="820"/>
      <c r="D3" s="1128" t="s">
        <v>754</v>
      </c>
      <c r="E3" s="1763" t="s">
        <v>1948</v>
      </c>
      <c r="F3" s="1764"/>
      <c r="G3" s="1453" t="s">
        <v>49</v>
      </c>
      <c r="H3" s="1453"/>
    </row>
    <row r="4" spans="1:8" ht="17.399999999999999" thickTop="1" thickBot="1">
      <c r="A4" s="1130" t="s">
        <v>1936</v>
      </c>
      <c r="B4" s="1131" t="s">
        <v>1937</v>
      </c>
      <c r="C4" s="1132"/>
      <c r="D4" s="1128" t="s">
        <v>1198</v>
      </c>
      <c r="E4" s="1763" t="s">
        <v>1982</v>
      </c>
      <c r="F4" s="1764"/>
    </row>
    <row r="5" spans="1:8" ht="33.6" thickTop="1">
      <c r="A5" s="1767" t="s">
        <v>1983</v>
      </c>
      <c r="B5" s="1767"/>
      <c r="C5" s="1767"/>
      <c r="D5" s="1767"/>
      <c r="E5" s="1768"/>
      <c r="F5" s="1768"/>
      <c r="G5" s="1135"/>
      <c r="H5" s="1135"/>
    </row>
    <row r="6" spans="1:8" ht="16.8" thickBot="1">
      <c r="A6" s="1756" t="s">
        <v>1940</v>
      </c>
      <c r="B6" s="1756"/>
      <c r="C6" s="1756"/>
      <c r="D6" s="1756"/>
      <c r="E6" s="1757"/>
      <c r="F6" s="1757"/>
      <c r="G6" s="1122"/>
      <c r="H6" s="1122"/>
    </row>
    <row r="7" spans="1:8" s="797" customFormat="1" ht="66" customHeight="1" thickBot="1">
      <c r="A7" s="1136" t="s">
        <v>1155</v>
      </c>
      <c r="B7" s="1191" t="s">
        <v>1079</v>
      </c>
      <c r="C7" s="1810" t="s">
        <v>1248</v>
      </c>
      <c r="D7" s="1811"/>
      <c r="E7" s="1777" t="s">
        <v>1237</v>
      </c>
      <c r="F7" s="1778"/>
    </row>
    <row r="8" spans="1:8" s="797" customFormat="1">
      <c r="A8" s="1192" t="s">
        <v>1651</v>
      </c>
      <c r="B8" s="1189" t="s">
        <v>1214</v>
      </c>
      <c r="C8" s="1808" t="s">
        <v>1214</v>
      </c>
      <c r="D8" s="1809"/>
      <c r="E8" s="1808" t="s">
        <v>1214</v>
      </c>
      <c r="F8" s="1809"/>
    </row>
    <row r="9" spans="1:8" s="797" customFormat="1">
      <c r="A9" s="1165" t="s">
        <v>1941</v>
      </c>
      <c r="B9" s="1189" t="s">
        <v>1214</v>
      </c>
      <c r="C9" s="1808" t="s">
        <v>1214</v>
      </c>
      <c r="D9" s="1809"/>
      <c r="E9" s="1808" t="s">
        <v>1214</v>
      </c>
      <c r="F9" s="1809"/>
    </row>
    <row r="10" spans="1:8" s="797" customFormat="1">
      <c r="A10" s="1165" t="s">
        <v>1942</v>
      </c>
      <c r="B10" s="1189" t="s">
        <v>1214</v>
      </c>
      <c r="C10" s="1808" t="s">
        <v>1214</v>
      </c>
      <c r="D10" s="1809"/>
      <c r="E10" s="1808" t="s">
        <v>1214</v>
      </c>
      <c r="F10" s="1809"/>
    </row>
    <row r="11" spans="1:8" s="293" customFormat="1" ht="45" customHeight="1" thickBot="1">
      <c r="A11" s="1166" t="s">
        <v>1943</v>
      </c>
      <c r="B11" s="1157" t="s">
        <v>1214</v>
      </c>
      <c r="C11" s="1812" t="s">
        <v>1214</v>
      </c>
      <c r="D11" s="1813"/>
      <c r="E11" s="1812" t="s">
        <v>1214</v>
      </c>
      <c r="F11" s="1813"/>
    </row>
    <row r="12" spans="1:8" customFormat="1">
      <c r="A12" s="1146"/>
      <c r="B12" s="1146"/>
      <c r="C12" s="1146"/>
      <c r="D12" s="1146"/>
      <c r="E12" s="1807" t="s">
        <v>1955</v>
      </c>
      <c r="F12" s="1807"/>
      <c r="G12" s="1146"/>
      <c r="H12" s="1146"/>
    </row>
    <row r="13" spans="1:8" s="1147" customFormat="1">
      <c r="A13" s="1749" t="s">
        <v>1227</v>
      </c>
      <c r="B13" s="1749"/>
      <c r="C13" s="1749"/>
      <c r="D13" s="1749"/>
      <c r="E13" s="1146"/>
      <c r="F13" s="1146"/>
      <c r="G13" s="1146"/>
      <c r="H13" s="1146"/>
    </row>
    <row r="14" spans="1:8">
      <c r="A14" s="1749" t="s">
        <v>1984</v>
      </c>
      <c r="B14" s="1749"/>
      <c r="C14" s="1749"/>
      <c r="D14" s="1749"/>
      <c r="E14" s="1146"/>
      <c r="F14" s="1146"/>
      <c r="G14" s="1146"/>
      <c r="H14" s="1146"/>
    </row>
    <row r="15" spans="1:8">
      <c r="B15" s="1148"/>
      <c r="C15" s="1148"/>
    </row>
    <row r="28" spans="3:3" hidden="1">
      <c r="C28" s="431" t="s">
        <v>1945</v>
      </c>
    </row>
  </sheetData>
  <mergeCells count="18">
    <mergeCell ref="C7:D7"/>
    <mergeCell ref="E7:F7"/>
    <mergeCell ref="G3:H3"/>
    <mergeCell ref="C11:D11"/>
    <mergeCell ref="E11:F11"/>
    <mergeCell ref="E3:F3"/>
    <mergeCell ref="E4:F4"/>
    <mergeCell ref="A5:F5"/>
    <mergeCell ref="A6:F6"/>
    <mergeCell ref="A13:D13"/>
    <mergeCell ref="A14:D14"/>
    <mergeCell ref="E12:F12"/>
    <mergeCell ref="C8:D8"/>
    <mergeCell ref="E8:F8"/>
    <mergeCell ref="C9:D9"/>
    <mergeCell ref="E9:F9"/>
    <mergeCell ref="C10:D10"/>
    <mergeCell ref="E10:F10"/>
  </mergeCells>
  <phoneticPr fontId="15" type="noConversion"/>
  <hyperlinks>
    <hyperlink ref="G3" location="預告統計資料發布時間表!A1" display="回發布時間表" xr:uid="{0DFA5DEF-6742-4822-A6EF-B82054C7C9B5}"/>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DB42-3632-4B79-9231-28BAD801C58C}">
  <dimension ref="A1:H28"/>
  <sheetViews>
    <sheetView topLeftCell="A3" workbookViewId="0">
      <selection activeCell="G3" sqref="G3:H3"/>
    </sheetView>
  </sheetViews>
  <sheetFormatPr defaultRowHeight="16.2"/>
  <cols>
    <col min="1" max="1" width="30.6640625" style="431" customWidth="1"/>
    <col min="2" max="2" width="41" style="431" customWidth="1"/>
    <col min="3" max="3" width="32.21875" style="431" customWidth="1"/>
    <col min="4" max="4" width="14" style="431" customWidth="1"/>
    <col min="5" max="5" width="23.5546875" style="431" customWidth="1"/>
    <col min="6" max="8" width="19.6640625" style="431" customWidth="1"/>
    <col min="9" max="16384" width="8.88671875" style="431"/>
  </cols>
  <sheetData>
    <row r="1" spans="1:8" s="430" customFormat="1" ht="33.6" hidden="1" thickBot="1">
      <c r="A1" s="430" t="s">
        <v>1930</v>
      </c>
      <c r="C1" s="430" t="s">
        <v>1931</v>
      </c>
      <c r="D1" s="430" t="s">
        <v>1932</v>
      </c>
      <c r="E1" s="1149" t="s">
        <v>1980</v>
      </c>
      <c r="F1" s="1150"/>
      <c r="G1" s="1124"/>
    </row>
    <row r="2" spans="1:8" s="430" customFormat="1" ht="81.599999999999994" hidden="1" thickBot="1">
      <c r="A2" s="483" t="s">
        <v>1981</v>
      </c>
      <c r="B2" s="623"/>
      <c r="C2" s="1125"/>
      <c r="D2" s="430" t="s">
        <v>1976</v>
      </c>
    </row>
    <row r="3" spans="1:8" ht="17.399999999999999" thickTop="1" thickBot="1">
      <c r="A3" s="1126" t="s">
        <v>1373</v>
      </c>
      <c r="B3" s="1123"/>
      <c r="C3" s="820"/>
      <c r="D3" s="1128" t="s">
        <v>754</v>
      </c>
      <c r="E3" s="1763" t="s">
        <v>1948</v>
      </c>
      <c r="F3" s="1764"/>
      <c r="G3" s="1453" t="s">
        <v>49</v>
      </c>
      <c r="H3" s="1453"/>
    </row>
    <row r="4" spans="1:8" ht="17.399999999999999" thickTop="1" thickBot="1">
      <c r="A4" s="1130" t="s">
        <v>1936</v>
      </c>
      <c r="B4" s="1131" t="s">
        <v>1937</v>
      </c>
      <c r="C4" s="1132"/>
      <c r="D4" s="1128" t="s">
        <v>1198</v>
      </c>
      <c r="E4" s="1763" t="s">
        <v>1982</v>
      </c>
      <c r="F4" s="1764"/>
    </row>
    <row r="5" spans="1:8" ht="33.6" thickTop="1">
      <c r="A5" s="1767" t="s">
        <v>1983</v>
      </c>
      <c r="B5" s="1767"/>
      <c r="C5" s="1767"/>
      <c r="D5" s="1767"/>
      <c r="E5" s="1768"/>
      <c r="F5" s="1768"/>
      <c r="G5" s="1135"/>
      <c r="H5" s="1135"/>
    </row>
    <row r="6" spans="1:8" ht="16.8" thickBot="1">
      <c r="A6" s="1756" t="s">
        <v>2157</v>
      </c>
      <c r="B6" s="1756"/>
      <c r="C6" s="1756"/>
      <c r="D6" s="1756"/>
      <c r="E6" s="1757"/>
      <c r="F6" s="1757"/>
      <c r="G6" s="1122"/>
      <c r="H6" s="1122"/>
    </row>
    <row r="7" spans="1:8" s="797" customFormat="1" ht="66" customHeight="1" thickBot="1">
      <c r="A7" s="1136" t="s">
        <v>1155</v>
      </c>
      <c r="B7" s="1191" t="s">
        <v>1079</v>
      </c>
      <c r="C7" s="1810" t="s">
        <v>1248</v>
      </c>
      <c r="D7" s="1811"/>
      <c r="E7" s="1777" t="s">
        <v>1237</v>
      </c>
      <c r="F7" s="1778"/>
    </row>
    <row r="8" spans="1:8" s="797" customFormat="1">
      <c r="A8" s="1192" t="s">
        <v>1651</v>
      </c>
      <c r="B8" s="1189" t="s">
        <v>1214</v>
      </c>
      <c r="C8" s="1808" t="s">
        <v>1214</v>
      </c>
      <c r="D8" s="1809"/>
      <c r="E8" s="1808" t="s">
        <v>1214</v>
      </c>
      <c r="F8" s="1809"/>
    </row>
    <row r="9" spans="1:8" s="797" customFormat="1">
      <c r="A9" s="1165" t="s">
        <v>1941</v>
      </c>
      <c r="B9" s="1189" t="s">
        <v>1214</v>
      </c>
      <c r="C9" s="1808" t="s">
        <v>1214</v>
      </c>
      <c r="D9" s="1809"/>
      <c r="E9" s="1808" t="s">
        <v>1214</v>
      </c>
      <c r="F9" s="1809"/>
    </row>
    <row r="10" spans="1:8" s="797" customFormat="1">
      <c r="A10" s="1165" t="s">
        <v>1942</v>
      </c>
      <c r="B10" s="1189" t="s">
        <v>1214</v>
      </c>
      <c r="C10" s="1808" t="s">
        <v>1214</v>
      </c>
      <c r="D10" s="1809"/>
      <c r="E10" s="1808" t="s">
        <v>1214</v>
      </c>
      <c r="F10" s="1809"/>
    </row>
    <row r="11" spans="1:8" s="293" customFormat="1" ht="45" customHeight="1" thickBot="1">
      <c r="A11" s="1165" t="s">
        <v>1943</v>
      </c>
      <c r="B11" s="1155" t="s">
        <v>1214</v>
      </c>
      <c r="C11" s="1808" t="s">
        <v>1214</v>
      </c>
      <c r="D11" s="1809"/>
      <c r="E11" s="1812" t="s">
        <v>1214</v>
      </c>
      <c r="F11" s="1813"/>
    </row>
    <row r="12" spans="1:8" customFormat="1">
      <c r="A12" s="1773" t="s">
        <v>2171</v>
      </c>
      <c r="B12" s="1773"/>
      <c r="C12" s="1773"/>
      <c r="D12" s="1773"/>
      <c r="E12" s="1814"/>
      <c r="F12" s="1814"/>
      <c r="G12" s="1146"/>
      <c r="H12" s="1146"/>
    </row>
    <row r="13" spans="1:8" s="1147" customFormat="1">
      <c r="A13" s="1749" t="s">
        <v>1227</v>
      </c>
      <c r="B13" s="1749"/>
      <c r="C13" s="1749"/>
      <c r="D13" s="1749"/>
      <c r="E13" s="1146"/>
      <c r="F13" s="1146"/>
      <c r="G13" s="1146"/>
      <c r="H13" s="1146"/>
    </row>
    <row r="14" spans="1:8">
      <c r="A14" s="1749" t="s">
        <v>1984</v>
      </c>
      <c r="B14" s="1749"/>
      <c r="C14" s="1749"/>
      <c r="D14" s="1749"/>
      <c r="E14" s="1146"/>
      <c r="F14" s="1146"/>
      <c r="G14" s="1146"/>
      <c r="H14" s="1146"/>
    </row>
    <row r="15" spans="1:8">
      <c r="B15" s="1148"/>
      <c r="C15" s="1148"/>
    </row>
    <row r="28" spans="3:3" hidden="1">
      <c r="C28" s="431" t="s">
        <v>1945</v>
      </c>
    </row>
  </sheetData>
  <mergeCells count="18">
    <mergeCell ref="C10:D10"/>
    <mergeCell ref="E10:F10"/>
    <mergeCell ref="E3:F3"/>
    <mergeCell ref="E4:F4"/>
    <mergeCell ref="A5:F5"/>
    <mergeCell ref="A6:F6"/>
    <mergeCell ref="C7:D7"/>
    <mergeCell ref="E7:F7"/>
    <mergeCell ref="G3:H3"/>
    <mergeCell ref="C8:D8"/>
    <mergeCell ref="E8:F8"/>
    <mergeCell ref="C9:D9"/>
    <mergeCell ref="E9:F9"/>
    <mergeCell ref="C11:D11"/>
    <mergeCell ref="E11:F11"/>
    <mergeCell ref="A12:F12"/>
    <mergeCell ref="A13:D13"/>
    <mergeCell ref="A14:D14"/>
  </mergeCells>
  <phoneticPr fontId="15" type="noConversion"/>
  <hyperlinks>
    <hyperlink ref="G3" location="預告統計資料發布時間表!A1" display="回發布時間表" xr:uid="{A0995EDA-086D-4ED8-919E-43FE3BBCFC3A}"/>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2E98-6730-43D0-B00D-C690B0952B69}">
  <dimension ref="A1:L28"/>
  <sheetViews>
    <sheetView topLeftCell="A3" workbookViewId="0">
      <selection activeCell="A12" sqref="A12:L12"/>
    </sheetView>
  </sheetViews>
  <sheetFormatPr defaultRowHeight="16.2"/>
  <cols>
    <col min="1" max="1" width="30.6640625" style="431" customWidth="1"/>
    <col min="2" max="2" width="41" style="431" customWidth="1"/>
    <col min="3" max="3" width="32.21875" style="431" customWidth="1"/>
    <col min="4" max="4" width="14" style="431" customWidth="1"/>
    <col min="5" max="5" width="23.5546875" style="431" customWidth="1"/>
    <col min="6" max="8" width="19.6640625" style="431" customWidth="1"/>
    <col min="9" max="16384" width="8.88671875" style="431"/>
  </cols>
  <sheetData>
    <row r="1" spans="1:12" s="430" customFormat="1" ht="33.6" hidden="1" thickBot="1">
      <c r="A1" s="430" t="s">
        <v>1930</v>
      </c>
      <c r="C1" s="430" t="s">
        <v>1931</v>
      </c>
      <c r="D1" s="430" t="s">
        <v>1932</v>
      </c>
      <c r="E1" s="1149" t="s">
        <v>1980</v>
      </c>
      <c r="F1" s="1150"/>
      <c r="G1" s="1124"/>
    </row>
    <row r="2" spans="1:12" s="430" customFormat="1" ht="81.599999999999994" hidden="1" thickBot="1">
      <c r="A2" s="483" t="s">
        <v>1981</v>
      </c>
      <c r="B2" s="623"/>
      <c r="C2" s="1125"/>
      <c r="D2" s="430" t="s">
        <v>1976</v>
      </c>
    </row>
    <row r="3" spans="1:12" ht="17.399999999999999" thickTop="1" thickBot="1">
      <c r="A3" s="1126" t="s">
        <v>1373</v>
      </c>
      <c r="B3" s="1123"/>
      <c r="C3" s="820"/>
      <c r="D3" s="1128" t="s">
        <v>754</v>
      </c>
      <c r="E3" s="1763" t="s">
        <v>1948</v>
      </c>
      <c r="F3" s="1764"/>
      <c r="G3" s="1453" t="s">
        <v>49</v>
      </c>
      <c r="H3" s="1453"/>
    </row>
    <row r="4" spans="1:12" ht="17.399999999999999" thickTop="1" thickBot="1">
      <c r="A4" s="1130" t="s">
        <v>1936</v>
      </c>
      <c r="B4" s="1131" t="s">
        <v>1937</v>
      </c>
      <c r="C4" s="1132"/>
      <c r="D4" s="1128" t="s">
        <v>1198</v>
      </c>
      <c r="E4" s="1763" t="s">
        <v>1982</v>
      </c>
      <c r="F4" s="1764"/>
    </row>
    <row r="5" spans="1:12" ht="33.6" thickTop="1">
      <c r="A5" s="1767" t="s">
        <v>1983</v>
      </c>
      <c r="B5" s="1767"/>
      <c r="C5" s="1767"/>
      <c r="D5" s="1767"/>
      <c r="E5" s="1768"/>
      <c r="F5" s="1768"/>
      <c r="G5" s="1135"/>
      <c r="H5" s="1135"/>
    </row>
    <row r="6" spans="1:12" ht="16.8" thickBot="1">
      <c r="A6" s="1756" t="s">
        <v>2252</v>
      </c>
      <c r="B6" s="1756"/>
      <c r="C6" s="1756"/>
      <c r="D6" s="1756"/>
      <c r="E6" s="1757"/>
      <c r="F6" s="1757"/>
      <c r="G6" s="1122"/>
      <c r="H6" s="1122"/>
    </row>
    <row r="7" spans="1:12" s="797" customFormat="1" ht="66" customHeight="1" thickBot="1">
      <c r="A7" s="1136" t="s">
        <v>1155</v>
      </c>
      <c r="B7" s="1191" t="s">
        <v>1079</v>
      </c>
      <c r="C7" s="1810" t="s">
        <v>1248</v>
      </c>
      <c r="D7" s="1811"/>
      <c r="E7" s="1777" t="s">
        <v>1237</v>
      </c>
      <c r="F7" s="1778"/>
    </row>
    <row r="8" spans="1:12" s="797" customFormat="1">
      <c r="A8" s="1192" t="s">
        <v>1651</v>
      </c>
      <c r="B8" s="1189" t="s">
        <v>1214</v>
      </c>
      <c r="C8" s="1808" t="s">
        <v>1214</v>
      </c>
      <c r="D8" s="1809"/>
      <c r="E8" s="1808" t="s">
        <v>1214</v>
      </c>
      <c r="F8" s="1809"/>
    </row>
    <row r="9" spans="1:12" s="797" customFormat="1">
      <c r="A9" s="1165" t="s">
        <v>1941</v>
      </c>
      <c r="B9" s="1189" t="s">
        <v>1214</v>
      </c>
      <c r="C9" s="1808" t="s">
        <v>1214</v>
      </c>
      <c r="D9" s="1809"/>
      <c r="E9" s="1808" t="s">
        <v>1214</v>
      </c>
      <c r="F9" s="1809"/>
    </row>
    <row r="10" spans="1:12" s="797" customFormat="1">
      <c r="A10" s="1165" t="s">
        <v>1942</v>
      </c>
      <c r="B10" s="1189" t="s">
        <v>1214</v>
      </c>
      <c r="C10" s="1808" t="s">
        <v>1214</v>
      </c>
      <c r="D10" s="1809"/>
      <c r="E10" s="1808" t="s">
        <v>1214</v>
      </c>
      <c r="F10" s="1809"/>
    </row>
    <row r="11" spans="1:12" s="293" customFormat="1" ht="45" customHeight="1" thickBot="1">
      <c r="A11" s="1165" t="s">
        <v>1943</v>
      </c>
      <c r="B11" s="1155" t="s">
        <v>1214</v>
      </c>
      <c r="C11" s="1808" t="s">
        <v>1214</v>
      </c>
      <c r="D11" s="1809"/>
      <c r="E11" s="1812" t="s">
        <v>1214</v>
      </c>
      <c r="F11" s="1813"/>
    </row>
    <row r="12" spans="1:12" customFormat="1" ht="16.2" customHeight="1">
      <c r="A12" s="1771" t="s">
        <v>2251</v>
      </c>
      <c r="B12" s="1771"/>
      <c r="C12" s="1771"/>
      <c r="D12" s="1771"/>
      <c r="E12" s="1771"/>
      <c r="F12" s="1771"/>
      <c r="G12" s="1749"/>
      <c r="H12" s="1749"/>
      <c r="I12" s="1749"/>
      <c r="J12" s="1749"/>
      <c r="K12" s="1749"/>
      <c r="L12" s="1749"/>
    </row>
    <row r="13" spans="1:12" s="1147" customFormat="1">
      <c r="A13" s="1749" t="s">
        <v>1227</v>
      </c>
      <c r="B13" s="1749"/>
      <c r="C13" s="1749"/>
      <c r="D13" s="1749"/>
      <c r="E13" s="1146"/>
      <c r="F13" s="1146"/>
      <c r="G13" s="1146"/>
      <c r="H13" s="1146"/>
    </row>
    <row r="14" spans="1:12">
      <c r="A14" s="1749" t="s">
        <v>1984</v>
      </c>
      <c r="B14" s="1749"/>
      <c r="C14" s="1749"/>
      <c r="D14" s="1749"/>
      <c r="E14" s="1146"/>
      <c r="F14" s="1146"/>
      <c r="G14" s="1146"/>
      <c r="H14" s="1146"/>
    </row>
    <row r="15" spans="1:12">
      <c r="B15" s="1148"/>
      <c r="C15" s="1148"/>
    </row>
    <row r="28" spans="3:3" hidden="1">
      <c r="C28" s="431" t="s">
        <v>1945</v>
      </c>
    </row>
  </sheetData>
  <mergeCells count="18">
    <mergeCell ref="A13:D13"/>
    <mergeCell ref="A14:D14"/>
    <mergeCell ref="A12:L12"/>
    <mergeCell ref="C8:D8"/>
    <mergeCell ref="E8:F8"/>
    <mergeCell ref="C9:D9"/>
    <mergeCell ref="E9:F9"/>
    <mergeCell ref="C10:D10"/>
    <mergeCell ref="E10:F10"/>
    <mergeCell ref="C7:D7"/>
    <mergeCell ref="E7:F7"/>
    <mergeCell ref="G3:H3"/>
    <mergeCell ref="C11:D11"/>
    <mergeCell ref="E11:F11"/>
    <mergeCell ref="E3:F3"/>
    <mergeCell ref="E4:F4"/>
    <mergeCell ref="A5:F5"/>
    <mergeCell ref="A6:F6"/>
  </mergeCells>
  <phoneticPr fontId="15" type="noConversion"/>
  <hyperlinks>
    <hyperlink ref="G3" location="預告統計資料發布時間表!A1" display="回發布時間表" xr:uid="{F8C96CED-F414-458D-A79B-63663ECDEAE1}"/>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1DED-6FCE-43F9-B1B6-44EE8059A661}">
  <dimension ref="A1:H29"/>
  <sheetViews>
    <sheetView topLeftCell="A3" workbookViewId="0"/>
  </sheetViews>
  <sheetFormatPr defaultColWidth="7.21875" defaultRowHeight="16.2"/>
  <cols>
    <col min="1" max="1" width="35.5546875" style="431" customWidth="1"/>
    <col min="2" max="3" width="39.21875" style="431" customWidth="1"/>
    <col min="4" max="4" width="13.33203125" style="431" customWidth="1"/>
    <col min="5" max="5" width="23.5546875" style="431" customWidth="1"/>
    <col min="6" max="8" width="19.6640625" style="431" customWidth="1"/>
    <col min="9" max="16384" width="7.21875" style="431"/>
  </cols>
  <sheetData>
    <row r="1" spans="1:8" s="430" customFormat="1" ht="33.6" hidden="1" thickBot="1">
      <c r="A1" s="482" t="s">
        <v>1930</v>
      </c>
      <c r="C1" s="430" t="s">
        <v>1931</v>
      </c>
      <c r="D1" s="430" t="s">
        <v>1932</v>
      </c>
      <c r="E1" s="1149" t="s">
        <v>1980</v>
      </c>
      <c r="F1" s="1150"/>
      <c r="G1" s="1124"/>
    </row>
    <row r="2" spans="1:8" s="430" customFormat="1" ht="81.599999999999994" hidden="1" thickBot="1">
      <c r="A2" s="483" t="s">
        <v>1981</v>
      </c>
      <c r="B2" s="623"/>
      <c r="C2" s="1125"/>
      <c r="D2" s="430" t="s">
        <v>1976</v>
      </c>
    </row>
    <row r="3" spans="1:8" ht="17.399999999999999" thickTop="1" thickBot="1">
      <c r="A3" s="1126" t="s">
        <v>1373</v>
      </c>
      <c r="B3" s="1123"/>
      <c r="C3" s="820"/>
      <c r="D3" s="1128" t="s">
        <v>754</v>
      </c>
      <c r="E3" s="1763" t="s">
        <v>1948</v>
      </c>
      <c r="F3" s="1764"/>
      <c r="G3" s="1453" t="s">
        <v>49</v>
      </c>
      <c r="H3" s="1453"/>
    </row>
    <row r="4" spans="1:8" ht="17.399999999999999" thickTop="1" thickBot="1">
      <c r="A4" s="1130" t="s">
        <v>1936</v>
      </c>
      <c r="B4" s="1131" t="s">
        <v>1937</v>
      </c>
      <c r="C4" s="1132"/>
      <c r="D4" s="1128" t="s">
        <v>1198</v>
      </c>
      <c r="E4" s="1763" t="s">
        <v>1985</v>
      </c>
      <c r="F4" s="1764"/>
    </row>
    <row r="5" spans="1:8" ht="33.6" thickTop="1">
      <c r="A5" s="1767" t="s">
        <v>1986</v>
      </c>
      <c r="B5" s="1767"/>
      <c r="C5" s="1767"/>
      <c r="D5" s="1767"/>
      <c r="E5" s="1767"/>
      <c r="F5" s="1767"/>
      <c r="G5" s="1135"/>
      <c r="H5" s="1135"/>
    </row>
    <row r="6" spans="1:8" ht="16.8" thickBot="1">
      <c r="A6" s="1684" t="s">
        <v>1940</v>
      </c>
      <c r="B6" s="1684"/>
      <c r="C6" s="1684"/>
      <c r="D6" s="1684"/>
      <c r="E6" s="1684"/>
      <c r="F6" s="1684"/>
      <c r="G6" s="1122"/>
      <c r="H6" s="1122"/>
    </row>
    <row r="7" spans="1:8" s="797" customFormat="1" ht="16.8" thickBot="1">
      <c r="A7" s="1136" t="s">
        <v>1987</v>
      </c>
      <c r="B7" s="1193" t="s">
        <v>1988</v>
      </c>
      <c r="C7" s="1818" t="s">
        <v>1989</v>
      </c>
      <c r="D7" s="1819"/>
      <c r="E7" s="1820" t="s">
        <v>1990</v>
      </c>
      <c r="F7" s="1821"/>
    </row>
    <row r="8" spans="1:8" s="293" customFormat="1">
      <c r="A8" s="1194" t="s">
        <v>1991</v>
      </c>
      <c r="B8" s="1155">
        <v>37</v>
      </c>
      <c r="C8" s="1817" t="s">
        <v>1214</v>
      </c>
      <c r="D8" s="1817"/>
      <c r="E8" s="1817" t="s">
        <v>1214</v>
      </c>
      <c r="F8" s="1817"/>
    </row>
    <row r="9" spans="1:8" s="293" customFormat="1" ht="32.4">
      <c r="A9" s="1194" t="s">
        <v>1992</v>
      </c>
      <c r="B9" s="1155">
        <v>17</v>
      </c>
      <c r="C9" s="1815" t="s">
        <v>1214</v>
      </c>
      <c r="D9" s="1815"/>
      <c r="E9" s="1815" t="s">
        <v>1214</v>
      </c>
      <c r="F9" s="1815"/>
    </row>
    <row r="10" spans="1:8" s="293" customFormat="1">
      <c r="A10" s="1194" t="s">
        <v>1993</v>
      </c>
      <c r="B10" s="1155" t="s">
        <v>1214</v>
      </c>
      <c r="C10" s="1815" t="s">
        <v>1214</v>
      </c>
      <c r="D10" s="1815"/>
      <c r="E10" s="1815" t="s">
        <v>1214</v>
      </c>
      <c r="F10" s="1815"/>
    </row>
    <row r="11" spans="1:8" s="293" customFormat="1">
      <c r="A11" s="1194" t="s">
        <v>1994</v>
      </c>
      <c r="B11" s="1155">
        <v>68</v>
      </c>
      <c r="C11" s="1815" t="s">
        <v>1214</v>
      </c>
      <c r="D11" s="1815"/>
      <c r="E11" s="1815" t="s">
        <v>1214</v>
      </c>
      <c r="F11" s="1815"/>
    </row>
    <row r="12" spans="1:8" s="293" customFormat="1">
      <c r="A12" s="1194" t="s">
        <v>1995</v>
      </c>
      <c r="B12" s="1155">
        <v>80</v>
      </c>
      <c r="C12" s="1815" t="s">
        <v>1214</v>
      </c>
      <c r="D12" s="1815"/>
      <c r="E12" s="1815" t="s">
        <v>1214</v>
      </c>
      <c r="F12" s="1815"/>
    </row>
    <row r="13" spans="1:8" s="293" customFormat="1" ht="33" thickBot="1">
      <c r="A13" s="1194" t="s">
        <v>1996</v>
      </c>
      <c r="B13" s="1157" t="s">
        <v>1214</v>
      </c>
      <c r="C13" s="1816" t="s">
        <v>1214</v>
      </c>
      <c r="D13" s="1816"/>
      <c r="E13" s="1816" t="s">
        <v>1214</v>
      </c>
      <c r="F13" s="1816"/>
    </row>
    <row r="14" spans="1:8" customFormat="1">
      <c r="A14" s="1146"/>
      <c r="B14" s="1146"/>
      <c r="C14" s="1146"/>
      <c r="D14" s="1146"/>
      <c r="E14" s="1804" t="s">
        <v>1955</v>
      </c>
      <c r="F14" s="1804"/>
      <c r="G14" s="1146"/>
      <c r="H14" s="1146"/>
    </row>
    <row r="15" spans="1:8" s="1147" customFormat="1">
      <c r="A15" s="1749" t="s">
        <v>1227</v>
      </c>
      <c r="B15" s="1749"/>
      <c r="C15" s="1749"/>
      <c r="D15" s="1749"/>
      <c r="E15" s="1146"/>
      <c r="F15" s="1146"/>
      <c r="G15" s="1146"/>
      <c r="H15" s="1146"/>
    </row>
    <row r="16" spans="1:8">
      <c r="A16" s="1749" t="s">
        <v>1997</v>
      </c>
      <c r="B16" s="1749"/>
      <c r="C16" s="1749"/>
      <c r="D16" s="1749"/>
      <c r="E16" s="1146"/>
      <c r="F16" s="1146"/>
      <c r="G16" s="1146"/>
      <c r="H16" s="1146"/>
    </row>
    <row r="17" spans="2:3">
      <c r="B17" s="1148"/>
      <c r="C17" s="1148"/>
    </row>
    <row r="29" spans="2:3" hidden="1">
      <c r="C29" s="431" t="s">
        <v>1945</v>
      </c>
    </row>
  </sheetData>
  <mergeCells count="22">
    <mergeCell ref="E3:F3"/>
    <mergeCell ref="E4:F4"/>
    <mergeCell ref="A5:F5"/>
    <mergeCell ref="A6:F6"/>
    <mergeCell ref="C7:D7"/>
    <mergeCell ref="E7:F7"/>
    <mergeCell ref="A15:D15"/>
    <mergeCell ref="A16:D16"/>
    <mergeCell ref="E14:F14"/>
    <mergeCell ref="G3:H3"/>
    <mergeCell ref="C11:D11"/>
    <mergeCell ref="E11:F11"/>
    <mergeCell ref="C12:D12"/>
    <mergeCell ref="E12:F12"/>
    <mergeCell ref="C13:D13"/>
    <mergeCell ref="E13:F13"/>
    <mergeCell ref="C8:D8"/>
    <mergeCell ref="E8:F8"/>
    <mergeCell ref="C9:D9"/>
    <mergeCell ref="E9:F9"/>
    <mergeCell ref="C10:D10"/>
    <mergeCell ref="E10:F10"/>
  </mergeCells>
  <phoneticPr fontId="15" type="noConversion"/>
  <hyperlinks>
    <hyperlink ref="G3" location="預告統計資料發布時間表!A1" display="回發布時間表" xr:uid="{08E9C163-E620-4C4A-B179-0B237C513E43}"/>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58CE-6502-4997-A459-BB5DD3E3959A}">
  <dimension ref="A1:J29"/>
  <sheetViews>
    <sheetView topLeftCell="A3" workbookViewId="0">
      <selection activeCell="I16" sqref="I16"/>
    </sheetView>
  </sheetViews>
  <sheetFormatPr defaultColWidth="7.21875" defaultRowHeight="16.2"/>
  <cols>
    <col min="1" max="1" width="35.5546875" style="431" customWidth="1"/>
    <col min="2" max="3" width="39.21875" style="431" customWidth="1"/>
    <col min="4" max="4" width="13.33203125" style="431" customWidth="1"/>
    <col min="5" max="5" width="23.5546875" style="431" customWidth="1"/>
    <col min="6" max="8" width="19.6640625" style="431" customWidth="1"/>
    <col min="9" max="16384" width="7.21875" style="431"/>
  </cols>
  <sheetData>
    <row r="1" spans="1:10" s="430" customFormat="1" ht="33.6" hidden="1" thickBot="1">
      <c r="A1" s="430" t="s">
        <v>1930</v>
      </c>
      <c r="C1" s="430" t="s">
        <v>1931</v>
      </c>
      <c r="D1" s="430" t="s">
        <v>1932</v>
      </c>
      <c r="E1" s="1149" t="s">
        <v>1980</v>
      </c>
      <c r="F1" s="1150"/>
      <c r="G1" s="1124"/>
    </row>
    <row r="2" spans="1:10" s="430" customFormat="1" ht="81.599999999999994" hidden="1" thickBot="1">
      <c r="A2" s="483" t="s">
        <v>1981</v>
      </c>
      <c r="B2" s="623"/>
      <c r="C2" s="1125"/>
      <c r="D2" s="430" t="s">
        <v>1976</v>
      </c>
    </row>
    <row r="3" spans="1:10" ht="17.399999999999999" thickTop="1" thickBot="1">
      <c r="A3" s="1126" t="s">
        <v>1373</v>
      </c>
      <c r="B3" s="1123"/>
      <c r="C3" s="820"/>
      <c r="D3" s="1128" t="s">
        <v>754</v>
      </c>
      <c r="E3" s="1763" t="s">
        <v>1948</v>
      </c>
      <c r="F3" s="1764"/>
      <c r="G3" s="1453" t="s">
        <v>49</v>
      </c>
      <c r="H3" s="1453"/>
    </row>
    <row r="4" spans="1:10" ht="17.399999999999999" thickTop="1" thickBot="1">
      <c r="A4" s="1130" t="s">
        <v>1936</v>
      </c>
      <c r="B4" s="1131" t="s">
        <v>1937</v>
      </c>
      <c r="C4" s="1132"/>
      <c r="D4" s="1128" t="s">
        <v>1198</v>
      </c>
      <c r="E4" s="1763" t="s">
        <v>1985</v>
      </c>
      <c r="F4" s="1764"/>
    </row>
    <row r="5" spans="1:10" ht="33.6" thickTop="1">
      <c r="A5" s="1767" t="s">
        <v>1986</v>
      </c>
      <c r="B5" s="1767"/>
      <c r="C5" s="1767"/>
      <c r="D5" s="1767"/>
      <c r="E5" s="1768"/>
      <c r="F5" s="1768"/>
      <c r="G5" s="1135"/>
      <c r="H5" s="1135"/>
    </row>
    <row r="6" spans="1:10" ht="16.8" thickBot="1">
      <c r="A6" s="1684" t="s">
        <v>2157</v>
      </c>
      <c r="B6" s="1684"/>
      <c r="C6" s="1684"/>
      <c r="D6" s="1684"/>
      <c r="E6" s="1781"/>
      <c r="F6" s="1781"/>
      <c r="G6" s="1122"/>
      <c r="H6" s="1122"/>
    </row>
    <row r="7" spans="1:10" s="797" customFormat="1" ht="16.8" thickBot="1">
      <c r="A7" s="1136" t="s">
        <v>1987</v>
      </c>
      <c r="B7" s="1193" t="s">
        <v>1988</v>
      </c>
      <c r="C7" s="1818" t="s">
        <v>1989</v>
      </c>
      <c r="D7" s="1822"/>
      <c r="E7" s="1820" t="s">
        <v>1990</v>
      </c>
      <c r="F7" s="1823"/>
    </row>
    <row r="8" spans="1:10" s="293" customFormat="1">
      <c r="A8" s="1194" t="s">
        <v>1991</v>
      </c>
      <c r="B8" s="1155">
        <v>37</v>
      </c>
      <c r="C8" s="1815" t="s">
        <v>1214</v>
      </c>
      <c r="D8" s="1755"/>
      <c r="E8" s="1815" t="s">
        <v>1214</v>
      </c>
      <c r="F8" s="1755"/>
    </row>
    <row r="9" spans="1:10" s="293" customFormat="1" ht="32.4">
      <c r="A9" s="1194" t="s">
        <v>1992</v>
      </c>
      <c r="B9" s="1155">
        <v>17</v>
      </c>
      <c r="C9" s="1815" t="s">
        <v>1214</v>
      </c>
      <c r="D9" s="1755"/>
      <c r="E9" s="1815" t="s">
        <v>1214</v>
      </c>
      <c r="F9" s="1755"/>
      <c r="J9" s="1324"/>
    </row>
    <row r="10" spans="1:10" s="293" customFormat="1">
      <c r="A10" s="1194" t="s">
        <v>1993</v>
      </c>
      <c r="B10" s="1155" t="s">
        <v>1214</v>
      </c>
      <c r="C10" s="1815" t="s">
        <v>1214</v>
      </c>
      <c r="D10" s="1755"/>
      <c r="E10" s="1815" t="s">
        <v>1214</v>
      </c>
      <c r="F10" s="1755"/>
    </row>
    <row r="11" spans="1:10" s="293" customFormat="1">
      <c r="A11" s="1194" t="s">
        <v>1994</v>
      </c>
      <c r="B11" s="1155" t="s">
        <v>1214</v>
      </c>
      <c r="C11" s="1815" t="s">
        <v>1214</v>
      </c>
      <c r="D11" s="1755"/>
      <c r="E11" s="1815" t="s">
        <v>1214</v>
      </c>
      <c r="F11" s="1755"/>
      <c r="J11" s="1324"/>
    </row>
    <row r="12" spans="1:10" s="293" customFormat="1">
      <c r="A12" s="1194" t="s">
        <v>1995</v>
      </c>
      <c r="B12" s="1155">
        <v>80</v>
      </c>
      <c r="C12" s="1815">
        <v>2</v>
      </c>
      <c r="D12" s="1755"/>
      <c r="E12" s="1815" t="s">
        <v>1214</v>
      </c>
      <c r="F12" s="1755"/>
      <c r="J12" s="1324"/>
    </row>
    <row r="13" spans="1:10" s="293" customFormat="1" ht="33" thickBot="1">
      <c r="A13" s="1194" t="s">
        <v>1996</v>
      </c>
      <c r="B13" s="1155" t="s">
        <v>1214</v>
      </c>
      <c r="C13" s="1815" t="s">
        <v>1214</v>
      </c>
      <c r="D13" s="1755"/>
      <c r="E13" s="1816" t="s">
        <v>1214</v>
      </c>
      <c r="F13" s="1762"/>
    </row>
    <row r="14" spans="1:10" customFormat="1">
      <c r="A14" s="1773" t="s">
        <v>2172</v>
      </c>
      <c r="B14" s="1773"/>
      <c r="C14" s="1773"/>
      <c r="D14" s="1773"/>
      <c r="E14" s="1814"/>
      <c r="F14" s="1814"/>
      <c r="G14" s="1146"/>
      <c r="H14" s="1146"/>
    </row>
    <row r="15" spans="1:10" s="1147" customFormat="1">
      <c r="A15" s="1749" t="s">
        <v>1227</v>
      </c>
      <c r="B15" s="1749"/>
      <c r="C15" s="1749"/>
      <c r="D15" s="1749"/>
      <c r="E15" s="1146"/>
      <c r="F15" s="1146"/>
      <c r="G15" s="1146"/>
      <c r="H15" s="1146"/>
    </row>
    <row r="16" spans="1:10">
      <c r="A16" s="1749" t="s">
        <v>1997</v>
      </c>
      <c r="B16" s="1749"/>
      <c r="C16" s="1749"/>
      <c r="D16" s="1749"/>
      <c r="E16" s="1146"/>
      <c r="F16" s="1146"/>
      <c r="G16" s="1146"/>
      <c r="H16" s="1146"/>
    </row>
    <row r="17" spans="2:3">
      <c r="B17" s="1148"/>
      <c r="C17" s="1148"/>
    </row>
    <row r="29" spans="2:3" hidden="1">
      <c r="C29" s="431" t="s">
        <v>1945</v>
      </c>
    </row>
  </sheetData>
  <mergeCells count="22">
    <mergeCell ref="E3:F3"/>
    <mergeCell ref="E4:F4"/>
    <mergeCell ref="A5:F5"/>
    <mergeCell ref="A6:F6"/>
    <mergeCell ref="C7:D7"/>
    <mergeCell ref="E7:F7"/>
    <mergeCell ref="A14:F14"/>
    <mergeCell ref="A15:D15"/>
    <mergeCell ref="A16:D16"/>
    <mergeCell ref="G3:H3"/>
    <mergeCell ref="C11:D11"/>
    <mergeCell ref="E11:F11"/>
    <mergeCell ref="C12:D12"/>
    <mergeCell ref="E12:F12"/>
    <mergeCell ref="C13:D13"/>
    <mergeCell ref="E13:F13"/>
    <mergeCell ref="C8:D8"/>
    <mergeCell ref="E8:F8"/>
    <mergeCell ref="C9:D9"/>
    <mergeCell ref="E9:F9"/>
    <mergeCell ref="C10:D10"/>
    <mergeCell ref="E10:F10"/>
  </mergeCells>
  <phoneticPr fontId="15" type="noConversion"/>
  <hyperlinks>
    <hyperlink ref="G3" location="預告統計資料發布時間表!A1" display="回發布時間表" xr:uid="{07118D96-2FDB-4F1C-B1A2-1B2C5CE384B2}"/>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E976-DF49-49A7-BB26-5D86970FEDA3}">
  <dimension ref="A1:L29"/>
  <sheetViews>
    <sheetView topLeftCell="A3" workbookViewId="0">
      <selection activeCell="G3" sqref="G3:H3"/>
    </sheetView>
  </sheetViews>
  <sheetFormatPr defaultColWidth="7.21875" defaultRowHeight="16.2"/>
  <cols>
    <col min="1" max="1" width="35.5546875" style="431" customWidth="1"/>
    <col min="2" max="3" width="39.21875" style="431" customWidth="1"/>
    <col min="4" max="4" width="13.33203125" style="431" customWidth="1"/>
    <col min="5" max="5" width="23.5546875" style="431" customWidth="1"/>
    <col min="6" max="8" width="19.6640625" style="431" customWidth="1"/>
    <col min="9" max="16384" width="7.21875" style="431"/>
  </cols>
  <sheetData>
    <row r="1" spans="1:12" s="430" customFormat="1" ht="33.6" hidden="1" thickBot="1">
      <c r="A1" s="430" t="s">
        <v>1930</v>
      </c>
      <c r="C1" s="430" t="s">
        <v>1931</v>
      </c>
      <c r="D1" s="430" t="s">
        <v>1932</v>
      </c>
      <c r="E1" s="1149" t="s">
        <v>1980</v>
      </c>
      <c r="F1" s="1150"/>
      <c r="G1" s="1124"/>
    </row>
    <row r="2" spans="1:12" s="430" customFormat="1" ht="81.599999999999994" hidden="1" thickBot="1">
      <c r="A2" s="483" t="s">
        <v>1981</v>
      </c>
      <c r="B2" s="623"/>
      <c r="C2" s="1125"/>
      <c r="D2" s="430" t="s">
        <v>1976</v>
      </c>
    </row>
    <row r="3" spans="1:12" ht="17.399999999999999" thickTop="1" thickBot="1">
      <c r="A3" s="1126" t="s">
        <v>1373</v>
      </c>
      <c r="B3" s="1123"/>
      <c r="C3" s="820"/>
      <c r="D3" s="1128" t="s">
        <v>754</v>
      </c>
      <c r="E3" s="1763" t="s">
        <v>1948</v>
      </c>
      <c r="F3" s="1764"/>
      <c r="G3" s="1453" t="s">
        <v>49</v>
      </c>
      <c r="H3" s="1453"/>
    </row>
    <row r="4" spans="1:12" ht="17.399999999999999" thickTop="1" thickBot="1">
      <c r="A4" s="1130" t="s">
        <v>1936</v>
      </c>
      <c r="B4" s="1131" t="s">
        <v>1937</v>
      </c>
      <c r="C4" s="1132"/>
      <c r="D4" s="1128" t="s">
        <v>1198</v>
      </c>
      <c r="E4" s="1763" t="s">
        <v>1985</v>
      </c>
      <c r="F4" s="1764"/>
    </row>
    <row r="5" spans="1:12" ht="33.6" thickTop="1">
      <c r="A5" s="1767" t="s">
        <v>1986</v>
      </c>
      <c r="B5" s="1767"/>
      <c r="C5" s="1767"/>
      <c r="D5" s="1767"/>
      <c r="E5" s="1768"/>
      <c r="F5" s="1768"/>
      <c r="G5" s="1135"/>
      <c r="H5" s="1135"/>
    </row>
    <row r="6" spans="1:12" ht="16.8" thickBot="1">
      <c r="A6" s="1684" t="s">
        <v>2252</v>
      </c>
      <c r="B6" s="1684"/>
      <c r="C6" s="1684"/>
      <c r="D6" s="1684"/>
      <c r="E6" s="1781"/>
      <c r="F6" s="1781"/>
      <c r="G6" s="1122"/>
      <c r="H6" s="1122"/>
    </row>
    <row r="7" spans="1:12" s="797" customFormat="1" ht="16.8" thickBot="1">
      <c r="A7" s="1136" t="s">
        <v>1987</v>
      </c>
      <c r="B7" s="1193" t="s">
        <v>1988</v>
      </c>
      <c r="C7" s="1818" t="s">
        <v>1989</v>
      </c>
      <c r="D7" s="1822"/>
      <c r="E7" s="1820" t="s">
        <v>1990</v>
      </c>
      <c r="F7" s="1823"/>
    </row>
    <row r="8" spans="1:12" s="293" customFormat="1">
      <c r="A8" s="1194" t="s">
        <v>1991</v>
      </c>
      <c r="B8" s="1155">
        <v>37</v>
      </c>
      <c r="C8" s="1815" t="s">
        <v>1214</v>
      </c>
      <c r="D8" s="1755"/>
      <c r="E8" s="1815" t="s">
        <v>1214</v>
      </c>
      <c r="F8" s="1755"/>
    </row>
    <row r="9" spans="1:12" s="293" customFormat="1" ht="32.4">
      <c r="A9" s="1194" t="s">
        <v>1992</v>
      </c>
      <c r="B9" s="1155">
        <v>17</v>
      </c>
      <c r="C9" s="1815" t="s">
        <v>1214</v>
      </c>
      <c r="D9" s="1755"/>
      <c r="E9" s="1815" t="s">
        <v>1214</v>
      </c>
      <c r="F9" s="1755"/>
      <c r="J9" s="1324"/>
    </row>
    <row r="10" spans="1:12" s="293" customFormat="1">
      <c r="A10" s="1194" t="s">
        <v>1993</v>
      </c>
      <c r="B10" s="1155" t="s">
        <v>1214</v>
      </c>
      <c r="C10" s="1815" t="s">
        <v>1214</v>
      </c>
      <c r="D10" s="1755"/>
      <c r="E10" s="1815" t="s">
        <v>1214</v>
      </c>
      <c r="F10" s="1755"/>
    </row>
    <row r="11" spans="1:12" s="293" customFormat="1">
      <c r="A11" s="1194" t="s">
        <v>1994</v>
      </c>
      <c r="B11" s="1155" t="s">
        <v>1214</v>
      </c>
      <c r="C11" s="1815" t="s">
        <v>1214</v>
      </c>
      <c r="D11" s="1755"/>
      <c r="E11" s="1815" t="s">
        <v>1214</v>
      </c>
      <c r="F11" s="1755"/>
      <c r="J11" s="1324"/>
    </row>
    <row r="12" spans="1:12" s="293" customFormat="1">
      <c r="A12" s="1194" t="s">
        <v>1995</v>
      </c>
      <c r="B12" s="1155">
        <v>80</v>
      </c>
      <c r="C12" s="1815">
        <v>2</v>
      </c>
      <c r="D12" s="1755"/>
      <c r="E12" s="1815" t="s">
        <v>1214</v>
      </c>
      <c r="F12" s="1755"/>
      <c r="J12" s="1324"/>
    </row>
    <row r="13" spans="1:12" s="293" customFormat="1" ht="33" thickBot="1">
      <c r="A13" s="1194" t="s">
        <v>1996</v>
      </c>
      <c r="B13" s="1155" t="s">
        <v>1214</v>
      </c>
      <c r="C13" s="1815" t="s">
        <v>1214</v>
      </c>
      <c r="D13" s="1755"/>
      <c r="E13" s="1816" t="s">
        <v>1214</v>
      </c>
      <c r="F13" s="1762"/>
    </row>
    <row r="14" spans="1:12" customFormat="1" ht="16.2" customHeight="1">
      <c r="A14" s="1771" t="s">
        <v>2251</v>
      </c>
      <c r="B14" s="1771"/>
      <c r="C14" s="1771"/>
      <c r="D14" s="1771"/>
      <c r="E14" s="1771"/>
      <c r="F14" s="1771"/>
      <c r="G14" s="1749"/>
      <c r="H14" s="1749"/>
      <c r="I14" s="1749"/>
      <c r="J14" s="1749"/>
      <c r="K14" s="1749"/>
      <c r="L14" s="1749"/>
    </row>
    <row r="15" spans="1:12" s="1147" customFormat="1">
      <c r="A15" s="1749" t="s">
        <v>1227</v>
      </c>
      <c r="B15" s="1749"/>
      <c r="C15" s="1749"/>
      <c r="D15" s="1749"/>
      <c r="E15" s="1146"/>
      <c r="F15" s="1146"/>
      <c r="G15" s="1146"/>
      <c r="H15" s="1146"/>
    </row>
    <row r="16" spans="1:12">
      <c r="A16" s="1749" t="s">
        <v>1997</v>
      </c>
      <c r="B16" s="1749"/>
      <c r="C16" s="1749"/>
      <c r="D16" s="1749"/>
      <c r="E16" s="1146"/>
      <c r="F16" s="1146"/>
      <c r="G16" s="1146"/>
      <c r="H16" s="1146"/>
    </row>
    <row r="17" spans="2:3">
      <c r="B17" s="1148"/>
      <c r="C17" s="1148"/>
    </row>
    <row r="29" spans="2:3" hidden="1">
      <c r="C29" s="431" t="s">
        <v>1945</v>
      </c>
    </row>
  </sheetData>
  <mergeCells count="22">
    <mergeCell ref="A15:D15"/>
    <mergeCell ref="A16:D16"/>
    <mergeCell ref="A14:L14"/>
    <mergeCell ref="G3:H3"/>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5" type="noConversion"/>
  <hyperlinks>
    <hyperlink ref="G3" location="預告統計資料發布時間表!A1" display="回發布時間表" xr:uid="{A827F341-CE01-429B-BBCF-11E6626CEA19}"/>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24E3C-EACD-4F05-B253-A6AA1E2AE317}">
  <dimension ref="A1:AN14"/>
  <sheetViews>
    <sheetView topLeftCell="J1" workbookViewId="0">
      <selection activeCell="AM1" sqref="AM1:AN1"/>
    </sheetView>
  </sheetViews>
  <sheetFormatPr defaultColWidth="12.5546875" defaultRowHeight="16.2"/>
  <cols>
    <col min="1" max="1" width="10" style="663" customWidth="1"/>
    <col min="2" max="2" width="8.44140625" style="663" customWidth="1"/>
    <col min="3" max="19" width="7.77734375" style="663" customWidth="1"/>
    <col min="20" max="20" width="6.77734375" style="663" customWidth="1"/>
    <col min="21" max="21" width="10" style="663" customWidth="1"/>
    <col min="22" max="33" width="9.21875" style="663" customWidth="1"/>
    <col min="34" max="34" width="8.109375" style="663" customWidth="1"/>
    <col min="35" max="35" width="7.6640625" style="663" customWidth="1"/>
    <col min="36" max="38" width="9.21875" style="663" customWidth="1"/>
    <col min="39" max="256" width="12.5546875" style="663"/>
    <col min="257" max="257" width="10" style="663" customWidth="1"/>
    <col min="258" max="258" width="8.44140625" style="663" customWidth="1"/>
    <col min="259" max="275" width="7.77734375" style="663" customWidth="1"/>
    <col min="276" max="276" width="6.77734375" style="663" customWidth="1"/>
    <col min="277" max="277" width="10" style="663" customWidth="1"/>
    <col min="278" max="289" width="9.21875" style="663" customWidth="1"/>
    <col min="290" max="290" width="8.109375" style="663" customWidth="1"/>
    <col min="291" max="291" width="7.6640625" style="663" customWidth="1"/>
    <col min="292" max="294" width="9.21875" style="663" customWidth="1"/>
    <col min="295" max="512" width="12.5546875" style="663"/>
    <col min="513" max="513" width="10" style="663" customWidth="1"/>
    <col min="514" max="514" width="8.44140625" style="663" customWidth="1"/>
    <col min="515" max="531" width="7.77734375" style="663" customWidth="1"/>
    <col min="532" max="532" width="6.77734375" style="663" customWidth="1"/>
    <col min="533" max="533" width="10" style="663" customWidth="1"/>
    <col min="534" max="545" width="9.21875" style="663" customWidth="1"/>
    <col min="546" max="546" width="8.109375" style="663" customWidth="1"/>
    <col min="547" max="547" width="7.6640625" style="663" customWidth="1"/>
    <col min="548" max="550" width="9.21875" style="663" customWidth="1"/>
    <col min="551" max="768" width="12.5546875" style="663"/>
    <col min="769" max="769" width="10" style="663" customWidth="1"/>
    <col min="770" max="770" width="8.44140625" style="663" customWidth="1"/>
    <col min="771" max="787" width="7.77734375" style="663" customWidth="1"/>
    <col min="788" max="788" width="6.77734375" style="663" customWidth="1"/>
    <col min="789" max="789" width="10" style="663" customWidth="1"/>
    <col min="790" max="801" width="9.21875" style="663" customWidth="1"/>
    <col min="802" max="802" width="8.109375" style="663" customWidth="1"/>
    <col min="803" max="803" width="7.6640625" style="663" customWidth="1"/>
    <col min="804" max="806" width="9.21875" style="663" customWidth="1"/>
    <col min="807" max="1024" width="12.5546875" style="663"/>
    <col min="1025" max="1025" width="10" style="663" customWidth="1"/>
    <col min="1026" max="1026" width="8.44140625" style="663" customWidth="1"/>
    <col min="1027" max="1043" width="7.77734375" style="663" customWidth="1"/>
    <col min="1044" max="1044" width="6.77734375" style="663" customWidth="1"/>
    <col min="1045" max="1045" width="10" style="663" customWidth="1"/>
    <col min="1046" max="1057" width="9.21875" style="663" customWidth="1"/>
    <col min="1058" max="1058" width="8.109375" style="663" customWidth="1"/>
    <col min="1059" max="1059" width="7.6640625" style="663" customWidth="1"/>
    <col min="1060" max="1062" width="9.21875" style="663" customWidth="1"/>
    <col min="1063" max="1280" width="12.5546875" style="663"/>
    <col min="1281" max="1281" width="10" style="663" customWidth="1"/>
    <col min="1282" max="1282" width="8.44140625" style="663" customWidth="1"/>
    <col min="1283" max="1299" width="7.77734375" style="663" customWidth="1"/>
    <col min="1300" max="1300" width="6.77734375" style="663" customWidth="1"/>
    <col min="1301" max="1301" width="10" style="663" customWidth="1"/>
    <col min="1302" max="1313" width="9.21875" style="663" customWidth="1"/>
    <col min="1314" max="1314" width="8.109375" style="663" customWidth="1"/>
    <col min="1315" max="1315" width="7.6640625" style="663" customWidth="1"/>
    <col min="1316" max="1318" width="9.21875" style="663" customWidth="1"/>
    <col min="1319" max="1536" width="12.5546875" style="663"/>
    <col min="1537" max="1537" width="10" style="663" customWidth="1"/>
    <col min="1538" max="1538" width="8.44140625" style="663" customWidth="1"/>
    <col min="1539" max="1555" width="7.77734375" style="663" customWidth="1"/>
    <col min="1556" max="1556" width="6.77734375" style="663" customWidth="1"/>
    <col min="1557" max="1557" width="10" style="663" customWidth="1"/>
    <col min="1558" max="1569" width="9.21875" style="663" customWidth="1"/>
    <col min="1570" max="1570" width="8.109375" style="663" customWidth="1"/>
    <col min="1571" max="1571" width="7.6640625" style="663" customWidth="1"/>
    <col min="1572" max="1574" width="9.21875" style="663" customWidth="1"/>
    <col min="1575" max="1792" width="12.5546875" style="663"/>
    <col min="1793" max="1793" width="10" style="663" customWidth="1"/>
    <col min="1794" max="1794" width="8.44140625" style="663" customWidth="1"/>
    <col min="1795" max="1811" width="7.77734375" style="663" customWidth="1"/>
    <col min="1812" max="1812" width="6.77734375" style="663" customWidth="1"/>
    <col min="1813" max="1813" width="10" style="663" customWidth="1"/>
    <col min="1814" max="1825" width="9.21875" style="663" customWidth="1"/>
    <col min="1826" max="1826" width="8.109375" style="663" customWidth="1"/>
    <col min="1827" max="1827" width="7.6640625" style="663" customWidth="1"/>
    <col min="1828" max="1830" width="9.21875" style="663" customWidth="1"/>
    <col min="1831" max="2048" width="12.5546875" style="663"/>
    <col min="2049" max="2049" width="10" style="663" customWidth="1"/>
    <col min="2050" max="2050" width="8.44140625" style="663" customWidth="1"/>
    <col min="2051" max="2067" width="7.77734375" style="663" customWidth="1"/>
    <col min="2068" max="2068" width="6.77734375" style="663" customWidth="1"/>
    <col min="2069" max="2069" width="10" style="663" customWidth="1"/>
    <col min="2070" max="2081" width="9.21875" style="663" customWidth="1"/>
    <col min="2082" max="2082" width="8.109375" style="663" customWidth="1"/>
    <col min="2083" max="2083" width="7.6640625" style="663" customWidth="1"/>
    <col min="2084" max="2086" width="9.21875" style="663" customWidth="1"/>
    <col min="2087" max="2304" width="12.5546875" style="663"/>
    <col min="2305" max="2305" width="10" style="663" customWidth="1"/>
    <col min="2306" max="2306" width="8.44140625" style="663" customWidth="1"/>
    <col min="2307" max="2323" width="7.77734375" style="663" customWidth="1"/>
    <col min="2324" max="2324" width="6.77734375" style="663" customWidth="1"/>
    <col min="2325" max="2325" width="10" style="663" customWidth="1"/>
    <col min="2326" max="2337" width="9.21875" style="663" customWidth="1"/>
    <col min="2338" max="2338" width="8.109375" style="663" customWidth="1"/>
    <col min="2339" max="2339" width="7.6640625" style="663" customWidth="1"/>
    <col min="2340" max="2342" width="9.21875" style="663" customWidth="1"/>
    <col min="2343" max="2560" width="12.5546875" style="663"/>
    <col min="2561" max="2561" width="10" style="663" customWidth="1"/>
    <col min="2562" max="2562" width="8.44140625" style="663" customWidth="1"/>
    <col min="2563" max="2579" width="7.77734375" style="663" customWidth="1"/>
    <col min="2580" max="2580" width="6.77734375" style="663" customWidth="1"/>
    <col min="2581" max="2581" width="10" style="663" customWidth="1"/>
    <col min="2582" max="2593" width="9.21875" style="663" customWidth="1"/>
    <col min="2594" max="2594" width="8.109375" style="663" customWidth="1"/>
    <col min="2595" max="2595" width="7.6640625" style="663" customWidth="1"/>
    <col min="2596" max="2598" width="9.21875" style="663" customWidth="1"/>
    <col min="2599" max="2816" width="12.5546875" style="663"/>
    <col min="2817" max="2817" width="10" style="663" customWidth="1"/>
    <col min="2818" max="2818" width="8.44140625" style="663" customWidth="1"/>
    <col min="2819" max="2835" width="7.77734375" style="663" customWidth="1"/>
    <col min="2836" max="2836" width="6.77734375" style="663" customWidth="1"/>
    <col min="2837" max="2837" width="10" style="663" customWidth="1"/>
    <col min="2838" max="2849" width="9.21875" style="663" customWidth="1"/>
    <col min="2850" max="2850" width="8.109375" style="663" customWidth="1"/>
    <col min="2851" max="2851" width="7.6640625" style="663" customWidth="1"/>
    <col min="2852" max="2854" width="9.21875" style="663" customWidth="1"/>
    <col min="2855" max="3072" width="12.5546875" style="663"/>
    <col min="3073" max="3073" width="10" style="663" customWidth="1"/>
    <col min="3074" max="3074" width="8.44140625" style="663" customWidth="1"/>
    <col min="3075" max="3091" width="7.77734375" style="663" customWidth="1"/>
    <col min="3092" max="3092" width="6.77734375" style="663" customWidth="1"/>
    <col min="3093" max="3093" width="10" style="663" customWidth="1"/>
    <col min="3094" max="3105" width="9.21875" style="663" customWidth="1"/>
    <col min="3106" max="3106" width="8.109375" style="663" customWidth="1"/>
    <col min="3107" max="3107" width="7.6640625" style="663" customWidth="1"/>
    <col min="3108" max="3110" width="9.21875" style="663" customWidth="1"/>
    <col min="3111" max="3328" width="12.5546875" style="663"/>
    <col min="3329" max="3329" width="10" style="663" customWidth="1"/>
    <col min="3330" max="3330" width="8.44140625" style="663" customWidth="1"/>
    <col min="3331" max="3347" width="7.77734375" style="663" customWidth="1"/>
    <col min="3348" max="3348" width="6.77734375" style="663" customWidth="1"/>
    <col min="3349" max="3349" width="10" style="663" customWidth="1"/>
    <col min="3350" max="3361" width="9.21875" style="663" customWidth="1"/>
    <col min="3362" max="3362" width="8.109375" style="663" customWidth="1"/>
    <col min="3363" max="3363" width="7.6640625" style="663" customWidth="1"/>
    <col min="3364" max="3366" width="9.21875" style="663" customWidth="1"/>
    <col min="3367" max="3584" width="12.5546875" style="663"/>
    <col min="3585" max="3585" width="10" style="663" customWidth="1"/>
    <col min="3586" max="3586" width="8.44140625" style="663" customWidth="1"/>
    <col min="3587" max="3603" width="7.77734375" style="663" customWidth="1"/>
    <col min="3604" max="3604" width="6.77734375" style="663" customWidth="1"/>
    <col min="3605" max="3605" width="10" style="663" customWidth="1"/>
    <col min="3606" max="3617" width="9.21875" style="663" customWidth="1"/>
    <col min="3618" max="3618" width="8.109375" style="663" customWidth="1"/>
    <col min="3619" max="3619" width="7.6640625" style="663" customWidth="1"/>
    <col min="3620" max="3622" width="9.21875" style="663" customWidth="1"/>
    <col min="3623" max="3840" width="12.5546875" style="663"/>
    <col min="3841" max="3841" width="10" style="663" customWidth="1"/>
    <col min="3842" max="3842" width="8.44140625" style="663" customWidth="1"/>
    <col min="3843" max="3859" width="7.77734375" style="663" customWidth="1"/>
    <col min="3860" max="3860" width="6.77734375" style="663" customWidth="1"/>
    <col min="3861" max="3861" width="10" style="663" customWidth="1"/>
    <col min="3862" max="3873" width="9.21875" style="663" customWidth="1"/>
    <col min="3874" max="3874" width="8.109375" style="663" customWidth="1"/>
    <col min="3875" max="3875" width="7.6640625" style="663" customWidth="1"/>
    <col min="3876" max="3878" width="9.21875" style="663" customWidth="1"/>
    <col min="3879" max="4096" width="12.5546875" style="663"/>
    <col min="4097" max="4097" width="10" style="663" customWidth="1"/>
    <col min="4098" max="4098" width="8.44140625" style="663" customWidth="1"/>
    <col min="4099" max="4115" width="7.77734375" style="663" customWidth="1"/>
    <col min="4116" max="4116" width="6.77734375" style="663" customWidth="1"/>
    <col min="4117" max="4117" width="10" style="663" customWidth="1"/>
    <col min="4118" max="4129" width="9.21875" style="663" customWidth="1"/>
    <col min="4130" max="4130" width="8.109375" style="663" customWidth="1"/>
    <col min="4131" max="4131" width="7.6640625" style="663" customWidth="1"/>
    <col min="4132" max="4134" width="9.21875" style="663" customWidth="1"/>
    <col min="4135" max="4352" width="12.5546875" style="663"/>
    <col min="4353" max="4353" width="10" style="663" customWidth="1"/>
    <col min="4354" max="4354" width="8.44140625" style="663" customWidth="1"/>
    <col min="4355" max="4371" width="7.77734375" style="663" customWidth="1"/>
    <col min="4372" max="4372" width="6.77734375" style="663" customWidth="1"/>
    <col min="4373" max="4373" width="10" style="663" customWidth="1"/>
    <col min="4374" max="4385" width="9.21875" style="663" customWidth="1"/>
    <col min="4386" max="4386" width="8.109375" style="663" customWidth="1"/>
    <col min="4387" max="4387" width="7.6640625" style="663" customWidth="1"/>
    <col min="4388" max="4390" width="9.21875" style="663" customWidth="1"/>
    <col min="4391" max="4608" width="12.5546875" style="663"/>
    <col min="4609" max="4609" width="10" style="663" customWidth="1"/>
    <col min="4610" max="4610" width="8.44140625" style="663" customWidth="1"/>
    <col min="4611" max="4627" width="7.77734375" style="663" customWidth="1"/>
    <col min="4628" max="4628" width="6.77734375" style="663" customWidth="1"/>
    <col min="4629" max="4629" width="10" style="663" customWidth="1"/>
    <col min="4630" max="4641" width="9.21875" style="663" customWidth="1"/>
    <col min="4642" max="4642" width="8.109375" style="663" customWidth="1"/>
    <col min="4643" max="4643" width="7.6640625" style="663" customWidth="1"/>
    <col min="4644" max="4646" width="9.21875" style="663" customWidth="1"/>
    <col min="4647" max="4864" width="12.5546875" style="663"/>
    <col min="4865" max="4865" width="10" style="663" customWidth="1"/>
    <col min="4866" max="4866" width="8.44140625" style="663" customWidth="1"/>
    <col min="4867" max="4883" width="7.77734375" style="663" customWidth="1"/>
    <col min="4884" max="4884" width="6.77734375" style="663" customWidth="1"/>
    <col min="4885" max="4885" width="10" style="663" customWidth="1"/>
    <col min="4886" max="4897" width="9.21875" style="663" customWidth="1"/>
    <col min="4898" max="4898" width="8.109375" style="663" customWidth="1"/>
    <col min="4899" max="4899" width="7.6640625" style="663" customWidth="1"/>
    <col min="4900" max="4902" width="9.21875" style="663" customWidth="1"/>
    <col min="4903" max="5120" width="12.5546875" style="663"/>
    <col min="5121" max="5121" width="10" style="663" customWidth="1"/>
    <col min="5122" max="5122" width="8.44140625" style="663" customWidth="1"/>
    <col min="5123" max="5139" width="7.77734375" style="663" customWidth="1"/>
    <col min="5140" max="5140" width="6.77734375" style="663" customWidth="1"/>
    <col min="5141" max="5141" width="10" style="663" customWidth="1"/>
    <col min="5142" max="5153" width="9.21875" style="663" customWidth="1"/>
    <col min="5154" max="5154" width="8.109375" style="663" customWidth="1"/>
    <col min="5155" max="5155" width="7.6640625" style="663" customWidth="1"/>
    <col min="5156" max="5158" width="9.21875" style="663" customWidth="1"/>
    <col min="5159" max="5376" width="12.5546875" style="663"/>
    <col min="5377" max="5377" width="10" style="663" customWidth="1"/>
    <col min="5378" max="5378" width="8.44140625" style="663" customWidth="1"/>
    <col min="5379" max="5395" width="7.77734375" style="663" customWidth="1"/>
    <col min="5396" max="5396" width="6.77734375" style="663" customWidth="1"/>
    <col min="5397" max="5397" width="10" style="663" customWidth="1"/>
    <col min="5398" max="5409" width="9.21875" style="663" customWidth="1"/>
    <col min="5410" max="5410" width="8.109375" style="663" customWidth="1"/>
    <col min="5411" max="5411" width="7.6640625" style="663" customWidth="1"/>
    <col min="5412" max="5414" width="9.21875" style="663" customWidth="1"/>
    <col min="5415" max="5632" width="12.5546875" style="663"/>
    <col min="5633" max="5633" width="10" style="663" customWidth="1"/>
    <col min="5634" max="5634" width="8.44140625" style="663" customWidth="1"/>
    <col min="5635" max="5651" width="7.77734375" style="663" customWidth="1"/>
    <col min="5652" max="5652" width="6.77734375" style="663" customWidth="1"/>
    <col min="5653" max="5653" width="10" style="663" customWidth="1"/>
    <col min="5654" max="5665" width="9.21875" style="663" customWidth="1"/>
    <col min="5666" max="5666" width="8.109375" style="663" customWidth="1"/>
    <col min="5667" max="5667" width="7.6640625" style="663" customWidth="1"/>
    <col min="5668" max="5670" width="9.21875" style="663" customWidth="1"/>
    <col min="5671" max="5888" width="12.5546875" style="663"/>
    <col min="5889" max="5889" width="10" style="663" customWidth="1"/>
    <col min="5890" max="5890" width="8.44140625" style="663" customWidth="1"/>
    <col min="5891" max="5907" width="7.77734375" style="663" customWidth="1"/>
    <col min="5908" max="5908" width="6.77734375" style="663" customWidth="1"/>
    <col min="5909" max="5909" width="10" style="663" customWidth="1"/>
    <col min="5910" max="5921" width="9.21875" style="663" customWidth="1"/>
    <col min="5922" max="5922" width="8.109375" style="663" customWidth="1"/>
    <col min="5923" max="5923" width="7.6640625" style="663" customWidth="1"/>
    <col min="5924" max="5926" width="9.21875" style="663" customWidth="1"/>
    <col min="5927" max="6144" width="12.5546875" style="663"/>
    <col min="6145" max="6145" width="10" style="663" customWidth="1"/>
    <col min="6146" max="6146" width="8.44140625" style="663" customWidth="1"/>
    <col min="6147" max="6163" width="7.77734375" style="663" customWidth="1"/>
    <col min="6164" max="6164" width="6.77734375" style="663" customWidth="1"/>
    <col min="6165" max="6165" width="10" style="663" customWidth="1"/>
    <col min="6166" max="6177" width="9.21875" style="663" customWidth="1"/>
    <col min="6178" max="6178" width="8.109375" style="663" customWidth="1"/>
    <col min="6179" max="6179" width="7.6640625" style="663" customWidth="1"/>
    <col min="6180" max="6182" width="9.21875" style="663" customWidth="1"/>
    <col min="6183" max="6400" width="12.5546875" style="663"/>
    <col min="6401" max="6401" width="10" style="663" customWidth="1"/>
    <col min="6402" max="6402" width="8.44140625" style="663" customWidth="1"/>
    <col min="6403" max="6419" width="7.77734375" style="663" customWidth="1"/>
    <col min="6420" max="6420" width="6.77734375" style="663" customWidth="1"/>
    <col min="6421" max="6421" width="10" style="663" customWidth="1"/>
    <col min="6422" max="6433" width="9.21875" style="663" customWidth="1"/>
    <col min="6434" max="6434" width="8.109375" style="663" customWidth="1"/>
    <col min="6435" max="6435" width="7.6640625" style="663" customWidth="1"/>
    <col min="6436" max="6438" width="9.21875" style="663" customWidth="1"/>
    <col min="6439" max="6656" width="12.5546875" style="663"/>
    <col min="6657" max="6657" width="10" style="663" customWidth="1"/>
    <col min="6658" max="6658" width="8.44140625" style="663" customWidth="1"/>
    <col min="6659" max="6675" width="7.77734375" style="663" customWidth="1"/>
    <col min="6676" max="6676" width="6.77734375" style="663" customWidth="1"/>
    <col min="6677" max="6677" width="10" style="663" customWidth="1"/>
    <col min="6678" max="6689" width="9.21875" style="663" customWidth="1"/>
    <col min="6690" max="6690" width="8.109375" style="663" customWidth="1"/>
    <col min="6691" max="6691" width="7.6640625" style="663" customWidth="1"/>
    <col min="6692" max="6694" width="9.21875" style="663" customWidth="1"/>
    <col min="6695" max="6912" width="12.5546875" style="663"/>
    <col min="6913" max="6913" width="10" style="663" customWidth="1"/>
    <col min="6914" max="6914" width="8.44140625" style="663" customWidth="1"/>
    <col min="6915" max="6931" width="7.77734375" style="663" customWidth="1"/>
    <col min="6932" max="6932" width="6.77734375" style="663" customWidth="1"/>
    <col min="6933" max="6933" width="10" style="663" customWidth="1"/>
    <col min="6934" max="6945" width="9.21875" style="663" customWidth="1"/>
    <col min="6946" max="6946" width="8.109375" style="663" customWidth="1"/>
    <col min="6947" max="6947" width="7.6640625" style="663" customWidth="1"/>
    <col min="6948" max="6950" width="9.21875" style="663" customWidth="1"/>
    <col min="6951" max="7168" width="12.5546875" style="663"/>
    <col min="7169" max="7169" width="10" style="663" customWidth="1"/>
    <col min="7170" max="7170" width="8.44140625" style="663" customWidth="1"/>
    <col min="7171" max="7187" width="7.77734375" style="663" customWidth="1"/>
    <col min="7188" max="7188" width="6.77734375" style="663" customWidth="1"/>
    <col min="7189" max="7189" width="10" style="663" customWidth="1"/>
    <col min="7190" max="7201" width="9.21875" style="663" customWidth="1"/>
    <col min="7202" max="7202" width="8.109375" style="663" customWidth="1"/>
    <col min="7203" max="7203" width="7.6640625" style="663" customWidth="1"/>
    <col min="7204" max="7206" width="9.21875" style="663" customWidth="1"/>
    <col min="7207" max="7424" width="12.5546875" style="663"/>
    <col min="7425" max="7425" width="10" style="663" customWidth="1"/>
    <col min="7426" max="7426" width="8.44140625" style="663" customWidth="1"/>
    <col min="7427" max="7443" width="7.77734375" style="663" customWidth="1"/>
    <col min="7444" max="7444" width="6.77734375" style="663" customWidth="1"/>
    <col min="7445" max="7445" width="10" style="663" customWidth="1"/>
    <col min="7446" max="7457" width="9.21875" style="663" customWidth="1"/>
    <col min="7458" max="7458" width="8.109375" style="663" customWidth="1"/>
    <col min="7459" max="7459" width="7.6640625" style="663" customWidth="1"/>
    <col min="7460" max="7462" width="9.21875" style="663" customWidth="1"/>
    <col min="7463" max="7680" width="12.5546875" style="663"/>
    <col min="7681" max="7681" width="10" style="663" customWidth="1"/>
    <col min="7682" max="7682" width="8.44140625" style="663" customWidth="1"/>
    <col min="7683" max="7699" width="7.77734375" style="663" customWidth="1"/>
    <col min="7700" max="7700" width="6.77734375" style="663" customWidth="1"/>
    <col min="7701" max="7701" width="10" style="663" customWidth="1"/>
    <col min="7702" max="7713" width="9.21875" style="663" customWidth="1"/>
    <col min="7714" max="7714" width="8.109375" style="663" customWidth="1"/>
    <col min="7715" max="7715" width="7.6640625" style="663" customWidth="1"/>
    <col min="7716" max="7718" width="9.21875" style="663" customWidth="1"/>
    <col min="7719" max="7936" width="12.5546875" style="663"/>
    <col min="7937" max="7937" width="10" style="663" customWidth="1"/>
    <col min="7938" max="7938" width="8.44140625" style="663" customWidth="1"/>
    <col min="7939" max="7955" width="7.77734375" style="663" customWidth="1"/>
    <col min="7956" max="7956" width="6.77734375" style="663" customWidth="1"/>
    <col min="7957" max="7957" width="10" style="663" customWidth="1"/>
    <col min="7958" max="7969" width="9.21875" style="663" customWidth="1"/>
    <col min="7970" max="7970" width="8.109375" style="663" customWidth="1"/>
    <col min="7971" max="7971" width="7.6640625" style="663" customWidth="1"/>
    <col min="7972" max="7974" width="9.21875" style="663" customWidth="1"/>
    <col min="7975" max="8192" width="12.5546875" style="663"/>
    <col min="8193" max="8193" width="10" style="663" customWidth="1"/>
    <col min="8194" max="8194" width="8.44140625" style="663" customWidth="1"/>
    <col min="8195" max="8211" width="7.77734375" style="663" customWidth="1"/>
    <col min="8212" max="8212" width="6.77734375" style="663" customWidth="1"/>
    <col min="8213" max="8213" width="10" style="663" customWidth="1"/>
    <col min="8214" max="8225" width="9.21875" style="663" customWidth="1"/>
    <col min="8226" max="8226" width="8.109375" style="663" customWidth="1"/>
    <col min="8227" max="8227" width="7.6640625" style="663" customWidth="1"/>
    <col min="8228" max="8230" width="9.21875" style="663" customWidth="1"/>
    <col min="8231" max="8448" width="12.5546875" style="663"/>
    <col min="8449" max="8449" width="10" style="663" customWidth="1"/>
    <col min="8450" max="8450" width="8.44140625" style="663" customWidth="1"/>
    <col min="8451" max="8467" width="7.77734375" style="663" customWidth="1"/>
    <col min="8468" max="8468" width="6.77734375" style="663" customWidth="1"/>
    <col min="8469" max="8469" width="10" style="663" customWidth="1"/>
    <col min="8470" max="8481" width="9.21875" style="663" customWidth="1"/>
    <col min="8482" max="8482" width="8.109375" style="663" customWidth="1"/>
    <col min="8483" max="8483" width="7.6640625" style="663" customWidth="1"/>
    <col min="8484" max="8486" width="9.21875" style="663" customWidth="1"/>
    <col min="8487" max="8704" width="12.5546875" style="663"/>
    <col min="8705" max="8705" width="10" style="663" customWidth="1"/>
    <col min="8706" max="8706" width="8.44140625" style="663" customWidth="1"/>
    <col min="8707" max="8723" width="7.77734375" style="663" customWidth="1"/>
    <col min="8724" max="8724" width="6.77734375" style="663" customWidth="1"/>
    <col min="8725" max="8725" width="10" style="663" customWidth="1"/>
    <col min="8726" max="8737" width="9.21875" style="663" customWidth="1"/>
    <col min="8738" max="8738" width="8.109375" style="663" customWidth="1"/>
    <col min="8739" max="8739" width="7.6640625" style="663" customWidth="1"/>
    <col min="8740" max="8742" width="9.21875" style="663" customWidth="1"/>
    <col min="8743" max="8960" width="12.5546875" style="663"/>
    <col min="8961" max="8961" width="10" style="663" customWidth="1"/>
    <col min="8962" max="8962" width="8.44140625" style="663" customWidth="1"/>
    <col min="8963" max="8979" width="7.77734375" style="663" customWidth="1"/>
    <col min="8980" max="8980" width="6.77734375" style="663" customWidth="1"/>
    <col min="8981" max="8981" width="10" style="663" customWidth="1"/>
    <col min="8982" max="8993" width="9.21875" style="663" customWidth="1"/>
    <col min="8994" max="8994" width="8.109375" style="663" customWidth="1"/>
    <col min="8995" max="8995" width="7.6640625" style="663" customWidth="1"/>
    <col min="8996" max="8998" width="9.21875" style="663" customWidth="1"/>
    <col min="8999" max="9216" width="12.5546875" style="663"/>
    <col min="9217" max="9217" width="10" style="663" customWidth="1"/>
    <col min="9218" max="9218" width="8.44140625" style="663" customWidth="1"/>
    <col min="9219" max="9235" width="7.77734375" style="663" customWidth="1"/>
    <col min="9236" max="9236" width="6.77734375" style="663" customWidth="1"/>
    <col min="9237" max="9237" width="10" style="663" customWidth="1"/>
    <col min="9238" max="9249" width="9.21875" style="663" customWidth="1"/>
    <col min="9250" max="9250" width="8.109375" style="663" customWidth="1"/>
    <col min="9251" max="9251" width="7.6640625" style="663" customWidth="1"/>
    <col min="9252" max="9254" width="9.21875" style="663" customWidth="1"/>
    <col min="9255" max="9472" width="12.5546875" style="663"/>
    <col min="9473" max="9473" width="10" style="663" customWidth="1"/>
    <col min="9474" max="9474" width="8.44140625" style="663" customWidth="1"/>
    <col min="9475" max="9491" width="7.77734375" style="663" customWidth="1"/>
    <col min="9492" max="9492" width="6.77734375" style="663" customWidth="1"/>
    <col min="9493" max="9493" width="10" style="663" customWidth="1"/>
    <col min="9494" max="9505" width="9.21875" style="663" customWidth="1"/>
    <col min="9506" max="9506" width="8.109375" style="663" customWidth="1"/>
    <col min="9507" max="9507" width="7.6640625" style="663" customWidth="1"/>
    <col min="9508" max="9510" width="9.21875" style="663" customWidth="1"/>
    <col min="9511" max="9728" width="12.5546875" style="663"/>
    <col min="9729" max="9729" width="10" style="663" customWidth="1"/>
    <col min="9730" max="9730" width="8.44140625" style="663" customWidth="1"/>
    <col min="9731" max="9747" width="7.77734375" style="663" customWidth="1"/>
    <col min="9748" max="9748" width="6.77734375" style="663" customWidth="1"/>
    <col min="9749" max="9749" width="10" style="663" customWidth="1"/>
    <col min="9750" max="9761" width="9.21875" style="663" customWidth="1"/>
    <col min="9762" max="9762" width="8.109375" style="663" customWidth="1"/>
    <col min="9763" max="9763" width="7.6640625" style="663" customWidth="1"/>
    <col min="9764" max="9766" width="9.21875" style="663" customWidth="1"/>
    <col min="9767" max="9984" width="12.5546875" style="663"/>
    <col min="9985" max="9985" width="10" style="663" customWidth="1"/>
    <col min="9986" max="9986" width="8.44140625" style="663" customWidth="1"/>
    <col min="9987" max="10003" width="7.77734375" style="663" customWidth="1"/>
    <col min="10004" max="10004" width="6.77734375" style="663" customWidth="1"/>
    <col min="10005" max="10005" width="10" style="663" customWidth="1"/>
    <col min="10006" max="10017" width="9.21875" style="663" customWidth="1"/>
    <col min="10018" max="10018" width="8.109375" style="663" customWidth="1"/>
    <col min="10019" max="10019" width="7.6640625" style="663" customWidth="1"/>
    <col min="10020" max="10022" width="9.21875" style="663" customWidth="1"/>
    <col min="10023" max="10240" width="12.5546875" style="663"/>
    <col min="10241" max="10241" width="10" style="663" customWidth="1"/>
    <col min="10242" max="10242" width="8.44140625" style="663" customWidth="1"/>
    <col min="10243" max="10259" width="7.77734375" style="663" customWidth="1"/>
    <col min="10260" max="10260" width="6.77734375" style="663" customWidth="1"/>
    <col min="10261" max="10261" width="10" style="663" customWidth="1"/>
    <col min="10262" max="10273" width="9.21875" style="663" customWidth="1"/>
    <col min="10274" max="10274" width="8.109375" style="663" customWidth="1"/>
    <col min="10275" max="10275" width="7.6640625" style="663" customWidth="1"/>
    <col min="10276" max="10278" width="9.21875" style="663" customWidth="1"/>
    <col min="10279" max="10496" width="12.5546875" style="663"/>
    <col min="10497" max="10497" width="10" style="663" customWidth="1"/>
    <col min="10498" max="10498" width="8.44140625" style="663" customWidth="1"/>
    <col min="10499" max="10515" width="7.77734375" style="663" customWidth="1"/>
    <col min="10516" max="10516" width="6.77734375" style="663" customWidth="1"/>
    <col min="10517" max="10517" width="10" style="663" customWidth="1"/>
    <col min="10518" max="10529" width="9.21875" style="663" customWidth="1"/>
    <col min="10530" max="10530" width="8.109375" style="663" customWidth="1"/>
    <col min="10531" max="10531" width="7.6640625" style="663" customWidth="1"/>
    <col min="10532" max="10534" width="9.21875" style="663" customWidth="1"/>
    <col min="10535" max="10752" width="12.5546875" style="663"/>
    <col min="10753" max="10753" width="10" style="663" customWidth="1"/>
    <col min="10754" max="10754" width="8.44140625" style="663" customWidth="1"/>
    <col min="10755" max="10771" width="7.77734375" style="663" customWidth="1"/>
    <col min="10772" max="10772" width="6.77734375" style="663" customWidth="1"/>
    <col min="10773" max="10773" width="10" style="663" customWidth="1"/>
    <col min="10774" max="10785" width="9.21875" style="663" customWidth="1"/>
    <col min="10786" max="10786" width="8.109375" style="663" customWidth="1"/>
    <col min="10787" max="10787" width="7.6640625" style="663" customWidth="1"/>
    <col min="10788" max="10790" width="9.21875" style="663" customWidth="1"/>
    <col min="10791" max="11008" width="12.5546875" style="663"/>
    <col min="11009" max="11009" width="10" style="663" customWidth="1"/>
    <col min="11010" max="11010" width="8.44140625" style="663" customWidth="1"/>
    <col min="11011" max="11027" width="7.77734375" style="663" customWidth="1"/>
    <col min="11028" max="11028" width="6.77734375" style="663" customWidth="1"/>
    <col min="11029" max="11029" width="10" style="663" customWidth="1"/>
    <col min="11030" max="11041" width="9.21875" style="663" customWidth="1"/>
    <col min="11042" max="11042" width="8.109375" style="663" customWidth="1"/>
    <col min="11043" max="11043" width="7.6640625" style="663" customWidth="1"/>
    <col min="11044" max="11046" width="9.21875" style="663" customWidth="1"/>
    <col min="11047" max="11264" width="12.5546875" style="663"/>
    <col min="11265" max="11265" width="10" style="663" customWidth="1"/>
    <col min="11266" max="11266" width="8.44140625" style="663" customWidth="1"/>
    <col min="11267" max="11283" width="7.77734375" style="663" customWidth="1"/>
    <col min="11284" max="11284" width="6.77734375" style="663" customWidth="1"/>
    <col min="11285" max="11285" width="10" style="663" customWidth="1"/>
    <col min="11286" max="11297" width="9.21875" style="663" customWidth="1"/>
    <col min="11298" max="11298" width="8.109375" style="663" customWidth="1"/>
    <col min="11299" max="11299" width="7.6640625" style="663" customWidth="1"/>
    <col min="11300" max="11302" width="9.21875" style="663" customWidth="1"/>
    <col min="11303" max="11520" width="12.5546875" style="663"/>
    <col min="11521" max="11521" width="10" style="663" customWidth="1"/>
    <col min="11522" max="11522" width="8.44140625" style="663" customWidth="1"/>
    <col min="11523" max="11539" width="7.77734375" style="663" customWidth="1"/>
    <col min="11540" max="11540" width="6.77734375" style="663" customWidth="1"/>
    <col min="11541" max="11541" width="10" style="663" customWidth="1"/>
    <col min="11542" max="11553" width="9.21875" style="663" customWidth="1"/>
    <col min="11554" max="11554" width="8.109375" style="663" customWidth="1"/>
    <col min="11555" max="11555" width="7.6640625" style="663" customWidth="1"/>
    <col min="11556" max="11558" width="9.21875" style="663" customWidth="1"/>
    <col min="11559" max="11776" width="12.5546875" style="663"/>
    <col min="11777" max="11777" width="10" style="663" customWidth="1"/>
    <col min="11778" max="11778" width="8.44140625" style="663" customWidth="1"/>
    <col min="11779" max="11795" width="7.77734375" style="663" customWidth="1"/>
    <col min="11796" max="11796" width="6.77734375" style="663" customWidth="1"/>
    <col min="11797" max="11797" width="10" style="663" customWidth="1"/>
    <col min="11798" max="11809" width="9.21875" style="663" customWidth="1"/>
    <col min="11810" max="11810" width="8.109375" style="663" customWidth="1"/>
    <col min="11811" max="11811" width="7.6640625" style="663" customWidth="1"/>
    <col min="11812" max="11814" width="9.21875" style="663" customWidth="1"/>
    <col min="11815" max="12032" width="12.5546875" style="663"/>
    <col min="12033" max="12033" width="10" style="663" customWidth="1"/>
    <col min="12034" max="12034" width="8.44140625" style="663" customWidth="1"/>
    <col min="12035" max="12051" width="7.77734375" style="663" customWidth="1"/>
    <col min="12052" max="12052" width="6.77734375" style="663" customWidth="1"/>
    <col min="12053" max="12053" width="10" style="663" customWidth="1"/>
    <col min="12054" max="12065" width="9.21875" style="663" customWidth="1"/>
    <col min="12066" max="12066" width="8.109375" style="663" customWidth="1"/>
    <col min="12067" max="12067" width="7.6640625" style="663" customWidth="1"/>
    <col min="12068" max="12070" width="9.21875" style="663" customWidth="1"/>
    <col min="12071" max="12288" width="12.5546875" style="663"/>
    <col min="12289" max="12289" width="10" style="663" customWidth="1"/>
    <col min="12290" max="12290" width="8.44140625" style="663" customWidth="1"/>
    <col min="12291" max="12307" width="7.77734375" style="663" customWidth="1"/>
    <col min="12308" max="12308" width="6.77734375" style="663" customWidth="1"/>
    <col min="12309" max="12309" width="10" style="663" customWidth="1"/>
    <col min="12310" max="12321" width="9.21875" style="663" customWidth="1"/>
    <col min="12322" max="12322" width="8.109375" style="663" customWidth="1"/>
    <col min="12323" max="12323" width="7.6640625" style="663" customWidth="1"/>
    <col min="12324" max="12326" width="9.21875" style="663" customWidth="1"/>
    <col min="12327" max="12544" width="12.5546875" style="663"/>
    <col min="12545" max="12545" width="10" style="663" customWidth="1"/>
    <col min="12546" max="12546" width="8.44140625" style="663" customWidth="1"/>
    <col min="12547" max="12563" width="7.77734375" style="663" customWidth="1"/>
    <col min="12564" max="12564" width="6.77734375" style="663" customWidth="1"/>
    <col min="12565" max="12565" width="10" style="663" customWidth="1"/>
    <col min="12566" max="12577" width="9.21875" style="663" customWidth="1"/>
    <col min="12578" max="12578" width="8.109375" style="663" customWidth="1"/>
    <col min="12579" max="12579" width="7.6640625" style="663" customWidth="1"/>
    <col min="12580" max="12582" width="9.21875" style="663" customWidth="1"/>
    <col min="12583" max="12800" width="12.5546875" style="663"/>
    <col min="12801" max="12801" width="10" style="663" customWidth="1"/>
    <col min="12802" max="12802" width="8.44140625" style="663" customWidth="1"/>
    <col min="12803" max="12819" width="7.77734375" style="663" customWidth="1"/>
    <col min="12820" max="12820" width="6.77734375" style="663" customWidth="1"/>
    <col min="12821" max="12821" width="10" style="663" customWidth="1"/>
    <col min="12822" max="12833" width="9.21875" style="663" customWidth="1"/>
    <col min="12834" max="12834" width="8.109375" style="663" customWidth="1"/>
    <col min="12835" max="12835" width="7.6640625" style="663" customWidth="1"/>
    <col min="12836" max="12838" width="9.21875" style="663" customWidth="1"/>
    <col min="12839" max="13056" width="12.5546875" style="663"/>
    <col min="13057" max="13057" width="10" style="663" customWidth="1"/>
    <col min="13058" max="13058" width="8.44140625" style="663" customWidth="1"/>
    <col min="13059" max="13075" width="7.77734375" style="663" customWidth="1"/>
    <col min="13076" max="13076" width="6.77734375" style="663" customWidth="1"/>
    <col min="13077" max="13077" width="10" style="663" customWidth="1"/>
    <col min="13078" max="13089" width="9.21875" style="663" customWidth="1"/>
    <col min="13090" max="13090" width="8.109375" style="663" customWidth="1"/>
    <col min="13091" max="13091" width="7.6640625" style="663" customWidth="1"/>
    <col min="13092" max="13094" width="9.21875" style="663" customWidth="1"/>
    <col min="13095" max="13312" width="12.5546875" style="663"/>
    <col min="13313" max="13313" width="10" style="663" customWidth="1"/>
    <col min="13314" max="13314" width="8.44140625" style="663" customWidth="1"/>
    <col min="13315" max="13331" width="7.77734375" style="663" customWidth="1"/>
    <col min="13332" max="13332" width="6.77734375" style="663" customWidth="1"/>
    <col min="13333" max="13333" width="10" style="663" customWidth="1"/>
    <col min="13334" max="13345" width="9.21875" style="663" customWidth="1"/>
    <col min="13346" max="13346" width="8.109375" style="663" customWidth="1"/>
    <col min="13347" max="13347" width="7.6640625" style="663" customWidth="1"/>
    <col min="13348" max="13350" width="9.21875" style="663" customWidth="1"/>
    <col min="13351" max="13568" width="12.5546875" style="663"/>
    <col min="13569" max="13569" width="10" style="663" customWidth="1"/>
    <col min="13570" max="13570" width="8.44140625" style="663" customWidth="1"/>
    <col min="13571" max="13587" width="7.77734375" style="663" customWidth="1"/>
    <col min="13588" max="13588" width="6.77734375" style="663" customWidth="1"/>
    <col min="13589" max="13589" width="10" style="663" customWidth="1"/>
    <col min="13590" max="13601" width="9.21875" style="663" customWidth="1"/>
    <col min="13602" max="13602" width="8.109375" style="663" customWidth="1"/>
    <col min="13603" max="13603" width="7.6640625" style="663" customWidth="1"/>
    <col min="13604" max="13606" width="9.21875" style="663" customWidth="1"/>
    <col min="13607" max="13824" width="12.5546875" style="663"/>
    <col min="13825" max="13825" width="10" style="663" customWidth="1"/>
    <col min="13826" max="13826" width="8.44140625" style="663" customWidth="1"/>
    <col min="13827" max="13843" width="7.77734375" style="663" customWidth="1"/>
    <col min="13844" max="13844" width="6.77734375" style="663" customWidth="1"/>
    <col min="13845" max="13845" width="10" style="663" customWidth="1"/>
    <col min="13846" max="13857" width="9.21875" style="663" customWidth="1"/>
    <col min="13858" max="13858" width="8.109375" style="663" customWidth="1"/>
    <col min="13859" max="13859" width="7.6640625" style="663" customWidth="1"/>
    <col min="13860" max="13862" width="9.21875" style="663" customWidth="1"/>
    <col min="13863" max="14080" width="12.5546875" style="663"/>
    <col min="14081" max="14081" width="10" style="663" customWidth="1"/>
    <col min="14082" max="14082" width="8.44140625" style="663" customWidth="1"/>
    <col min="14083" max="14099" width="7.77734375" style="663" customWidth="1"/>
    <col min="14100" max="14100" width="6.77734375" style="663" customWidth="1"/>
    <col min="14101" max="14101" width="10" style="663" customWidth="1"/>
    <col min="14102" max="14113" width="9.21875" style="663" customWidth="1"/>
    <col min="14114" max="14114" width="8.109375" style="663" customWidth="1"/>
    <col min="14115" max="14115" width="7.6640625" style="663" customWidth="1"/>
    <col min="14116" max="14118" width="9.21875" style="663" customWidth="1"/>
    <col min="14119" max="14336" width="12.5546875" style="663"/>
    <col min="14337" max="14337" width="10" style="663" customWidth="1"/>
    <col min="14338" max="14338" width="8.44140625" style="663" customWidth="1"/>
    <col min="14339" max="14355" width="7.77734375" style="663" customWidth="1"/>
    <col min="14356" max="14356" width="6.77734375" style="663" customWidth="1"/>
    <col min="14357" max="14357" width="10" style="663" customWidth="1"/>
    <col min="14358" max="14369" width="9.21875" style="663" customWidth="1"/>
    <col min="14370" max="14370" width="8.109375" style="663" customWidth="1"/>
    <col min="14371" max="14371" width="7.6640625" style="663" customWidth="1"/>
    <col min="14372" max="14374" width="9.21875" style="663" customWidth="1"/>
    <col min="14375" max="14592" width="12.5546875" style="663"/>
    <col min="14593" max="14593" width="10" style="663" customWidth="1"/>
    <col min="14594" max="14594" width="8.44140625" style="663" customWidth="1"/>
    <col min="14595" max="14611" width="7.77734375" style="663" customWidth="1"/>
    <col min="14612" max="14612" width="6.77734375" style="663" customWidth="1"/>
    <col min="14613" max="14613" width="10" style="663" customWidth="1"/>
    <col min="14614" max="14625" width="9.21875" style="663" customWidth="1"/>
    <col min="14626" max="14626" width="8.109375" style="663" customWidth="1"/>
    <col min="14627" max="14627" width="7.6640625" style="663" customWidth="1"/>
    <col min="14628" max="14630" width="9.21875" style="663" customWidth="1"/>
    <col min="14631" max="14848" width="12.5546875" style="663"/>
    <col min="14849" max="14849" width="10" style="663" customWidth="1"/>
    <col min="14850" max="14850" width="8.44140625" style="663" customWidth="1"/>
    <col min="14851" max="14867" width="7.77734375" style="663" customWidth="1"/>
    <col min="14868" max="14868" width="6.77734375" style="663" customWidth="1"/>
    <col min="14869" max="14869" width="10" style="663" customWidth="1"/>
    <col min="14870" max="14881" width="9.21875" style="663" customWidth="1"/>
    <col min="14882" max="14882" width="8.109375" style="663" customWidth="1"/>
    <col min="14883" max="14883" width="7.6640625" style="663" customWidth="1"/>
    <col min="14884" max="14886" width="9.21875" style="663" customWidth="1"/>
    <col min="14887" max="15104" width="12.5546875" style="663"/>
    <col min="15105" max="15105" width="10" style="663" customWidth="1"/>
    <col min="15106" max="15106" width="8.44140625" style="663" customWidth="1"/>
    <col min="15107" max="15123" width="7.77734375" style="663" customWidth="1"/>
    <col min="15124" max="15124" width="6.77734375" style="663" customWidth="1"/>
    <col min="15125" max="15125" width="10" style="663" customWidth="1"/>
    <col min="15126" max="15137" width="9.21875" style="663" customWidth="1"/>
    <col min="15138" max="15138" width="8.109375" style="663" customWidth="1"/>
    <col min="15139" max="15139" width="7.6640625" style="663" customWidth="1"/>
    <col min="15140" max="15142" width="9.21875" style="663" customWidth="1"/>
    <col min="15143" max="15360" width="12.5546875" style="663"/>
    <col min="15361" max="15361" width="10" style="663" customWidth="1"/>
    <col min="15362" max="15362" width="8.44140625" style="663" customWidth="1"/>
    <col min="15363" max="15379" width="7.77734375" style="663" customWidth="1"/>
    <col min="15380" max="15380" width="6.77734375" style="663" customWidth="1"/>
    <col min="15381" max="15381" width="10" style="663" customWidth="1"/>
    <col min="15382" max="15393" width="9.21875" style="663" customWidth="1"/>
    <col min="15394" max="15394" width="8.109375" style="663" customWidth="1"/>
    <col min="15395" max="15395" width="7.6640625" style="663" customWidth="1"/>
    <col min="15396" max="15398" width="9.21875" style="663" customWidth="1"/>
    <col min="15399" max="15616" width="12.5546875" style="663"/>
    <col min="15617" max="15617" width="10" style="663" customWidth="1"/>
    <col min="15618" max="15618" width="8.44140625" style="663" customWidth="1"/>
    <col min="15619" max="15635" width="7.77734375" style="663" customWidth="1"/>
    <col min="15636" max="15636" width="6.77734375" style="663" customWidth="1"/>
    <col min="15637" max="15637" width="10" style="663" customWidth="1"/>
    <col min="15638" max="15649" width="9.21875" style="663" customWidth="1"/>
    <col min="15650" max="15650" width="8.109375" style="663" customWidth="1"/>
    <col min="15651" max="15651" width="7.6640625" style="663" customWidth="1"/>
    <col min="15652" max="15654" width="9.21875" style="663" customWidth="1"/>
    <col min="15655" max="15872" width="12.5546875" style="663"/>
    <col min="15873" max="15873" width="10" style="663" customWidth="1"/>
    <col min="15874" max="15874" width="8.44140625" style="663" customWidth="1"/>
    <col min="15875" max="15891" width="7.77734375" style="663" customWidth="1"/>
    <col min="15892" max="15892" width="6.77734375" style="663" customWidth="1"/>
    <col min="15893" max="15893" width="10" style="663" customWidth="1"/>
    <col min="15894" max="15905" width="9.21875" style="663" customWidth="1"/>
    <col min="15906" max="15906" width="8.109375" style="663" customWidth="1"/>
    <col min="15907" max="15907" width="7.6640625" style="663" customWidth="1"/>
    <col min="15908" max="15910" width="9.21875" style="663" customWidth="1"/>
    <col min="15911" max="16128" width="12.5546875" style="663"/>
    <col min="16129" max="16129" width="10" style="663" customWidth="1"/>
    <col min="16130" max="16130" width="8.44140625" style="663" customWidth="1"/>
    <col min="16131" max="16147" width="7.77734375" style="663" customWidth="1"/>
    <col min="16148" max="16148" width="6.77734375" style="663" customWidth="1"/>
    <col min="16149" max="16149" width="10" style="663" customWidth="1"/>
    <col min="16150" max="16161" width="9.21875" style="663" customWidth="1"/>
    <col min="16162" max="16162" width="8.109375" style="663" customWidth="1"/>
    <col min="16163" max="16163" width="7.6640625" style="663" customWidth="1"/>
    <col min="16164" max="16166" width="9.21875" style="663" customWidth="1"/>
    <col min="16167" max="16384" width="12.5546875" style="663"/>
  </cols>
  <sheetData>
    <row r="1" spans="1:40" ht="20.100000000000001" customHeight="1">
      <c r="A1" s="661" t="s">
        <v>1373</v>
      </c>
      <c r="B1" s="662"/>
      <c r="P1" s="1677" t="s">
        <v>754</v>
      </c>
      <c r="Q1" s="1824"/>
      <c r="R1" s="1825" t="s">
        <v>1374</v>
      </c>
      <c r="S1" s="1826"/>
      <c r="T1" s="1826"/>
      <c r="U1" s="661" t="s">
        <v>1373</v>
      </c>
      <c r="V1" s="662"/>
      <c r="W1" s="665"/>
      <c r="AH1" s="1677" t="s">
        <v>754</v>
      </c>
      <c r="AI1" s="1824"/>
      <c r="AJ1" s="1825" t="s">
        <v>1374</v>
      </c>
      <c r="AK1" s="1826"/>
      <c r="AL1" s="1826"/>
      <c r="AM1" s="1453" t="s">
        <v>49</v>
      </c>
      <c r="AN1" s="1453"/>
    </row>
    <row r="2" spans="1:40" ht="20.100000000000001" customHeight="1">
      <c r="A2" s="661" t="s">
        <v>1375</v>
      </c>
      <c r="B2" s="666" t="s">
        <v>1376</v>
      </c>
      <c r="P2" s="1677" t="s">
        <v>1198</v>
      </c>
      <c r="Q2" s="1824"/>
      <c r="R2" s="1827" t="s">
        <v>1377</v>
      </c>
      <c r="S2" s="1827"/>
      <c r="T2" s="1827"/>
      <c r="U2" s="661" t="s">
        <v>1375</v>
      </c>
      <c r="V2" s="666" t="s">
        <v>1376</v>
      </c>
      <c r="W2" s="665"/>
      <c r="AH2" s="1677" t="s">
        <v>1198</v>
      </c>
      <c r="AI2" s="1824"/>
      <c r="AJ2" s="1827" t="s">
        <v>1377</v>
      </c>
      <c r="AK2" s="1827"/>
      <c r="AL2" s="1827"/>
    </row>
    <row r="3" spans="1:40" ht="19.5" customHeight="1">
      <c r="A3" s="667"/>
      <c r="B3" s="668"/>
      <c r="C3" s="669"/>
      <c r="D3" s="670"/>
      <c r="E3" s="670"/>
      <c r="F3" s="669"/>
      <c r="G3" s="670"/>
      <c r="H3" s="670"/>
      <c r="I3" s="670"/>
      <c r="J3" s="670"/>
      <c r="K3" s="670"/>
      <c r="L3" s="670"/>
      <c r="M3" s="670"/>
      <c r="N3" s="670"/>
      <c r="O3" s="670"/>
      <c r="P3" s="670"/>
      <c r="Q3" s="670"/>
      <c r="R3" s="670"/>
      <c r="S3" s="670"/>
      <c r="T3" s="670"/>
      <c r="U3" s="671"/>
      <c r="V3" s="671"/>
      <c r="W3" s="668"/>
      <c r="X3" s="669"/>
      <c r="Y3" s="670"/>
      <c r="Z3" s="670"/>
      <c r="AA3" s="670"/>
      <c r="AB3" s="670"/>
      <c r="AC3" s="670"/>
      <c r="AD3" s="670"/>
      <c r="AE3" s="670"/>
      <c r="AF3" s="670"/>
      <c r="AG3" s="670"/>
      <c r="AH3" s="670"/>
      <c r="AI3" s="670"/>
      <c r="AJ3" s="670"/>
      <c r="AK3" s="670"/>
      <c r="AL3" s="670"/>
    </row>
    <row r="4" spans="1:40" ht="22.2">
      <c r="A4" s="1828" t="s">
        <v>1378</v>
      </c>
      <c r="B4" s="1829"/>
      <c r="C4" s="1829"/>
      <c r="D4" s="1829"/>
      <c r="E4" s="1829"/>
      <c r="F4" s="1829"/>
      <c r="G4" s="1829"/>
      <c r="H4" s="1829"/>
      <c r="I4" s="1829"/>
      <c r="J4" s="1829"/>
      <c r="K4" s="1829"/>
      <c r="L4" s="1829"/>
      <c r="M4" s="1829"/>
      <c r="N4" s="1829"/>
      <c r="O4" s="1829"/>
      <c r="P4" s="1829"/>
      <c r="Q4" s="1829"/>
      <c r="R4" s="1829"/>
      <c r="S4" s="1829"/>
      <c r="T4" s="1829"/>
      <c r="U4" s="1828" t="s">
        <v>1379</v>
      </c>
      <c r="V4" s="1829"/>
      <c r="W4" s="1829"/>
      <c r="X4" s="1829"/>
      <c r="Y4" s="1829"/>
      <c r="Z4" s="1829"/>
      <c r="AA4" s="1829"/>
      <c r="AB4" s="1829"/>
      <c r="AC4" s="1829"/>
      <c r="AD4" s="1829"/>
      <c r="AE4" s="1829"/>
      <c r="AF4" s="1829"/>
      <c r="AG4" s="1829"/>
      <c r="AH4" s="1829"/>
      <c r="AI4" s="1829"/>
      <c r="AJ4" s="1829"/>
      <c r="AK4" s="1829"/>
      <c r="AL4" s="1829"/>
    </row>
    <row r="5" spans="1:40" ht="22.2">
      <c r="A5" s="672"/>
      <c r="B5" s="673"/>
      <c r="C5" s="673"/>
      <c r="D5" s="673"/>
      <c r="E5" s="673"/>
      <c r="F5" s="673"/>
      <c r="G5" s="673"/>
      <c r="H5" s="673"/>
      <c r="I5" s="673"/>
      <c r="J5" s="673"/>
      <c r="K5" s="673"/>
      <c r="L5" s="673"/>
      <c r="M5" s="673"/>
      <c r="N5" s="673"/>
      <c r="O5" s="673"/>
      <c r="P5" s="673"/>
      <c r="U5" s="672"/>
      <c r="V5" s="673"/>
      <c r="W5" s="673"/>
      <c r="X5" s="673"/>
      <c r="Y5" s="673"/>
      <c r="Z5" s="673"/>
      <c r="AA5" s="673"/>
      <c r="AB5" s="673"/>
      <c r="AC5" s="673"/>
      <c r="AD5" s="673"/>
      <c r="AE5" s="673"/>
      <c r="AF5" s="673"/>
      <c r="AG5" s="673"/>
    </row>
    <row r="6" spans="1:40" ht="16.8" thickBot="1">
      <c r="A6" s="1830" t="s">
        <v>1380</v>
      </c>
      <c r="B6" s="1830"/>
      <c r="C6" s="1830"/>
      <c r="D6" s="1830"/>
      <c r="E6" s="1830"/>
      <c r="F6" s="1830"/>
      <c r="G6" s="1830"/>
      <c r="H6" s="1830"/>
      <c r="I6" s="1830"/>
      <c r="J6" s="1830"/>
      <c r="K6" s="1830"/>
      <c r="L6" s="1830"/>
      <c r="M6" s="1830"/>
      <c r="N6" s="1830"/>
      <c r="O6" s="1830"/>
      <c r="P6" s="1830"/>
      <c r="Q6" s="1830"/>
      <c r="R6" s="1830"/>
      <c r="S6" s="1831" t="s">
        <v>1381</v>
      </c>
      <c r="T6" s="1831"/>
      <c r="U6" s="1830" t="s">
        <v>1382</v>
      </c>
      <c r="V6" s="1830"/>
      <c r="W6" s="1830"/>
      <c r="X6" s="1830"/>
      <c r="Y6" s="1830"/>
      <c r="Z6" s="1830"/>
      <c r="AA6" s="1830"/>
      <c r="AB6" s="1830"/>
      <c r="AC6" s="1830"/>
      <c r="AD6" s="1830"/>
      <c r="AE6" s="1830"/>
      <c r="AF6" s="1830"/>
      <c r="AG6" s="1830"/>
      <c r="AH6" s="1830"/>
      <c r="AI6" s="1830"/>
      <c r="AJ6" s="1830"/>
      <c r="AK6" s="1831" t="s">
        <v>1381</v>
      </c>
      <c r="AL6" s="1831"/>
      <c r="AM6" s="674"/>
      <c r="AN6" s="674"/>
    </row>
    <row r="7" spans="1:40" s="674" customFormat="1">
      <c r="A7" s="1834" t="s">
        <v>1383</v>
      </c>
      <c r="B7" s="1837" t="s">
        <v>1384</v>
      </c>
      <c r="C7" s="1838"/>
      <c r="D7" s="1839"/>
      <c r="E7" s="1843" t="s">
        <v>1385</v>
      </c>
      <c r="F7" s="1844"/>
      <c r="G7" s="1844"/>
      <c r="H7" s="1844"/>
      <c r="I7" s="1844"/>
      <c r="J7" s="1844"/>
      <c r="K7" s="1844"/>
      <c r="L7" s="1844"/>
      <c r="M7" s="1844"/>
      <c r="N7" s="1844"/>
      <c r="O7" s="1844"/>
      <c r="P7" s="1844"/>
      <c r="Q7" s="1844"/>
      <c r="R7" s="1844"/>
      <c r="S7" s="1844"/>
      <c r="T7" s="1845"/>
      <c r="U7" s="1834" t="s">
        <v>1383</v>
      </c>
      <c r="V7" s="1843" t="s">
        <v>1386</v>
      </c>
      <c r="W7" s="1844"/>
      <c r="X7" s="1844"/>
      <c r="Y7" s="1844"/>
      <c r="Z7" s="1844"/>
      <c r="AA7" s="1844"/>
      <c r="AB7" s="1844"/>
      <c r="AC7" s="1844"/>
      <c r="AD7" s="1844"/>
      <c r="AE7" s="1844"/>
      <c r="AF7" s="1844"/>
      <c r="AG7" s="1844"/>
      <c r="AH7" s="1844"/>
      <c r="AI7" s="1844"/>
      <c r="AJ7" s="1844"/>
      <c r="AK7" s="1846"/>
      <c r="AL7" s="1848" t="s">
        <v>1387</v>
      </c>
    </row>
    <row r="8" spans="1:40" s="674" customFormat="1">
      <c r="A8" s="1835"/>
      <c r="B8" s="1840"/>
      <c r="C8" s="1841"/>
      <c r="D8" s="1842"/>
      <c r="E8" s="1680" t="s">
        <v>1176</v>
      </c>
      <c r="F8" s="1680"/>
      <c r="G8" s="1680" t="s">
        <v>1388</v>
      </c>
      <c r="H8" s="1680"/>
      <c r="I8" s="1680" t="s">
        <v>1389</v>
      </c>
      <c r="J8" s="1680"/>
      <c r="K8" s="1680" t="s">
        <v>1390</v>
      </c>
      <c r="L8" s="1680"/>
      <c r="M8" s="1680" t="s">
        <v>1391</v>
      </c>
      <c r="N8" s="1680"/>
      <c r="O8" s="1832" t="s">
        <v>1392</v>
      </c>
      <c r="P8" s="1833"/>
      <c r="Q8" s="1680" t="s">
        <v>1393</v>
      </c>
      <c r="R8" s="1680"/>
      <c r="S8" s="1680" t="s">
        <v>1394</v>
      </c>
      <c r="T8" s="1680"/>
      <c r="U8" s="1835"/>
      <c r="V8" s="1833" t="s">
        <v>1176</v>
      </c>
      <c r="W8" s="1680"/>
      <c r="X8" s="1832" t="s">
        <v>1395</v>
      </c>
      <c r="Y8" s="1833"/>
      <c r="Z8" s="1832" t="s">
        <v>1396</v>
      </c>
      <c r="AA8" s="1833"/>
      <c r="AB8" s="1680" t="s">
        <v>1397</v>
      </c>
      <c r="AC8" s="1680"/>
      <c r="AD8" s="1680" t="s">
        <v>1398</v>
      </c>
      <c r="AE8" s="1680"/>
      <c r="AF8" s="1680" t="s">
        <v>1399</v>
      </c>
      <c r="AG8" s="1680"/>
      <c r="AH8" s="1680" t="s">
        <v>1400</v>
      </c>
      <c r="AI8" s="1680"/>
      <c r="AJ8" s="1832" t="s">
        <v>1394</v>
      </c>
      <c r="AK8" s="1847"/>
      <c r="AL8" s="1849"/>
    </row>
    <row r="9" spans="1:40" s="674" customFormat="1" ht="39.9" customHeight="1" thickBot="1">
      <c r="A9" s="1836"/>
      <c r="B9" s="678" t="s">
        <v>1401</v>
      </c>
      <c r="C9" s="679" t="s">
        <v>1402</v>
      </c>
      <c r="D9" s="679" t="s">
        <v>1403</v>
      </c>
      <c r="E9" s="679" t="s">
        <v>1402</v>
      </c>
      <c r="F9" s="679" t="s">
        <v>1403</v>
      </c>
      <c r="G9" s="679" t="s">
        <v>1402</v>
      </c>
      <c r="H9" s="679" t="s">
        <v>1403</v>
      </c>
      <c r="I9" s="679" t="s">
        <v>1402</v>
      </c>
      <c r="J9" s="679" t="s">
        <v>1403</v>
      </c>
      <c r="K9" s="679" t="s">
        <v>1402</v>
      </c>
      <c r="L9" s="679" t="s">
        <v>1403</v>
      </c>
      <c r="M9" s="679" t="s">
        <v>1402</v>
      </c>
      <c r="N9" s="679" t="s">
        <v>1403</v>
      </c>
      <c r="O9" s="679" t="s">
        <v>1402</v>
      </c>
      <c r="P9" s="679" t="s">
        <v>1403</v>
      </c>
      <c r="Q9" s="679" t="s">
        <v>1402</v>
      </c>
      <c r="R9" s="679" t="s">
        <v>1403</v>
      </c>
      <c r="S9" s="679" t="s">
        <v>1402</v>
      </c>
      <c r="T9" s="679" t="s">
        <v>1403</v>
      </c>
      <c r="U9" s="1836"/>
      <c r="V9" s="677" t="s">
        <v>1402</v>
      </c>
      <c r="W9" s="679" t="s">
        <v>1403</v>
      </c>
      <c r="X9" s="679" t="s">
        <v>1402</v>
      </c>
      <c r="Y9" s="679" t="s">
        <v>1403</v>
      </c>
      <c r="Z9" s="679" t="s">
        <v>1402</v>
      </c>
      <c r="AA9" s="679" t="s">
        <v>1403</v>
      </c>
      <c r="AB9" s="679" t="s">
        <v>1402</v>
      </c>
      <c r="AC9" s="679" t="s">
        <v>1403</v>
      </c>
      <c r="AD9" s="679" t="s">
        <v>1402</v>
      </c>
      <c r="AE9" s="679" t="s">
        <v>1403</v>
      </c>
      <c r="AF9" s="679" t="s">
        <v>1402</v>
      </c>
      <c r="AG9" s="679" t="s">
        <v>1403</v>
      </c>
      <c r="AH9" s="679" t="s">
        <v>1402</v>
      </c>
      <c r="AI9" s="679" t="s">
        <v>1403</v>
      </c>
      <c r="AJ9" s="679" t="s">
        <v>1402</v>
      </c>
      <c r="AK9" s="680" t="s">
        <v>1403</v>
      </c>
      <c r="AL9" s="1850"/>
    </row>
    <row r="10" spans="1:40" ht="16.8" thickBot="1">
      <c r="A10" s="681" t="s">
        <v>1404</v>
      </c>
      <c r="B10" s="682">
        <v>23</v>
      </c>
      <c r="C10" s="682">
        <v>16</v>
      </c>
      <c r="D10" s="682">
        <v>7</v>
      </c>
      <c r="E10" s="682">
        <v>5</v>
      </c>
      <c r="F10" s="682">
        <v>2</v>
      </c>
      <c r="G10" s="682">
        <v>1</v>
      </c>
      <c r="H10" s="682">
        <v>1</v>
      </c>
      <c r="I10" s="682">
        <v>4</v>
      </c>
      <c r="J10" s="682">
        <v>1</v>
      </c>
      <c r="K10" s="682"/>
      <c r="L10" s="682"/>
      <c r="M10" s="682"/>
      <c r="N10" s="682"/>
      <c r="O10" s="682"/>
      <c r="P10" s="682"/>
      <c r="Q10" s="682"/>
      <c r="R10" s="682"/>
      <c r="S10" s="682"/>
      <c r="T10" s="682"/>
      <c r="U10" s="683" t="s">
        <v>1404</v>
      </c>
      <c r="V10" s="684">
        <v>11</v>
      </c>
      <c r="W10" s="684">
        <v>5</v>
      </c>
      <c r="X10" s="684"/>
      <c r="Y10" s="684"/>
      <c r="Z10" s="684"/>
      <c r="AA10" s="684"/>
      <c r="AB10" s="684">
        <v>7</v>
      </c>
      <c r="AC10" s="684">
        <v>4</v>
      </c>
      <c r="AD10" s="684">
        <v>1</v>
      </c>
      <c r="AE10" s="684"/>
      <c r="AF10" s="684">
        <v>2</v>
      </c>
      <c r="AG10" s="684">
        <v>1</v>
      </c>
      <c r="AH10" s="684">
        <v>1</v>
      </c>
      <c r="AI10" s="684"/>
      <c r="AJ10" s="684"/>
      <c r="AK10" s="684"/>
      <c r="AL10" s="685">
        <v>4</v>
      </c>
    </row>
    <row r="11" spans="1:40" ht="16.8" thickBot="1">
      <c r="A11" s="686"/>
      <c r="B11" s="687"/>
      <c r="C11" s="687"/>
      <c r="D11" s="687"/>
      <c r="E11" s="687"/>
      <c r="F11" s="687"/>
      <c r="G11" s="687"/>
      <c r="H11" s="687"/>
      <c r="I11" s="687"/>
      <c r="J11" s="687"/>
      <c r="K11" s="687"/>
      <c r="L11" s="687"/>
      <c r="M11" s="687"/>
      <c r="N11" s="687"/>
      <c r="O11" s="687"/>
      <c r="P11" s="687"/>
      <c r="Q11" s="687"/>
      <c r="R11" s="687"/>
      <c r="S11" s="687"/>
      <c r="T11" s="687"/>
      <c r="U11" s="688" t="s">
        <v>1405</v>
      </c>
      <c r="V11" s="689"/>
      <c r="W11" s="689"/>
      <c r="X11" s="690"/>
      <c r="Y11" s="691"/>
      <c r="Z11" s="691"/>
      <c r="AA11" s="690"/>
      <c r="AB11" s="691"/>
      <c r="AC11" s="691"/>
      <c r="AD11" s="690"/>
      <c r="AE11" s="689"/>
      <c r="AF11" s="689"/>
      <c r="AG11" s="692"/>
      <c r="AH11" s="693"/>
      <c r="AI11" s="694"/>
      <c r="AJ11" s="691"/>
      <c r="AK11" s="691"/>
      <c r="AL11" s="691"/>
    </row>
    <row r="12" spans="1:40">
      <c r="Z12" s="665"/>
      <c r="AA12" s="665"/>
      <c r="AB12" s="665"/>
      <c r="AC12" s="665"/>
      <c r="AD12" s="665"/>
      <c r="AE12" s="665"/>
      <c r="AF12" s="665"/>
      <c r="AG12" s="665"/>
      <c r="AH12" s="665"/>
      <c r="AL12" s="160" t="s">
        <v>1407</v>
      </c>
    </row>
    <row r="13" spans="1:40">
      <c r="U13" s="697" t="s">
        <v>1406</v>
      </c>
      <c r="V13" s="665"/>
      <c r="W13" s="665"/>
      <c r="X13" s="665"/>
      <c r="Y13" s="665"/>
      <c r="Z13" s="665"/>
      <c r="AA13" s="665"/>
      <c r="AB13" s="665"/>
      <c r="AC13" s="665"/>
      <c r="AD13" s="665"/>
      <c r="AE13" s="665"/>
      <c r="AF13" s="665"/>
      <c r="AG13" s="665"/>
      <c r="AH13" s="665"/>
    </row>
    <row r="14" spans="1:40">
      <c r="U14" s="697" t="s">
        <v>1408</v>
      </c>
      <c r="V14" s="665"/>
      <c r="W14" s="665"/>
      <c r="X14" s="665"/>
      <c r="Y14" s="665"/>
      <c r="Z14" s="665"/>
      <c r="AA14" s="665"/>
      <c r="AB14" s="665"/>
      <c r="AC14" s="665"/>
    </row>
  </sheetData>
  <mergeCells count="37">
    <mergeCell ref="AM1:AN1"/>
    <mergeCell ref="Z8:AA8"/>
    <mergeCell ref="AB8:AC8"/>
    <mergeCell ref="AD8:AE8"/>
    <mergeCell ref="AF8:AG8"/>
    <mergeCell ref="AH8:AI8"/>
    <mergeCell ref="AJ8:AK8"/>
    <mergeCell ref="AL7:AL9"/>
    <mergeCell ref="X8:Y8"/>
    <mergeCell ref="A7:A9"/>
    <mergeCell ref="B7:D8"/>
    <mergeCell ref="E7:T7"/>
    <mergeCell ref="U7:U9"/>
    <mergeCell ref="V7:AK7"/>
    <mergeCell ref="E8:F8"/>
    <mergeCell ref="G8:H8"/>
    <mergeCell ref="I8:J8"/>
    <mergeCell ref="K8:L8"/>
    <mergeCell ref="M8:N8"/>
    <mergeCell ref="O8:P8"/>
    <mergeCell ref="Q8:R8"/>
    <mergeCell ref="S8:T8"/>
    <mergeCell ref="V8:W8"/>
    <mergeCell ref="A4:T4"/>
    <mergeCell ref="U4:AL4"/>
    <mergeCell ref="A6:R6"/>
    <mergeCell ref="S6:T6"/>
    <mergeCell ref="U6:AJ6"/>
    <mergeCell ref="AK6:AL6"/>
    <mergeCell ref="P1:Q1"/>
    <mergeCell ref="R1:T1"/>
    <mergeCell ref="AH1:AI1"/>
    <mergeCell ref="AJ1:AL1"/>
    <mergeCell ref="P2:Q2"/>
    <mergeCell ref="R2:T2"/>
    <mergeCell ref="AH2:AI2"/>
    <mergeCell ref="AJ2:AL2"/>
  </mergeCells>
  <phoneticPr fontId="15" type="noConversion"/>
  <hyperlinks>
    <hyperlink ref="AM1" location="預告統計資料發布時間表!A1" display="回發布時間表" xr:uid="{AD7DC446-C1AE-402E-85A5-F7573418F337}"/>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6966-1B16-40C5-BA35-D18C7EB68714}">
  <dimension ref="A1:AA19"/>
  <sheetViews>
    <sheetView workbookViewId="0">
      <selection activeCell="Z1" sqref="Z1:AA1"/>
    </sheetView>
  </sheetViews>
  <sheetFormatPr defaultColWidth="12.5546875" defaultRowHeight="16.2"/>
  <cols>
    <col min="1" max="1" width="10" style="663" customWidth="1"/>
    <col min="2" max="14" width="6.21875" style="663" customWidth="1"/>
    <col min="15" max="16" width="7.6640625" style="663" customWidth="1"/>
    <col min="17" max="21" width="6.21875" style="663" customWidth="1"/>
    <col min="22" max="24" width="7.21875" style="663" customWidth="1"/>
    <col min="25" max="25" width="6.88671875" style="663" customWidth="1"/>
    <col min="26" max="27" width="8.44140625" style="663" customWidth="1"/>
    <col min="28" max="28" width="8.88671875" style="663" customWidth="1"/>
    <col min="29" max="29" width="11" style="663" customWidth="1"/>
    <col min="30" max="30" width="6.33203125" style="663" customWidth="1"/>
    <col min="31" max="31" width="8.44140625" style="663" customWidth="1"/>
    <col min="32" max="32" width="8.77734375" style="663" customWidth="1"/>
    <col min="33" max="33" width="8.44140625" style="663" customWidth="1"/>
    <col min="34" max="34" width="7.88671875" style="663" customWidth="1"/>
    <col min="35" max="256" width="12.5546875" style="663"/>
    <col min="257" max="257" width="10" style="663" customWidth="1"/>
    <col min="258" max="270" width="6.21875" style="663" customWidth="1"/>
    <col min="271" max="272" width="7.6640625" style="663" customWidth="1"/>
    <col min="273" max="277" width="6.21875" style="663" customWidth="1"/>
    <col min="278" max="280" width="7.21875" style="663" customWidth="1"/>
    <col min="281" max="281" width="6.88671875" style="663" customWidth="1"/>
    <col min="282" max="283" width="8.44140625" style="663" customWidth="1"/>
    <col min="284" max="284" width="8.88671875" style="663" customWidth="1"/>
    <col min="285" max="285" width="11" style="663" customWidth="1"/>
    <col min="286" max="286" width="6.33203125" style="663" customWidth="1"/>
    <col min="287" max="287" width="8.44140625" style="663" customWidth="1"/>
    <col min="288" max="288" width="8.77734375" style="663" customWidth="1"/>
    <col min="289" max="289" width="8.44140625" style="663" customWidth="1"/>
    <col min="290" max="290" width="7.88671875" style="663" customWidth="1"/>
    <col min="291" max="512" width="12.5546875" style="663"/>
    <col min="513" max="513" width="10" style="663" customWidth="1"/>
    <col min="514" max="526" width="6.21875" style="663" customWidth="1"/>
    <col min="527" max="528" width="7.6640625" style="663" customWidth="1"/>
    <col min="529" max="533" width="6.21875" style="663" customWidth="1"/>
    <col min="534" max="536" width="7.21875" style="663" customWidth="1"/>
    <col min="537" max="537" width="6.88671875" style="663" customWidth="1"/>
    <col min="538" max="539" width="8.44140625" style="663" customWidth="1"/>
    <col min="540" max="540" width="8.88671875" style="663" customWidth="1"/>
    <col min="541" max="541" width="11" style="663" customWidth="1"/>
    <col min="542" max="542" width="6.33203125" style="663" customWidth="1"/>
    <col min="543" max="543" width="8.44140625" style="663" customWidth="1"/>
    <col min="544" max="544" width="8.77734375" style="663" customWidth="1"/>
    <col min="545" max="545" width="8.44140625" style="663" customWidth="1"/>
    <col min="546" max="546" width="7.88671875" style="663" customWidth="1"/>
    <col min="547" max="768" width="12.5546875" style="663"/>
    <col min="769" max="769" width="10" style="663" customWidth="1"/>
    <col min="770" max="782" width="6.21875" style="663" customWidth="1"/>
    <col min="783" max="784" width="7.6640625" style="663" customWidth="1"/>
    <col min="785" max="789" width="6.21875" style="663" customWidth="1"/>
    <col min="790" max="792" width="7.21875" style="663" customWidth="1"/>
    <col min="793" max="793" width="6.88671875" style="663" customWidth="1"/>
    <col min="794" max="795" width="8.44140625" style="663" customWidth="1"/>
    <col min="796" max="796" width="8.88671875" style="663" customWidth="1"/>
    <col min="797" max="797" width="11" style="663" customWidth="1"/>
    <col min="798" max="798" width="6.33203125" style="663" customWidth="1"/>
    <col min="799" max="799" width="8.44140625" style="663" customWidth="1"/>
    <col min="800" max="800" width="8.77734375" style="663" customWidth="1"/>
    <col min="801" max="801" width="8.44140625" style="663" customWidth="1"/>
    <col min="802" max="802" width="7.88671875" style="663" customWidth="1"/>
    <col min="803" max="1024" width="12.5546875" style="663"/>
    <col min="1025" max="1025" width="10" style="663" customWidth="1"/>
    <col min="1026" max="1038" width="6.21875" style="663" customWidth="1"/>
    <col min="1039" max="1040" width="7.6640625" style="663" customWidth="1"/>
    <col min="1041" max="1045" width="6.21875" style="663" customWidth="1"/>
    <col min="1046" max="1048" width="7.21875" style="663" customWidth="1"/>
    <col min="1049" max="1049" width="6.88671875" style="663" customWidth="1"/>
    <col min="1050" max="1051" width="8.44140625" style="663" customWidth="1"/>
    <col min="1052" max="1052" width="8.88671875" style="663" customWidth="1"/>
    <col min="1053" max="1053" width="11" style="663" customWidth="1"/>
    <col min="1054" max="1054" width="6.33203125" style="663" customWidth="1"/>
    <col min="1055" max="1055" width="8.44140625" style="663" customWidth="1"/>
    <col min="1056" max="1056" width="8.77734375" style="663" customWidth="1"/>
    <col min="1057" max="1057" width="8.44140625" style="663" customWidth="1"/>
    <col min="1058" max="1058" width="7.88671875" style="663" customWidth="1"/>
    <col min="1059" max="1280" width="12.5546875" style="663"/>
    <col min="1281" max="1281" width="10" style="663" customWidth="1"/>
    <col min="1282" max="1294" width="6.21875" style="663" customWidth="1"/>
    <col min="1295" max="1296" width="7.6640625" style="663" customWidth="1"/>
    <col min="1297" max="1301" width="6.21875" style="663" customWidth="1"/>
    <col min="1302" max="1304" width="7.21875" style="663" customWidth="1"/>
    <col min="1305" max="1305" width="6.88671875" style="663" customWidth="1"/>
    <col min="1306" max="1307" width="8.44140625" style="663" customWidth="1"/>
    <col min="1308" max="1308" width="8.88671875" style="663" customWidth="1"/>
    <col min="1309" max="1309" width="11" style="663" customWidth="1"/>
    <col min="1310" max="1310" width="6.33203125" style="663" customWidth="1"/>
    <col min="1311" max="1311" width="8.44140625" style="663" customWidth="1"/>
    <col min="1312" max="1312" width="8.77734375" style="663" customWidth="1"/>
    <col min="1313" max="1313" width="8.44140625" style="663" customWidth="1"/>
    <col min="1314" max="1314" width="7.88671875" style="663" customWidth="1"/>
    <col min="1315" max="1536" width="12.5546875" style="663"/>
    <col min="1537" max="1537" width="10" style="663" customWidth="1"/>
    <col min="1538" max="1550" width="6.21875" style="663" customWidth="1"/>
    <col min="1551" max="1552" width="7.6640625" style="663" customWidth="1"/>
    <col min="1553" max="1557" width="6.21875" style="663" customWidth="1"/>
    <col min="1558" max="1560" width="7.21875" style="663" customWidth="1"/>
    <col min="1561" max="1561" width="6.88671875" style="663" customWidth="1"/>
    <col min="1562" max="1563" width="8.44140625" style="663" customWidth="1"/>
    <col min="1564" max="1564" width="8.88671875" style="663" customWidth="1"/>
    <col min="1565" max="1565" width="11" style="663" customWidth="1"/>
    <col min="1566" max="1566" width="6.33203125" style="663" customWidth="1"/>
    <col min="1567" max="1567" width="8.44140625" style="663" customWidth="1"/>
    <col min="1568" max="1568" width="8.77734375" style="663" customWidth="1"/>
    <col min="1569" max="1569" width="8.44140625" style="663" customWidth="1"/>
    <col min="1570" max="1570" width="7.88671875" style="663" customWidth="1"/>
    <col min="1571" max="1792" width="12.5546875" style="663"/>
    <col min="1793" max="1793" width="10" style="663" customWidth="1"/>
    <col min="1794" max="1806" width="6.21875" style="663" customWidth="1"/>
    <col min="1807" max="1808" width="7.6640625" style="663" customWidth="1"/>
    <col min="1809" max="1813" width="6.21875" style="663" customWidth="1"/>
    <col min="1814" max="1816" width="7.21875" style="663" customWidth="1"/>
    <col min="1817" max="1817" width="6.88671875" style="663" customWidth="1"/>
    <col min="1818" max="1819" width="8.44140625" style="663" customWidth="1"/>
    <col min="1820" max="1820" width="8.88671875" style="663" customWidth="1"/>
    <col min="1821" max="1821" width="11" style="663" customWidth="1"/>
    <col min="1822" max="1822" width="6.33203125" style="663" customWidth="1"/>
    <col min="1823" max="1823" width="8.44140625" style="663" customWidth="1"/>
    <col min="1824" max="1824" width="8.77734375" style="663" customWidth="1"/>
    <col min="1825" max="1825" width="8.44140625" style="663" customWidth="1"/>
    <col min="1826" max="1826" width="7.88671875" style="663" customWidth="1"/>
    <col min="1827" max="2048" width="12.5546875" style="663"/>
    <col min="2049" max="2049" width="10" style="663" customWidth="1"/>
    <col min="2050" max="2062" width="6.21875" style="663" customWidth="1"/>
    <col min="2063" max="2064" width="7.6640625" style="663" customWidth="1"/>
    <col min="2065" max="2069" width="6.21875" style="663" customWidth="1"/>
    <col min="2070" max="2072" width="7.21875" style="663" customWidth="1"/>
    <col min="2073" max="2073" width="6.88671875" style="663" customWidth="1"/>
    <col min="2074" max="2075" width="8.44140625" style="663" customWidth="1"/>
    <col min="2076" max="2076" width="8.88671875" style="663" customWidth="1"/>
    <col min="2077" max="2077" width="11" style="663" customWidth="1"/>
    <col min="2078" max="2078" width="6.33203125" style="663" customWidth="1"/>
    <col min="2079" max="2079" width="8.44140625" style="663" customWidth="1"/>
    <col min="2080" max="2080" width="8.77734375" style="663" customWidth="1"/>
    <col min="2081" max="2081" width="8.44140625" style="663" customWidth="1"/>
    <col min="2082" max="2082" width="7.88671875" style="663" customWidth="1"/>
    <col min="2083" max="2304" width="12.5546875" style="663"/>
    <col min="2305" max="2305" width="10" style="663" customWidth="1"/>
    <col min="2306" max="2318" width="6.21875" style="663" customWidth="1"/>
    <col min="2319" max="2320" width="7.6640625" style="663" customWidth="1"/>
    <col min="2321" max="2325" width="6.21875" style="663" customWidth="1"/>
    <col min="2326" max="2328" width="7.21875" style="663" customWidth="1"/>
    <col min="2329" max="2329" width="6.88671875" style="663" customWidth="1"/>
    <col min="2330" max="2331" width="8.44140625" style="663" customWidth="1"/>
    <col min="2332" max="2332" width="8.88671875" style="663" customWidth="1"/>
    <col min="2333" max="2333" width="11" style="663" customWidth="1"/>
    <col min="2334" max="2334" width="6.33203125" style="663" customWidth="1"/>
    <col min="2335" max="2335" width="8.44140625" style="663" customWidth="1"/>
    <col min="2336" max="2336" width="8.77734375" style="663" customWidth="1"/>
    <col min="2337" max="2337" width="8.44140625" style="663" customWidth="1"/>
    <col min="2338" max="2338" width="7.88671875" style="663" customWidth="1"/>
    <col min="2339" max="2560" width="12.5546875" style="663"/>
    <col min="2561" max="2561" width="10" style="663" customWidth="1"/>
    <col min="2562" max="2574" width="6.21875" style="663" customWidth="1"/>
    <col min="2575" max="2576" width="7.6640625" style="663" customWidth="1"/>
    <col min="2577" max="2581" width="6.21875" style="663" customWidth="1"/>
    <col min="2582" max="2584" width="7.21875" style="663" customWidth="1"/>
    <col min="2585" max="2585" width="6.88671875" style="663" customWidth="1"/>
    <col min="2586" max="2587" width="8.44140625" style="663" customWidth="1"/>
    <col min="2588" max="2588" width="8.88671875" style="663" customWidth="1"/>
    <col min="2589" max="2589" width="11" style="663" customWidth="1"/>
    <col min="2590" max="2590" width="6.33203125" style="663" customWidth="1"/>
    <col min="2591" max="2591" width="8.44140625" style="663" customWidth="1"/>
    <col min="2592" max="2592" width="8.77734375" style="663" customWidth="1"/>
    <col min="2593" max="2593" width="8.44140625" style="663" customWidth="1"/>
    <col min="2594" max="2594" width="7.88671875" style="663" customWidth="1"/>
    <col min="2595" max="2816" width="12.5546875" style="663"/>
    <col min="2817" max="2817" width="10" style="663" customWidth="1"/>
    <col min="2818" max="2830" width="6.21875" style="663" customWidth="1"/>
    <col min="2831" max="2832" width="7.6640625" style="663" customWidth="1"/>
    <col min="2833" max="2837" width="6.21875" style="663" customWidth="1"/>
    <col min="2838" max="2840" width="7.21875" style="663" customWidth="1"/>
    <col min="2841" max="2841" width="6.88671875" style="663" customWidth="1"/>
    <col min="2842" max="2843" width="8.44140625" style="663" customWidth="1"/>
    <col min="2844" max="2844" width="8.88671875" style="663" customWidth="1"/>
    <col min="2845" max="2845" width="11" style="663" customWidth="1"/>
    <col min="2846" max="2846" width="6.33203125" style="663" customWidth="1"/>
    <col min="2847" max="2847" width="8.44140625" style="663" customWidth="1"/>
    <col min="2848" max="2848" width="8.77734375" style="663" customWidth="1"/>
    <col min="2849" max="2849" width="8.44140625" style="663" customWidth="1"/>
    <col min="2850" max="2850" width="7.88671875" style="663" customWidth="1"/>
    <col min="2851" max="3072" width="12.5546875" style="663"/>
    <col min="3073" max="3073" width="10" style="663" customWidth="1"/>
    <col min="3074" max="3086" width="6.21875" style="663" customWidth="1"/>
    <col min="3087" max="3088" width="7.6640625" style="663" customWidth="1"/>
    <col min="3089" max="3093" width="6.21875" style="663" customWidth="1"/>
    <col min="3094" max="3096" width="7.21875" style="663" customWidth="1"/>
    <col min="3097" max="3097" width="6.88671875" style="663" customWidth="1"/>
    <col min="3098" max="3099" width="8.44140625" style="663" customWidth="1"/>
    <col min="3100" max="3100" width="8.88671875" style="663" customWidth="1"/>
    <col min="3101" max="3101" width="11" style="663" customWidth="1"/>
    <col min="3102" max="3102" width="6.33203125" style="663" customWidth="1"/>
    <col min="3103" max="3103" width="8.44140625" style="663" customWidth="1"/>
    <col min="3104" max="3104" width="8.77734375" style="663" customWidth="1"/>
    <col min="3105" max="3105" width="8.44140625" style="663" customWidth="1"/>
    <col min="3106" max="3106" width="7.88671875" style="663" customWidth="1"/>
    <col min="3107" max="3328" width="12.5546875" style="663"/>
    <col min="3329" max="3329" width="10" style="663" customWidth="1"/>
    <col min="3330" max="3342" width="6.21875" style="663" customWidth="1"/>
    <col min="3343" max="3344" width="7.6640625" style="663" customWidth="1"/>
    <col min="3345" max="3349" width="6.21875" style="663" customWidth="1"/>
    <col min="3350" max="3352" width="7.21875" style="663" customWidth="1"/>
    <col min="3353" max="3353" width="6.88671875" style="663" customWidth="1"/>
    <col min="3354" max="3355" width="8.44140625" style="663" customWidth="1"/>
    <col min="3356" max="3356" width="8.88671875" style="663" customWidth="1"/>
    <col min="3357" max="3357" width="11" style="663" customWidth="1"/>
    <col min="3358" max="3358" width="6.33203125" style="663" customWidth="1"/>
    <col min="3359" max="3359" width="8.44140625" style="663" customWidth="1"/>
    <col min="3360" max="3360" width="8.77734375" style="663" customWidth="1"/>
    <col min="3361" max="3361" width="8.44140625" style="663" customWidth="1"/>
    <col min="3362" max="3362" width="7.88671875" style="663" customWidth="1"/>
    <col min="3363" max="3584" width="12.5546875" style="663"/>
    <col min="3585" max="3585" width="10" style="663" customWidth="1"/>
    <col min="3586" max="3598" width="6.21875" style="663" customWidth="1"/>
    <col min="3599" max="3600" width="7.6640625" style="663" customWidth="1"/>
    <col min="3601" max="3605" width="6.21875" style="663" customWidth="1"/>
    <col min="3606" max="3608" width="7.21875" style="663" customWidth="1"/>
    <col min="3609" max="3609" width="6.88671875" style="663" customWidth="1"/>
    <col min="3610" max="3611" width="8.44140625" style="663" customWidth="1"/>
    <col min="3612" max="3612" width="8.88671875" style="663" customWidth="1"/>
    <col min="3613" max="3613" width="11" style="663" customWidth="1"/>
    <col min="3614" max="3614" width="6.33203125" style="663" customWidth="1"/>
    <col min="3615" max="3615" width="8.44140625" style="663" customWidth="1"/>
    <col min="3616" max="3616" width="8.77734375" style="663" customWidth="1"/>
    <col min="3617" max="3617" width="8.44140625" style="663" customWidth="1"/>
    <col min="3618" max="3618" width="7.88671875" style="663" customWidth="1"/>
    <col min="3619" max="3840" width="12.5546875" style="663"/>
    <col min="3841" max="3841" width="10" style="663" customWidth="1"/>
    <col min="3842" max="3854" width="6.21875" style="663" customWidth="1"/>
    <col min="3855" max="3856" width="7.6640625" style="663" customWidth="1"/>
    <col min="3857" max="3861" width="6.21875" style="663" customWidth="1"/>
    <col min="3862" max="3864" width="7.21875" style="663" customWidth="1"/>
    <col min="3865" max="3865" width="6.88671875" style="663" customWidth="1"/>
    <col min="3866" max="3867" width="8.44140625" style="663" customWidth="1"/>
    <col min="3868" max="3868" width="8.88671875" style="663" customWidth="1"/>
    <col min="3869" max="3869" width="11" style="663" customWidth="1"/>
    <col min="3870" max="3870" width="6.33203125" style="663" customWidth="1"/>
    <col min="3871" max="3871" width="8.44140625" style="663" customWidth="1"/>
    <col min="3872" max="3872" width="8.77734375" style="663" customWidth="1"/>
    <col min="3873" max="3873" width="8.44140625" style="663" customWidth="1"/>
    <col min="3874" max="3874" width="7.88671875" style="663" customWidth="1"/>
    <col min="3875" max="4096" width="12.5546875" style="663"/>
    <col min="4097" max="4097" width="10" style="663" customWidth="1"/>
    <col min="4098" max="4110" width="6.21875" style="663" customWidth="1"/>
    <col min="4111" max="4112" width="7.6640625" style="663" customWidth="1"/>
    <col min="4113" max="4117" width="6.21875" style="663" customWidth="1"/>
    <col min="4118" max="4120" width="7.21875" style="663" customWidth="1"/>
    <col min="4121" max="4121" width="6.88671875" style="663" customWidth="1"/>
    <col min="4122" max="4123" width="8.44140625" style="663" customWidth="1"/>
    <col min="4124" max="4124" width="8.88671875" style="663" customWidth="1"/>
    <col min="4125" max="4125" width="11" style="663" customWidth="1"/>
    <col min="4126" max="4126" width="6.33203125" style="663" customWidth="1"/>
    <col min="4127" max="4127" width="8.44140625" style="663" customWidth="1"/>
    <col min="4128" max="4128" width="8.77734375" style="663" customWidth="1"/>
    <col min="4129" max="4129" width="8.44140625" style="663" customWidth="1"/>
    <col min="4130" max="4130" width="7.88671875" style="663" customWidth="1"/>
    <col min="4131" max="4352" width="12.5546875" style="663"/>
    <col min="4353" max="4353" width="10" style="663" customWidth="1"/>
    <col min="4354" max="4366" width="6.21875" style="663" customWidth="1"/>
    <col min="4367" max="4368" width="7.6640625" style="663" customWidth="1"/>
    <col min="4369" max="4373" width="6.21875" style="663" customWidth="1"/>
    <col min="4374" max="4376" width="7.21875" style="663" customWidth="1"/>
    <col min="4377" max="4377" width="6.88671875" style="663" customWidth="1"/>
    <col min="4378" max="4379" width="8.44140625" style="663" customWidth="1"/>
    <col min="4380" max="4380" width="8.88671875" style="663" customWidth="1"/>
    <col min="4381" max="4381" width="11" style="663" customWidth="1"/>
    <col min="4382" max="4382" width="6.33203125" style="663" customWidth="1"/>
    <col min="4383" max="4383" width="8.44140625" style="663" customWidth="1"/>
    <col min="4384" max="4384" width="8.77734375" style="663" customWidth="1"/>
    <col min="4385" max="4385" width="8.44140625" style="663" customWidth="1"/>
    <col min="4386" max="4386" width="7.88671875" style="663" customWidth="1"/>
    <col min="4387" max="4608" width="12.5546875" style="663"/>
    <col min="4609" max="4609" width="10" style="663" customWidth="1"/>
    <col min="4610" max="4622" width="6.21875" style="663" customWidth="1"/>
    <col min="4623" max="4624" width="7.6640625" style="663" customWidth="1"/>
    <col min="4625" max="4629" width="6.21875" style="663" customWidth="1"/>
    <col min="4630" max="4632" width="7.21875" style="663" customWidth="1"/>
    <col min="4633" max="4633" width="6.88671875" style="663" customWidth="1"/>
    <col min="4634" max="4635" width="8.44140625" style="663" customWidth="1"/>
    <col min="4636" max="4636" width="8.88671875" style="663" customWidth="1"/>
    <col min="4637" max="4637" width="11" style="663" customWidth="1"/>
    <col min="4638" max="4638" width="6.33203125" style="663" customWidth="1"/>
    <col min="4639" max="4639" width="8.44140625" style="663" customWidth="1"/>
    <col min="4640" max="4640" width="8.77734375" style="663" customWidth="1"/>
    <col min="4641" max="4641" width="8.44140625" style="663" customWidth="1"/>
    <col min="4642" max="4642" width="7.88671875" style="663" customWidth="1"/>
    <col min="4643" max="4864" width="12.5546875" style="663"/>
    <col min="4865" max="4865" width="10" style="663" customWidth="1"/>
    <col min="4866" max="4878" width="6.21875" style="663" customWidth="1"/>
    <col min="4879" max="4880" width="7.6640625" style="663" customWidth="1"/>
    <col min="4881" max="4885" width="6.21875" style="663" customWidth="1"/>
    <col min="4886" max="4888" width="7.21875" style="663" customWidth="1"/>
    <col min="4889" max="4889" width="6.88671875" style="663" customWidth="1"/>
    <col min="4890" max="4891" width="8.44140625" style="663" customWidth="1"/>
    <col min="4892" max="4892" width="8.88671875" style="663" customWidth="1"/>
    <col min="4893" max="4893" width="11" style="663" customWidth="1"/>
    <col min="4894" max="4894" width="6.33203125" style="663" customWidth="1"/>
    <col min="4895" max="4895" width="8.44140625" style="663" customWidth="1"/>
    <col min="4896" max="4896" width="8.77734375" style="663" customWidth="1"/>
    <col min="4897" max="4897" width="8.44140625" style="663" customWidth="1"/>
    <col min="4898" max="4898" width="7.88671875" style="663" customWidth="1"/>
    <col min="4899" max="5120" width="12.5546875" style="663"/>
    <col min="5121" max="5121" width="10" style="663" customWidth="1"/>
    <col min="5122" max="5134" width="6.21875" style="663" customWidth="1"/>
    <col min="5135" max="5136" width="7.6640625" style="663" customWidth="1"/>
    <col min="5137" max="5141" width="6.21875" style="663" customWidth="1"/>
    <col min="5142" max="5144" width="7.21875" style="663" customWidth="1"/>
    <col min="5145" max="5145" width="6.88671875" style="663" customWidth="1"/>
    <col min="5146" max="5147" width="8.44140625" style="663" customWidth="1"/>
    <col min="5148" max="5148" width="8.88671875" style="663" customWidth="1"/>
    <col min="5149" max="5149" width="11" style="663" customWidth="1"/>
    <col min="5150" max="5150" width="6.33203125" style="663" customWidth="1"/>
    <col min="5151" max="5151" width="8.44140625" style="663" customWidth="1"/>
    <col min="5152" max="5152" width="8.77734375" style="663" customWidth="1"/>
    <col min="5153" max="5153" width="8.44140625" style="663" customWidth="1"/>
    <col min="5154" max="5154" width="7.88671875" style="663" customWidth="1"/>
    <col min="5155" max="5376" width="12.5546875" style="663"/>
    <col min="5377" max="5377" width="10" style="663" customWidth="1"/>
    <col min="5378" max="5390" width="6.21875" style="663" customWidth="1"/>
    <col min="5391" max="5392" width="7.6640625" style="663" customWidth="1"/>
    <col min="5393" max="5397" width="6.21875" style="663" customWidth="1"/>
    <col min="5398" max="5400" width="7.21875" style="663" customWidth="1"/>
    <col min="5401" max="5401" width="6.88671875" style="663" customWidth="1"/>
    <col min="5402" max="5403" width="8.44140625" style="663" customWidth="1"/>
    <col min="5404" max="5404" width="8.88671875" style="663" customWidth="1"/>
    <col min="5405" max="5405" width="11" style="663" customWidth="1"/>
    <col min="5406" max="5406" width="6.33203125" style="663" customWidth="1"/>
    <col min="5407" max="5407" width="8.44140625" style="663" customWidth="1"/>
    <col min="5408" max="5408" width="8.77734375" style="663" customWidth="1"/>
    <col min="5409" max="5409" width="8.44140625" style="663" customWidth="1"/>
    <col min="5410" max="5410" width="7.88671875" style="663" customWidth="1"/>
    <col min="5411" max="5632" width="12.5546875" style="663"/>
    <col min="5633" max="5633" width="10" style="663" customWidth="1"/>
    <col min="5634" max="5646" width="6.21875" style="663" customWidth="1"/>
    <col min="5647" max="5648" width="7.6640625" style="663" customWidth="1"/>
    <col min="5649" max="5653" width="6.21875" style="663" customWidth="1"/>
    <col min="5654" max="5656" width="7.21875" style="663" customWidth="1"/>
    <col min="5657" max="5657" width="6.88671875" style="663" customWidth="1"/>
    <col min="5658" max="5659" width="8.44140625" style="663" customWidth="1"/>
    <col min="5660" max="5660" width="8.88671875" style="663" customWidth="1"/>
    <col min="5661" max="5661" width="11" style="663" customWidth="1"/>
    <col min="5662" max="5662" width="6.33203125" style="663" customWidth="1"/>
    <col min="5663" max="5663" width="8.44140625" style="663" customWidth="1"/>
    <col min="5664" max="5664" width="8.77734375" style="663" customWidth="1"/>
    <col min="5665" max="5665" width="8.44140625" style="663" customWidth="1"/>
    <col min="5666" max="5666" width="7.88671875" style="663" customWidth="1"/>
    <col min="5667" max="5888" width="12.5546875" style="663"/>
    <col min="5889" max="5889" width="10" style="663" customWidth="1"/>
    <col min="5890" max="5902" width="6.21875" style="663" customWidth="1"/>
    <col min="5903" max="5904" width="7.6640625" style="663" customWidth="1"/>
    <col min="5905" max="5909" width="6.21875" style="663" customWidth="1"/>
    <col min="5910" max="5912" width="7.21875" style="663" customWidth="1"/>
    <col min="5913" max="5913" width="6.88671875" style="663" customWidth="1"/>
    <col min="5914" max="5915" width="8.44140625" style="663" customWidth="1"/>
    <col min="5916" max="5916" width="8.88671875" style="663" customWidth="1"/>
    <col min="5917" max="5917" width="11" style="663" customWidth="1"/>
    <col min="5918" max="5918" width="6.33203125" style="663" customWidth="1"/>
    <col min="5919" max="5919" width="8.44140625" style="663" customWidth="1"/>
    <col min="5920" max="5920" width="8.77734375" style="663" customWidth="1"/>
    <col min="5921" max="5921" width="8.44140625" style="663" customWidth="1"/>
    <col min="5922" max="5922" width="7.88671875" style="663" customWidth="1"/>
    <col min="5923" max="6144" width="12.5546875" style="663"/>
    <col min="6145" max="6145" width="10" style="663" customWidth="1"/>
    <col min="6146" max="6158" width="6.21875" style="663" customWidth="1"/>
    <col min="6159" max="6160" width="7.6640625" style="663" customWidth="1"/>
    <col min="6161" max="6165" width="6.21875" style="663" customWidth="1"/>
    <col min="6166" max="6168" width="7.21875" style="663" customWidth="1"/>
    <col min="6169" max="6169" width="6.88671875" style="663" customWidth="1"/>
    <col min="6170" max="6171" width="8.44140625" style="663" customWidth="1"/>
    <col min="6172" max="6172" width="8.88671875" style="663" customWidth="1"/>
    <col min="6173" max="6173" width="11" style="663" customWidth="1"/>
    <col min="6174" max="6174" width="6.33203125" style="663" customWidth="1"/>
    <col min="6175" max="6175" width="8.44140625" style="663" customWidth="1"/>
    <col min="6176" max="6176" width="8.77734375" style="663" customWidth="1"/>
    <col min="6177" max="6177" width="8.44140625" style="663" customWidth="1"/>
    <col min="6178" max="6178" width="7.88671875" style="663" customWidth="1"/>
    <col min="6179" max="6400" width="12.5546875" style="663"/>
    <col min="6401" max="6401" width="10" style="663" customWidth="1"/>
    <col min="6402" max="6414" width="6.21875" style="663" customWidth="1"/>
    <col min="6415" max="6416" width="7.6640625" style="663" customWidth="1"/>
    <col min="6417" max="6421" width="6.21875" style="663" customWidth="1"/>
    <col min="6422" max="6424" width="7.21875" style="663" customWidth="1"/>
    <col min="6425" max="6425" width="6.88671875" style="663" customWidth="1"/>
    <col min="6426" max="6427" width="8.44140625" style="663" customWidth="1"/>
    <col min="6428" max="6428" width="8.88671875" style="663" customWidth="1"/>
    <col min="6429" max="6429" width="11" style="663" customWidth="1"/>
    <col min="6430" max="6430" width="6.33203125" style="663" customWidth="1"/>
    <col min="6431" max="6431" width="8.44140625" style="663" customWidth="1"/>
    <col min="6432" max="6432" width="8.77734375" style="663" customWidth="1"/>
    <col min="6433" max="6433" width="8.44140625" style="663" customWidth="1"/>
    <col min="6434" max="6434" width="7.88671875" style="663" customWidth="1"/>
    <col min="6435" max="6656" width="12.5546875" style="663"/>
    <col min="6657" max="6657" width="10" style="663" customWidth="1"/>
    <col min="6658" max="6670" width="6.21875" style="663" customWidth="1"/>
    <col min="6671" max="6672" width="7.6640625" style="663" customWidth="1"/>
    <col min="6673" max="6677" width="6.21875" style="663" customWidth="1"/>
    <col min="6678" max="6680" width="7.21875" style="663" customWidth="1"/>
    <col min="6681" max="6681" width="6.88671875" style="663" customWidth="1"/>
    <col min="6682" max="6683" width="8.44140625" style="663" customWidth="1"/>
    <col min="6684" max="6684" width="8.88671875" style="663" customWidth="1"/>
    <col min="6685" max="6685" width="11" style="663" customWidth="1"/>
    <col min="6686" max="6686" width="6.33203125" style="663" customWidth="1"/>
    <col min="6687" max="6687" width="8.44140625" style="663" customWidth="1"/>
    <col min="6688" max="6688" width="8.77734375" style="663" customWidth="1"/>
    <col min="6689" max="6689" width="8.44140625" style="663" customWidth="1"/>
    <col min="6690" max="6690" width="7.88671875" style="663" customWidth="1"/>
    <col min="6691" max="6912" width="12.5546875" style="663"/>
    <col min="6913" max="6913" width="10" style="663" customWidth="1"/>
    <col min="6914" max="6926" width="6.21875" style="663" customWidth="1"/>
    <col min="6927" max="6928" width="7.6640625" style="663" customWidth="1"/>
    <col min="6929" max="6933" width="6.21875" style="663" customWidth="1"/>
    <col min="6934" max="6936" width="7.21875" style="663" customWidth="1"/>
    <col min="6937" max="6937" width="6.88671875" style="663" customWidth="1"/>
    <col min="6938" max="6939" width="8.44140625" style="663" customWidth="1"/>
    <col min="6940" max="6940" width="8.88671875" style="663" customWidth="1"/>
    <col min="6941" max="6941" width="11" style="663" customWidth="1"/>
    <col min="6942" max="6942" width="6.33203125" style="663" customWidth="1"/>
    <col min="6943" max="6943" width="8.44140625" style="663" customWidth="1"/>
    <col min="6944" max="6944" width="8.77734375" style="663" customWidth="1"/>
    <col min="6945" max="6945" width="8.44140625" style="663" customWidth="1"/>
    <col min="6946" max="6946" width="7.88671875" style="663" customWidth="1"/>
    <col min="6947" max="7168" width="12.5546875" style="663"/>
    <col min="7169" max="7169" width="10" style="663" customWidth="1"/>
    <col min="7170" max="7182" width="6.21875" style="663" customWidth="1"/>
    <col min="7183" max="7184" width="7.6640625" style="663" customWidth="1"/>
    <col min="7185" max="7189" width="6.21875" style="663" customWidth="1"/>
    <col min="7190" max="7192" width="7.21875" style="663" customWidth="1"/>
    <col min="7193" max="7193" width="6.88671875" style="663" customWidth="1"/>
    <col min="7194" max="7195" width="8.44140625" style="663" customWidth="1"/>
    <col min="7196" max="7196" width="8.88671875" style="663" customWidth="1"/>
    <col min="7197" max="7197" width="11" style="663" customWidth="1"/>
    <col min="7198" max="7198" width="6.33203125" style="663" customWidth="1"/>
    <col min="7199" max="7199" width="8.44140625" style="663" customWidth="1"/>
    <col min="7200" max="7200" width="8.77734375" style="663" customWidth="1"/>
    <col min="7201" max="7201" width="8.44140625" style="663" customWidth="1"/>
    <col min="7202" max="7202" width="7.88671875" style="663" customWidth="1"/>
    <col min="7203" max="7424" width="12.5546875" style="663"/>
    <col min="7425" max="7425" width="10" style="663" customWidth="1"/>
    <col min="7426" max="7438" width="6.21875" style="663" customWidth="1"/>
    <col min="7439" max="7440" width="7.6640625" style="663" customWidth="1"/>
    <col min="7441" max="7445" width="6.21875" style="663" customWidth="1"/>
    <col min="7446" max="7448" width="7.21875" style="663" customWidth="1"/>
    <col min="7449" max="7449" width="6.88671875" style="663" customWidth="1"/>
    <col min="7450" max="7451" width="8.44140625" style="663" customWidth="1"/>
    <col min="7452" max="7452" width="8.88671875" style="663" customWidth="1"/>
    <col min="7453" max="7453" width="11" style="663" customWidth="1"/>
    <col min="7454" max="7454" width="6.33203125" style="663" customWidth="1"/>
    <col min="7455" max="7455" width="8.44140625" style="663" customWidth="1"/>
    <col min="7456" max="7456" width="8.77734375" style="663" customWidth="1"/>
    <col min="7457" max="7457" width="8.44140625" style="663" customWidth="1"/>
    <col min="7458" max="7458" width="7.88671875" style="663" customWidth="1"/>
    <col min="7459" max="7680" width="12.5546875" style="663"/>
    <col min="7681" max="7681" width="10" style="663" customWidth="1"/>
    <col min="7682" max="7694" width="6.21875" style="663" customWidth="1"/>
    <col min="7695" max="7696" width="7.6640625" style="663" customWidth="1"/>
    <col min="7697" max="7701" width="6.21875" style="663" customWidth="1"/>
    <col min="7702" max="7704" width="7.21875" style="663" customWidth="1"/>
    <col min="7705" max="7705" width="6.88671875" style="663" customWidth="1"/>
    <col min="7706" max="7707" width="8.44140625" style="663" customWidth="1"/>
    <col min="7708" max="7708" width="8.88671875" style="663" customWidth="1"/>
    <col min="7709" max="7709" width="11" style="663" customWidth="1"/>
    <col min="7710" max="7710" width="6.33203125" style="663" customWidth="1"/>
    <col min="7711" max="7711" width="8.44140625" style="663" customWidth="1"/>
    <col min="7712" max="7712" width="8.77734375" style="663" customWidth="1"/>
    <col min="7713" max="7713" width="8.44140625" style="663" customWidth="1"/>
    <col min="7714" max="7714" width="7.88671875" style="663" customWidth="1"/>
    <col min="7715" max="7936" width="12.5546875" style="663"/>
    <col min="7937" max="7937" width="10" style="663" customWidth="1"/>
    <col min="7938" max="7950" width="6.21875" style="663" customWidth="1"/>
    <col min="7951" max="7952" width="7.6640625" style="663" customWidth="1"/>
    <col min="7953" max="7957" width="6.21875" style="663" customWidth="1"/>
    <col min="7958" max="7960" width="7.21875" style="663" customWidth="1"/>
    <col min="7961" max="7961" width="6.88671875" style="663" customWidth="1"/>
    <col min="7962" max="7963" width="8.44140625" style="663" customWidth="1"/>
    <col min="7964" max="7964" width="8.88671875" style="663" customWidth="1"/>
    <col min="7965" max="7965" width="11" style="663" customWidth="1"/>
    <col min="7966" max="7966" width="6.33203125" style="663" customWidth="1"/>
    <col min="7967" max="7967" width="8.44140625" style="663" customWidth="1"/>
    <col min="7968" max="7968" width="8.77734375" style="663" customWidth="1"/>
    <col min="7969" max="7969" width="8.44140625" style="663" customWidth="1"/>
    <col min="7970" max="7970" width="7.88671875" style="663" customWidth="1"/>
    <col min="7971" max="8192" width="12.5546875" style="663"/>
    <col min="8193" max="8193" width="10" style="663" customWidth="1"/>
    <col min="8194" max="8206" width="6.21875" style="663" customWidth="1"/>
    <col min="8207" max="8208" width="7.6640625" style="663" customWidth="1"/>
    <col min="8209" max="8213" width="6.21875" style="663" customWidth="1"/>
    <col min="8214" max="8216" width="7.21875" style="663" customWidth="1"/>
    <col min="8217" max="8217" width="6.88671875" style="663" customWidth="1"/>
    <col min="8218" max="8219" width="8.44140625" style="663" customWidth="1"/>
    <col min="8220" max="8220" width="8.88671875" style="663" customWidth="1"/>
    <col min="8221" max="8221" width="11" style="663" customWidth="1"/>
    <col min="8222" max="8222" width="6.33203125" style="663" customWidth="1"/>
    <col min="8223" max="8223" width="8.44140625" style="663" customWidth="1"/>
    <col min="8224" max="8224" width="8.77734375" style="663" customWidth="1"/>
    <col min="8225" max="8225" width="8.44140625" style="663" customWidth="1"/>
    <col min="8226" max="8226" width="7.88671875" style="663" customWidth="1"/>
    <col min="8227" max="8448" width="12.5546875" style="663"/>
    <col min="8449" max="8449" width="10" style="663" customWidth="1"/>
    <col min="8450" max="8462" width="6.21875" style="663" customWidth="1"/>
    <col min="8463" max="8464" width="7.6640625" style="663" customWidth="1"/>
    <col min="8465" max="8469" width="6.21875" style="663" customWidth="1"/>
    <col min="8470" max="8472" width="7.21875" style="663" customWidth="1"/>
    <col min="8473" max="8473" width="6.88671875" style="663" customWidth="1"/>
    <col min="8474" max="8475" width="8.44140625" style="663" customWidth="1"/>
    <col min="8476" max="8476" width="8.88671875" style="663" customWidth="1"/>
    <col min="8477" max="8477" width="11" style="663" customWidth="1"/>
    <col min="8478" max="8478" width="6.33203125" style="663" customWidth="1"/>
    <col min="8479" max="8479" width="8.44140625" style="663" customWidth="1"/>
    <col min="8480" max="8480" width="8.77734375" style="663" customWidth="1"/>
    <col min="8481" max="8481" width="8.44140625" style="663" customWidth="1"/>
    <col min="8482" max="8482" width="7.88671875" style="663" customWidth="1"/>
    <col min="8483" max="8704" width="12.5546875" style="663"/>
    <col min="8705" max="8705" width="10" style="663" customWidth="1"/>
    <col min="8706" max="8718" width="6.21875" style="663" customWidth="1"/>
    <col min="8719" max="8720" width="7.6640625" style="663" customWidth="1"/>
    <col min="8721" max="8725" width="6.21875" style="663" customWidth="1"/>
    <col min="8726" max="8728" width="7.21875" style="663" customWidth="1"/>
    <col min="8729" max="8729" width="6.88671875" style="663" customWidth="1"/>
    <col min="8730" max="8731" width="8.44140625" style="663" customWidth="1"/>
    <col min="8732" max="8732" width="8.88671875" style="663" customWidth="1"/>
    <col min="8733" max="8733" width="11" style="663" customWidth="1"/>
    <col min="8734" max="8734" width="6.33203125" style="663" customWidth="1"/>
    <col min="8735" max="8735" width="8.44140625" style="663" customWidth="1"/>
    <col min="8736" max="8736" width="8.77734375" style="663" customWidth="1"/>
    <col min="8737" max="8737" width="8.44140625" style="663" customWidth="1"/>
    <col min="8738" max="8738" width="7.88671875" style="663" customWidth="1"/>
    <col min="8739" max="8960" width="12.5546875" style="663"/>
    <col min="8961" max="8961" width="10" style="663" customWidth="1"/>
    <col min="8962" max="8974" width="6.21875" style="663" customWidth="1"/>
    <col min="8975" max="8976" width="7.6640625" style="663" customWidth="1"/>
    <col min="8977" max="8981" width="6.21875" style="663" customWidth="1"/>
    <col min="8982" max="8984" width="7.21875" style="663" customWidth="1"/>
    <col min="8985" max="8985" width="6.88671875" style="663" customWidth="1"/>
    <col min="8986" max="8987" width="8.44140625" style="663" customWidth="1"/>
    <col min="8988" max="8988" width="8.88671875" style="663" customWidth="1"/>
    <col min="8989" max="8989" width="11" style="663" customWidth="1"/>
    <col min="8990" max="8990" width="6.33203125" style="663" customWidth="1"/>
    <col min="8991" max="8991" width="8.44140625" style="663" customWidth="1"/>
    <col min="8992" max="8992" width="8.77734375" style="663" customWidth="1"/>
    <col min="8993" max="8993" width="8.44140625" style="663" customWidth="1"/>
    <col min="8994" max="8994" width="7.88671875" style="663" customWidth="1"/>
    <col min="8995" max="9216" width="12.5546875" style="663"/>
    <col min="9217" max="9217" width="10" style="663" customWidth="1"/>
    <col min="9218" max="9230" width="6.21875" style="663" customWidth="1"/>
    <col min="9231" max="9232" width="7.6640625" style="663" customWidth="1"/>
    <col min="9233" max="9237" width="6.21875" style="663" customWidth="1"/>
    <col min="9238" max="9240" width="7.21875" style="663" customWidth="1"/>
    <col min="9241" max="9241" width="6.88671875" style="663" customWidth="1"/>
    <col min="9242" max="9243" width="8.44140625" style="663" customWidth="1"/>
    <col min="9244" max="9244" width="8.88671875" style="663" customWidth="1"/>
    <col min="9245" max="9245" width="11" style="663" customWidth="1"/>
    <col min="9246" max="9246" width="6.33203125" style="663" customWidth="1"/>
    <col min="9247" max="9247" width="8.44140625" style="663" customWidth="1"/>
    <col min="9248" max="9248" width="8.77734375" style="663" customWidth="1"/>
    <col min="9249" max="9249" width="8.44140625" style="663" customWidth="1"/>
    <col min="9250" max="9250" width="7.88671875" style="663" customWidth="1"/>
    <col min="9251" max="9472" width="12.5546875" style="663"/>
    <col min="9473" max="9473" width="10" style="663" customWidth="1"/>
    <col min="9474" max="9486" width="6.21875" style="663" customWidth="1"/>
    <col min="9487" max="9488" width="7.6640625" style="663" customWidth="1"/>
    <col min="9489" max="9493" width="6.21875" style="663" customWidth="1"/>
    <col min="9494" max="9496" width="7.21875" style="663" customWidth="1"/>
    <col min="9497" max="9497" width="6.88671875" style="663" customWidth="1"/>
    <col min="9498" max="9499" width="8.44140625" style="663" customWidth="1"/>
    <col min="9500" max="9500" width="8.88671875" style="663" customWidth="1"/>
    <col min="9501" max="9501" width="11" style="663" customWidth="1"/>
    <col min="9502" max="9502" width="6.33203125" style="663" customWidth="1"/>
    <col min="9503" max="9503" width="8.44140625" style="663" customWidth="1"/>
    <col min="9504" max="9504" width="8.77734375" style="663" customWidth="1"/>
    <col min="9505" max="9505" width="8.44140625" style="663" customWidth="1"/>
    <col min="9506" max="9506" width="7.88671875" style="663" customWidth="1"/>
    <col min="9507" max="9728" width="12.5546875" style="663"/>
    <col min="9729" max="9729" width="10" style="663" customWidth="1"/>
    <col min="9730" max="9742" width="6.21875" style="663" customWidth="1"/>
    <col min="9743" max="9744" width="7.6640625" style="663" customWidth="1"/>
    <col min="9745" max="9749" width="6.21875" style="663" customWidth="1"/>
    <col min="9750" max="9752" width="7.21875" style="663" customWidth="1"/>
    <col min="9753" max="9753" width="6.88671875" style="663" customWidth="1"/>
    <col min="9754" max="9755" width="8.44140625" style="663" customWidth="1"/>
    <col min="9756" max="9756" width="8.88671875" style="663" customWidth="1"/>
    <col min="9757" max="9757" width="11" style="663" customWidth="1"/>
    <col min="9758" max="9758" width="6.33203125" style="663" customWidth="1"/>
    <col min="9759" max="9759" width="8.44140625" style="663" customWidth="1"/>
    <col min="9760" max="9760" width="8.77734375" style="663" customWidth="1"/>
    <col min="9761" max="9761" width="8.44140625" style="663" customWidth="1"/>
    <col min="9762" max="9762" width="7.88671875" style="663" customWidth="1"/>
    <col min="9763" max="9984" width="12.5546875" style="663"/>
    <col min="9985" max="9985" width="10" style="663" customWidth="1"/>
    <col min="9986" max="9998" width="6.21875" style="663" customWidth="1"/>
    <col min="9999" max="10000" width="7.6640625" style="663" customWidth="1"/>
    <col min="10001" max="10005" width="6.21875" style="663" customWidth="1"/>
    <col min="10006" max="10008" width="7.21875" style="663" customWidth="1"/>
    <col min="10009" max="10009" width="6.88671875" style="663" customWidth="1"/>
    <col min="10010" max="10011" width="8.44140625" style="663" customWidth="1"/>
    <col min="10012" max="10012" width="8.88671875" style="663" customWidth="1"/>
    <col min="10013" max="10013" width="11" style="663" customWidth="1"/>
    <col min="10014" max="10014" width="6.33203125" style="663" customWidth="1"/>
    <col min="10015" max="10015" width="8.44140625" style="663" customWidth="1"/>
    <col min="10016" max="10016" width="8.77734375" style="663" customWidth="1"/>
    <col min="10017" max="10017" width="8.44140625" style="663" customWidth="1"/>
    <col min="10018" max="10018" width="7.88671875" style="663" customWidth="1"/>
    <col min="10019" max="10240" width="12.5546875" style="663"/>
    <col min="10241" max="10241" width="10" style="663" customWidth="1"/>
    <col min="10242" max="10254" width="6.21875" style="663" customWidth="1"/>
    <col min="10255" max="10256" width="7.6640625" style="663" customWidth="1"/>
    <col min="10257" max="10261" width="6.21875" style="663" customWidth="1"/>
    <col min="10262" max="10264" width="7.21875" style="663" customWidth="1"/>
    <col min="10265" max="10265" width="6.88671875" style="663" customWidth="1"/>
    <col min="10266" max="10267" width="8.44140625" style="663" customWidth="1"/>
    <col min="10268" max="10268" width="8.88671875" style="663" customWidth="1"/>
    <col min="10269" max="10269" width="11" style="663" customWidth="1"/>
    <col min="10270" max="10270" width="6.33203125" style="663" customWidth="1"/>
    <col min="10271" max="10271" width="8.44140625" style="663" customWidth="1"/>
    <col min="10272" max="10272" width="8.77734375" style="663" customWidth="1"/>
    <col min="10273" max="10273" width="8.44140625" style="663" customWidth="1"/>
    <col min="10274" max="10274" width="7.88671875" style="663" customWidth="1"/>
    <col min="10275" max="10496" width="12.5546875" style="663"/>
    <col min="10497" max="10497" width="10" style="663" customWidth="1"/>
    <col min="10498" max="10510" width="6.21875" style="663" customWidth="1"/>
    <col min="10511" max="10512" width="7.6640625" style="663" customWidth="1"/>
    <col min="10513" max="10517" width="6.21875" style="663" customWidth="1"/>
    <col min="10518" max="10520" width="7.21875" style="663" customWidth="1"/>
    <col min="10521" max="10521" width="6.88671875" style="663" customWidth="1"/>
    <col min="10522" max="10523" width="8.44140625" style="663" customWidth="1"/>
    <col min="10524" max="10524" width="8.88671875" style="663" customWidth="1"/>
    <col min="10525" max="10525" width="11" style="663" customWidth="1"/>
    <col min="10526" max="10526" width="6.33203125" style="663" customWidth="1"/>
    <col min="10527" max="10527" width="8.44140625" style="663" customWidth="1"/>
    <col min="10528" max="10528" width="8.77734375" style="663" customWidth="1"/>
    <col min="10529" max="10529" width="8.44140625" style="663" customWidth="1"/>
    <col min="10530" max="10530" width="7.88671875" style="663" customWidth="1"/>
    <col min="10531" max="10752" width="12.5546875" style="663"/>
    <col min="10753" max="10753" width="10" style="663" customWidth="1"/>
    <col min="10754" max="10766" width="6.21875" style="663" customWidth="1"/>
    <col min="10767" max="10768" width="7.6640625" style="663" customWidth="1"/>
    <col min="10769" max="10773" width="6.21875" style="663" customWidth="1"/>
    <col min="10774" max="10776" width="7.21875" style="663" customWidth="1"/>
    <col min="10777" max="10777" width="6.88671875" style="663" customWidth="1"/>
    <col min="10778" max="10779" width="8.44140625" style="663" customWidth="1"/>
    <col min="10780" max="10780" width="8.88671875" style="663" customWidth="1"/>
    <col min="10781" max="10781" width="11" style="663" customWidth="1"/>
    <col min="10782" max="10782" width="6.33203125" style="663" customWidth="1"/>
    <col min="10783" max="10783" width="8.44140625" style="663" customWidth="1"/>
    <col min="10784" max="10784" width="8.77734375" style="663" customWidth="1"/>
    <col min="10785" max="10785" width="8.44140625" style="663" customWidth="1"/>
    <col min="10786" max="10786" width="7.88671875" style="663" customWidth="1"/>
    <col min="10787" max="11008" width="12.5546875" style="663"/>
    <col min="11009" max="11009" width="10" style="663" customWidth="1"/>
    <col min="11010" max="11022" width="6.21875" style="663" customWidth="1"/>
    <col min="11023" max="11024" width="7.6640625" style="663" customWidth="1"/>
    <col min="11025" max="11029" width="6.21875" style="663" customWidth="1"/>
    <col min="11030" max="11032" width="7.21875" style="663" customWidth="1"/>
    <col min="11033" max="11033" width="6.88671875" style="663" customWidth="1"/>
    <col min="11034" max="11035" width="8.44140625" style="663" customWidth="1"/>
    <col min="11036" max="11036" width="8.88671875" style="663" customWidth="1"/>
    <col min="11037" max="11037" width="11" style="663" customWidth="1"/>
    <col min="11038" max="11038" width="6.33203125" style="663" customWidth="1"/>
    <col min="11039" max="11039" width="8.44140625" style="663" customWidth="1"/>
    <col min="11040" max="11040" width="8.77734375" style="663" customWidth="1"/>
    <col min="11041" max="11041" width="8.44140625" style="663" customWidth="1"/>
    <col min="11042" max="11042" width="7.88671875" style="663" customWidth="1"/>
    <col min="11043" max="11264" width="12.5546875" style="663"/>
    <col min="11265" max="11265" width="10" style="663" customWidth="1"/>
    <col min="11266" max="11278" width="6.21875" style="663" customWidth="1"/>
    <col min="11279" max="11280" width="7.6640625" style="663" customWidth="1"/>
    <col min="11281" max="11285" width="6.21875" style="663" customWidth="1"/>
    <col min="11286" max="11288" width="7.21875" style="663" customWidth="1"/>
    <col min="11289" max="11289" width="6.88671875" style="663" customWidth="1"/>
    <col min="11290" max="11291" width="8.44140625" style="663" customWidth="1"/>
    <col min="11292" max="11292" width="8.88671875" style="663" customWidth="1"/>
    <col min="11293" max="11293" width="11" style="663" customWidth="1"/>
    <col min="11294" max="11294" width="6.33203125" style="663" customWidth="1"/>
    <col min="11295" max="11295" width="8.44140625" style="663" customWidth="1"/>
    <col min="11296" max="11296" width="8.77734375" style="663" customWidth="1"/>
    <col min="11297" max="11297" width="8.44140625" style="663" customWidth="1"/>
    <col min="11298" max="11298" width="7.88671875" style="663" customWidth="1"/>
    <col min="11299" max="11520" width="12.5546875" style="663"/>
    <col min="11521" max="11521" width="10" style="663" customWidth="1"/>
    <col min="11522" max="11534" width="6.21875" style="663" customWidth="1"/>
    <col min="11535" max="11536" width="7.6640625" style="663" customWidth="1"/>
    <col min="11537" max="11541" width="6.21875" style="663" customWidth="1"/>
    <col min="11542" max="11544" width="7.21875" style="663" customWidth="1"/>
    <col min="11545" max="11545" width="6.88671875" style="663" customWidth="1"/>
    <col min="11546" max="11547" width="8.44140625" style="663" customWidth="1"/>
    <col min="11548" max="11548" width="8.88671875" style="663" customWidth="1"/>
    <col min="11549" max="11549" width="11" style="663" customWidth="1"/>
    <col min="11550" max="11550" width="6.33203125" style="663" customWidth="1"/>
    <col min="11551" max="11551" width="8.44140625" style="663" customWidth="1"/>
    <col min="11552" max="11552" width="8.77734375" style="663" customWidth="1"/>
    <col min="11553" max="11553" width="8.44140625" style="663" customWidth="1"/>
    <col min="11554" max="11554" width="7.88671875" style="663" customWidth="1"/>
    <col min="11555" max="11776" width="12.5546875" style="663"/>
    <col min="11777" max="11777" width="10" style="663" customWidth="1"/>
    <col min="11778" max="11790" width="6.21875" style="663" customWidth="1"/>
    <col min="11791" max="11792" width="7.6640625" style="663" customWidth="1"/>
    <col min="11793" max="11797" width="6.21875" style="663" customWidth="1"/>
    <col min="11798" max="11800" width="7.21875" style="663" customWidth="1"/>
    <col min="11801" max="11801" width="6.88671875" style="663" customWidth="1"/>
    <col min="11802" max="11803" width="8.44140625" style="663" customWidth="1"/>
    <col min="11804" max="11804" width="8.88671875" style="663" customWidth="1"/>
    <col min="11805" max="11805" width="11" style="663" customWidth="1"/>
    <col min="11806" max="11806" width="6.33203125" style="663" customWidth="1"/>
    <col min="11807" max="11807" width="8.44140625" style="663" customWidth="1"/>
    <col min="11808" max="11808" width="8.77734375" style="663" customWidth="1"/>
    <col min="11809" max="11809" width="8.44140625" style="663" customWidth="1"/>
    <col min="11810" max="11810" width="7.88671875" style="663" customWidth="1"/>
    <col min="11811" max="12032" width="12.5546875" style="663"/>
    <col min="12033" max="12033" width="10" style="663" customWidth="1"/>
    <col min="12034" max="12046" width="6.21875" style="663" customWidth="1"/>
    <col min="12047" max="12048" width="7.6640625" style="663" customWidth="1"/>
    <col min="12049" max="12053" width="6.21875" style="663" customWidth="1"/>
    <col min="12054" max="12056" width="7.21875" style="663" customWidth="1"/>
    <col min="12057" max="12057" width="6.88671875" style="663" customWidth="1"/>
    <col min="12058" max="12059" width="8.44140625" style="663" customWidth="1"/>
    <col min="12060" max="12060" width="8.88671875" style="663" customWidth="1"/>
    <col min="12061" max="12061" width="11" style="663" customWidth="1"/>
    <col min="12062" max="12062" width="6.33203125" style="663" customWidth="1"/>
    <col min="12063" max="12063" width="8.44140625" style="663" customWidth="1"/>
    <col min="12064" max="12064" width="8.77734375" style="663" customWidth="1"/>
    <col min="12065" max="12065" width="8.44140625" style="663" customWidth="1"/>
    <col min="12066" max="12066" width="7.88671875" style="663" customWidth="1"/>
    <col min="12067" max="12288" width="12.5546875" style="663"/>
    <col min="12289" max="12289" width="10" style="663" customWidth="1"/>
    <col min="12290" max="12302" width="6.21875" style="663" customWidth="1"/>
    <col min="12303" max="12304" width="7.6640625" style="663" customWidth="1"/>
    <col min="12305" max="12309" width="6.21875" style="663" customWidth="1"/>
    <col min="12310" max="12312" width="7.21875" style="663" customWidth="1"/>
    <col min="12313" max="12313" width="6.88671875" style="663" customWidth="1"/>
    <col min="12314" max="12315" width="8.44140625" style="663" customWidth="1"/>
    <col min="12316" max="12316" width="8.88671875" style="663" customWidth="1"/>
    <col min="12317" max="12317" width="11" style="663" customWidth="1"/>
    <col min="12318" max="12318" width="6.33203125" style="663" customWidth="1"/>
    <col min="12319" max="12319" width="8.44140625" style="663" customWidth="1"/>
    <col min="12320" max="12320" width="8.77734375" style="663" customWidth="1"/>
    <col min="12321" max="12321" width="8.44140625" style="663" customWidth="1"/>
    <col min="12322" max="12322" width="7.88671875" style="663" customWidth="1"/>
    <col min="12323" max="12544" width="12.5546875" style="663"/>
    <col min="12545" max="12545" width="10" style="663" customWidth="1"/>
    <col min="12546" max="12558" width="6.21875" style="663" customWidth="1"/>
    <col min="12559" max="12560" width="7.6640625" style="663" customWidth="1"/>
    <col min="12561" max="12565" width="6.21875" style="663" customWidth="1"/>
    <col min="12566" max="12568" width="7.21875" style="663" customWidth="1"/>
    <col min="12569" max="12569" width="6.88671875" style="663" customWidth="1"/>
    <col min="12570" max="12571" width="8.44140625" style="663" customWidth="1"/>
    <col min="12572" max="12572" width="8.88671875" style="663" customWidth="1"/>
    <col min="12573" max="12573" width="11" style="663" customWidth="1"/>
    <col min="12574" max="12574" width="6.33203125" style="663" customWidth="1"/>
    <col min="12575" max="12575" width="8.44140625" style="663" customWidth="1"/>
    <col min="12576" max="12576" width="8.77734375" style="663" customWidth="1"/>
    <col min="12577" max="12577" width="8.44140625" style="663" customWidth="1"/>
    <col min="12578" max="12578" width="7.88671875" style="663" customWidth="1"/>
    <col min="12579" max="12800" width="12.5546875" style="663"/>
    <col min="12801" max="12801" width="10" style="663" customWidth="1"/>
    <col min="12802" max="12814" width="6.21875" style="663" customWidth="1"/>
    <col min="12815" max="12816" width="7.6640625" style="663" customWidth="1"/>
    <col min="12817" max="12821" width="6.21875" style="663" customWidth="1"/>
    <col min="12822" max="12824" width="7.21875" style="663" customWidth="1"/>
    <col min="12825" max="12825" width="6.88671875" style="663" customWidth="1"/>
    <col min="12826" max="12827" width="8.44140625" style="663" customWidth="1"/>
    <col min="12828" max="12828" width="8.88671875" style="663" customWidth="1"/>
    <col min="12829" max="12829" width="11" style="663" customWidth="1"/>
    <col min="12830" max="12830" width="6.33203125" style="663" customWidth="1"/>
    <col min="12831" max="12831" width="8.44140625" style="663" customWidth="1"/>
    <col min="12832" max="12832" width="8.77734375" style="663" customWidth="1"/>
    <col min="12833" max="12833" width="8.44140625" style="663" customWidth="1"/>
    <col min="12834" max="12834" width="7.88671875" style="663" customWidth="1"/>
    <col min="12835" max="13056" width="12.5546875" style="663"/>
    <col min="13057" max="13057" width="10" style="663" customWidth="1"/>
    <col min="13058" max="13070" width="6.21875" style="663" customWidth="1"/>
    <col min="13071" max="13072" width="7.6640625" style="663" customWidth="1"/>
    <col min="13073" max="13077" width="6.21875" style="663" customWidth="1"/>
    <col min="13078" max="13080" width="7.21875" style="663" customWidth="1"/>
    <col min="13081" max="13081" width="6.88671875" style="663" customWidth="1"/>
    <col min="13082" max="13083" width="8.44140625" style="663" customWidth="1"/>
    <col min="13084" max="13084" width="8.88671875" style="663" customWidth="1"/>
    <col min="13085" max="13085" width="11" style="663" customWidth="1"/>
    <col min="13086" max="13086" width="6.33203125" style="663" customWidth="1"/>
    <col min="13087" max="13087" width="8.44140625" style="663" customWidth="1"/>
    <col min="13088" max="13088" width="8.77734375" style="663" customWidth="1"/>
    <col min="13089" max="13089" width="8.44140625" style="663" customWidth="1"/>
    <col min="13090" max="13090" width="7.88671875" style="663" customWidth="1"/>
    <col min="13091" max="13312" width="12.5546875" style="663"/>
    <col min="13313" max="13313" width="10" style="663" customWidth="1"/>
    <col min="13314" max="13326" width="6.21875" style="663" customWidth="1"/>
    <col min="13327" max="13328" width="7.6640625" style="663" customWidth="1"/>
    <col min="13329" max="13333" width="6.21875" style="663" customWidth="1"/>
    <col min="13334" max="13336" width="7.21875" style="663" customWidth="1"/>
    <col min="13337" max="13337" width="6.88671875" style="663" customWidth="1"/>
    <col min="13338" max="13339" width="8.44140625" style="663" customWidth="1"/>
    <col min="13340" max="13340" width="8.88671875" style="663" customWidth="1"/>
    <col min="13341" max="13341" width="11" style="663" customWidth="1"/>
    <col min="13342" max="13342" width="6.33203125" style="663" customWidth="1"/>
    <col min="13343" max="13343" width="8.44140625" style="663" customWidth="1"/>
    <col min="13344" max="13344" width="8.77734375" style="663" customWidth="1"/>
    <col min="13345" max="13345" width="8.44140625" style="663" customWidth="1"/>
    <col min="13346" max="13346" width="7.88671875" style="663" customWidth="1"/>
    <col min="13347" max="13568" width="12.5546875" style="663"/>
    <col min="13569" max="13569" width="10" style="663" customWidth="1"/>
    <col min="13570" max="13582" width="6.21875" style="663" customWidth="1"/>
    <col min="13583" max="13584" width="7.6640625" style="663" customWidth="1"/>
    <col min="13585" max="13589" width="6.21875" style="663" customWidth="1"/>
    <col min="13590" max="13592" width="7.21875" style="663" customWidth="1"/>
    <col min="13593" max="13593" width="6.88671875" style="663" customWidth="1"/>
    <col min="13594" max="13595" width="8.44140625" style="663" customWidth="1"/>
    <col min="13596" max="13596" width="8.88671875" style="663" customWidth="1"/>
    <col min="13597" max="13597" width="11" style="663" customWidth="1"/>
    <col min="13598" max="13598" width="6.33203125" style="663" customWidth="1"/>
    <col min="13599" max="13599" width="8.44140625" style="663" customWidth="1"/>
    <col min="13600" max="13600" width="8.77734375" style="663" customWidth="1"/>
    <col min="13601" max="13601" width="8.44140625" style="663" customWidth="1"/>
    <col min="13602" max="13602" width="7.88671875" style="663" customWidth="1"/>
    <col min="13603" max="13824" width="12.5546875" style="663"/>
    <col min="13825" max="13825" width="10" style="663" customWidth="1"/>
    <col min="13826" max="13838" width="6.21875" style="663" customWidth="1"/>
    <col min="13839" max="13840" width="7.6640625" style="663" customWidth="1"/>
    <col min="13841" max="13845" width="6.21875" style="663" customWidth="1"/>
    <col min="13846" max="13848" width="7.21875" style="663" customWidth="1"/>
    <col min="13849" max="13849" width="6.88671875" style="663" customWidth="1"/>
    <col min="13850" max="13851" width="8.44140625" style="663" customWidth="1"/>
    <col min="13852" max="13852" width="8.88671875" style="663" customWidth="1"/>
    <col min="13853" max="13853" width="11" style="663" customWidth="1"/>
    <col min="13854" max="13854" width="6.33203125" style="663" customWidth="1"/>
    <col min="13855" max="13855" width="8.44140625" style="663" customWidth="1"/>
    <col min="13856" max="13856" width="8.77734375" style="663" customWidth="1"/>
    <col min="13857" max="13857" width="8.44140625" style="663" customWidth="1"/>
    <col min="13858" max="13858" width="7.88671875" style="663" customWidth="1"/>
    <col min="13859" max="14080" width="12.5546875" style="663"/>
    <col min="14081" max="14081" width="10" style="663" customWidth="1"/>
    <col min="14082" max="14094" width="6.21875" style="663" customWidth="1"/>
    <col min="14095" max="14096" width="7.6640625" style="663" customWidth="1"/>
    <col min="14097" max="14101" width="6.21875" style="663" customWidth="1"/>
    <col min="14102" max="14104" width="7.21875" style="663" customWidth="1"/>
    <col min="14105" max="14105" width="6.88671875" style="663" customWidth="1"/>
    <col min="14106" max="14107" width="8.44140625" style="663" customWidth="1"/>
    <col min="14108" max="14108" width="8.88671875" style="663" customWidth="1"/>
    <col min="14109" max="14109" width="11" style="663" customWidth="1"/>
    <col min="14110" max="14110" width="6.33203125" style="663" customWidth="1"/>
    <col min="14111" max="14111" width="8.44140625" style="663" customWidth="1"/>
    <col min="14112" max="14112" width="8.77734375" style="663" customWidth="1"/>
    <col min="14113" max="14113" width="8.44140625" style="663" customWidth="1"/>
    <col min="14114" max="14114" width="7.88671875" style="663" customWidth="1"/>
    <col min="14115" max="14336" width="12.5546875" style="663"/>
    <col min="14337" max="14337" width="10" style="663" customWidth="1"/>
    <col min="14338" max="14350" width="6.21875" style="663" customWidth="1"/>
    <col min="14351" max="14352" width="7.6640625" style="663" customWidth="1"/>
    <col min="14353" max="14357" width="6.21875" style="663" customWidth="1"/>
    <col min="14358" max="14360" width="7.21875" style="663" customWidth="1"/>
    <col min="14361" max="14361" width="6.88671875" style="663" customWidth="1"/>
    <col min="14362" max="14363" width="8.44140625" style="663" customWidth="1"/>
    <col min="14364" max="14364" width="8.88671875" style="663" customWidth="1"/>
    <col min="14365" max="14365" width="11" style="663" customWidth="1"/>
    <col min="14366" max="14366" width="6.33203125" style="663" customWidth="1"/>
    <col min="14367" max="14367" width="8.44140625" style="663" customWidth="1"/>
    <col min="14368" max="14368" width="8.77734375" style="663" customWidth="1"/>
    <col min="14369" max="14369" width="8.44140625" style="663" customWidth="1"/>
    <col min="14370" max="14370" width="7.88671875" style="663" customWidth="1"/>
    <col min="14371" max="14592" width="12.5546875" style="663"/>
    <col min="14593" max="14593" width="10" style="663" customWidth="1"/>
    <col min="14594" max="14606" width="6.21875" style="663" customWidth="1"/>
    <col min="14607" max="14608" width="7.6640625" style="663" customWidth="1"/>
    <col min="14609" max="14613" width="6.21875" style="663" customWidth="1"/>
    <col min="14614" max="14616" width="7.21875" style="663" customWidth="1"/>
    <col min="14617" max="14617" width="6.88671875" style="663" customWidth="1"/>
    <col min="14618" max="14619" width="8.44140625" style="663" customWidth="1"/>
    <col min="14620" max="14620" width="8.88671875" style="663" customWidth="1"/>
    <col min="14621" max="14621" width="11" style="663" customWidth="1"/>
    <col min="14622" max="14622" width="6.33203125" style="663" customWidth="1"/>
    <col min="14623" max="14623" width="8.44140625" style="663" customWidth="1"/>
    <col min="14624" max="14624" width="8.77734375" style="663" customWidth="1"/>
    <col min="14625" max="14625" width="8.44140625" style="663" customWidth="1"/>
    <col min="14626" max="14626" width="7.88671875" style="663" customWidth="1"/>
    <col min="14627" max="14848" width="12.5546875" style="663"/>
    <col min="14849" max="14849" width="10" style="663" customWidth="1"/>
    <col min="14850" max="14862" width="6.21875" style="663" customWidth="1"/>
    <col min="14863" max="14864" width="7.6640625" style="663" customWidth="1"/>
    <col min="14865" max="14869" width="6.21875" style="663" customWidth="1"/>
    <col min="14870" max="14872" width="7.21875" style="663" customWidth="1"/>
    <col min="14873" max="14873" width="6.88671875" style="663" customWidth="1"/>
    <col min="14874" max="14875" width="8.44140625" style="663" customWidth="1"/>
    <col min="14876" max="14876" width="8.88671875" style="663" customWidth="1"/>
    <col min="14877" max="14877" width="11" style="663" customWidth="1"/>
    <col min="14878" max="14878" width="6.33203125" style="663" customWidth="1"/>
    <col min="14879" max="14879" width="8.44140625" style="663" customWidth="1"/>
    <col min="14880" max="14880" width="8.77734375" style="663" customWidth="1"/>
    <col min="14881" max="14881" width="8.44140625" style="663" customWidth="1"/>
    <col min="14882" max="14882" width="7.88671875" style="663" customWidth="1"/>
    <col min="14883" max="15104" width="12.5546875" style="663"/>
    <col min="15105" max="15105" width="10" style="663" customWidth="1"/>
    <col min="15106" max="15118" width="6.21875" style="663" customWidth="1"/>
    <col min="15119" max="15120" width="7.6640625" style="663" customWidth="1"/>
    <col min="15121" max="15125" width="6.21875" style="663" customWidth="1"/>
    <col min="15126" max="15128" width="7.21875" style="663" customWidth="1"/>
    <col min="15129" max="15129" width="6.88671875" style="663" customWidth="1"/>
    <col min="15130" max="15131" width="8.44140625" style="663" customWidth="1"/>
    <col min="15132" max="15132" width="8.88671875" style="663" customWidth="1"/>
    <col min="15133" max="15133" width="11" style="663" customWidth="1"/>
    <col min="15134" max="15134" width="6.33203125" style="663" customWidth="1"/>
    <col min="15135" max="15135" width="8.44140625" style="663" customWidth="1"/>
    <col min="15136" max="15136" width="8.77734375" style="663" customWidth="1"/>
    <col min="15137" max="15137" width="8.44140625" style="663" customWidth="1"/>
    <col min="15138" max="15138" width="7.88671875" style="663" customWidth="1"/>
    <col min="15139" max="15360" width="12.5546875" style="663"/>
    <col min="15361" max="15361" width="10" style="663" customWidth="1"/>
    <col min="15362" max="15374" width="6.21875" style="663" customWidth="1"/>
    <col min="15375" max="15376" width="7.6640625" style="663" customWidth="1"/>
    <col min="15377" max="15381" width="6.21875" style="663" customWidth="1"/>
    <col min="15382" max="15384" width="7.21875" style="663" customWidth="1"/>
    <col min="15385" max="15385" width="6.88671875" style="663" customWidth="1"/>
    <col min="15386" max="15387" width="8.44140625" style="663" customWidth="1"/>
    <col min="15388" max="15388" width="8.88671875" style="663" customWidth="1"/>
    <col min="15389" max="15389" width="11" style="663" customWidth="1"/>
    <col min="15390" max="15390" width="6.33203125" style="663" customWidth="1"/>
    <col min="15391" max="15391" width="8.44140625" style="663" customWidth="1"/>
    <col min="15392" max="15392" width="8.77734375" style="663" customWidth="1"/>
    <col min="15393" max="15393" width="8.44140625" style="663" customWidth="1"/>
    <col min="15394" max="15394" width="7.88671875" style="663" customWidth="1"/>
    <col min="15395" max="15616" width="12.5546875" style="663"/>
    <col min="15617" max="15617" width="10" style="663" customWidth="1"/>
    <col min="15618" max="15630" width="6.21875" style="663" customWidth="1"/>
    <col min="15631" max="15632" width="7.6640625" style="663" customWidth="1"/>
    <col min="15633" max="15637" width="6.21875" style="663" customWidth="1"/>
    <col min="15638" max="15640" width="7.21875" style="663" customWidth="1"/>
    <col min="15641" max="15641" width="6.88671875" style="663" customWidth="1"/>
    <col min="15642" max="15643" width="8.44140625" style="663" customWidth="1"/>
    <col min="15644" max="15644" width="8.88671875" style="663" customWidth="1"/>
    <col min="15645" max="15645" width="11" style="663" customWidth="1"/>
    <col min="15646" max="15646" width="6.33203125" style="663" customWidth="1"/>
    <col min="15647" max="15647" width="8.44140625" style="663" customWidth="1"/>
    <col min="15648" max="15648" width="8.77734375" style="663" customWidth="1"/>
    <col min="15649" max="15649" width="8.44140625" style="663" customWidth="1"/>
    <col min="15650" max="15650" width="7.88671875" style="663" customWidth="1"/>
    <col min="15651" max="15872" width="12.5546875" style="663"/>
    <col min="15873" max="15873" width="10" style="663" customWidth="1"/>
    <col min="15874" max="15886" width="6.21875" style="663" customWidth="1"/>
    <col min="15887" max="15888" width="7.6640625" style="663" customWidth="1"/>
    <col min="15889" max="15893" width="6.21875" style="663" customWidth="1"/>
    <col min="15894" max="15896" width="7.21875" style="663" customWidth="1"/>
    <col min="15897" max="15897" width="6.88671875" style="663" customWidth="1"/>
    <col min="15898" max="15899" width="8.44140625" style="663" customWidth="1"/>
    <col min="15900" max="15900" width="8.88671875" style="663" customWidth="1"/>
    <col min="15901" max="15901" width="11" style="663" customWidth="1"/>
    <col min="15902" max="15902" width="6.33203125" style="663" customWidth="1"/>
    <col min="15903" max="15903" width="8.44140625" style="663" customWidth="1"/>
    <col min="15904" max="15904" width="8.77734375" style="663" customWidth="1"/>
    <col min="15905" max="15905" width="8.44140625" style="663" customWidth="1"/>
    <col min="15906" max="15906" width="7.88671875" style="663" customWidth="1"/>
    <col min="15907" max="16128" width="12.5546875" style="663"/>
    <col min="16129" max="16129" width="10" style="663" customWidth="1"/>
    <col min="16130" max="16142" width="6.21875" style="663" customWidth="1"/>
    <col min="16143" max="16144" width="7.6640625" style="663" customWidth="1"/>
    <col min="16145" max="16149" width="6.21875" style="663" customWidth="1"/>
    <col min="16150" max="16152" width="7.21875" style="663" customWidth="1"/>
    <col min="16153" max="16153" width="6.88671875" style="663" customWidth="1"/>
    <col min="16154" max="16155" width="8.44140625" style="663" customWidth="1"/>
    <col min="16156" max="16156" width="8.88671875" style="663" customWidth="1"/>
    <col min="16157" max="16157" width="11" style="663" customWidth="1"/>
    <col min="16158" max="16158" width="6.33203125" style="663" customWidth="1"/>
    <col min="16159" max="16159" width="8.44140625" style="663" customWidth="1"/>
    <col min="16160" max="16160" width="8.77734375" style="663" customWidth="1"/>
    <col min="16161" max="16161" width="8.44140625" style="663" customWidth="1"/>
    <col min="16162" max="16162" width="7.88671875" style="663" customWidth="1"/>
    <col min="16163" max="16384" width="12.5546875" style="663"/>
  </cols>
  <sheetData>
    <row r="1" spans="1:27" ht="16.5" customHeight="1">
      <c r="A1" s="698"/>
      <c r="Z1" s="1453" t="s">
        <v>49</v>
      </c>
      <c r="AA1" s="1453"/>
    </row>
    <row r="2" spans="1:27">
      <c r="A2" s="1853" t="s">
        <v>1409</v>
      </c>
      <c r="B2" s="1853"/>
      <c r="C2" s="1853"/>
      <c r="D2" s="665"/>
      <c r="E2" s="665"/>
      <c r="F2" s="665"/>
      <c r="G2" s="665"/>
      <c r="H2" s="665"/>
      <c r="I2" s="665"/>
      <c r="J2" s="665"/>
      <c r="K2" s="665"/>
      <c r="L2" s="665"/>
      <c r="M2" s="665"/>
      <c r="N2" s="665"/>
      <c r="O2" s="665"/>
      <c r="P2" s="665"/>
      <c r="Q2" s="665"/>
      <c r="R2" s="665"/>
      <c r="S2" s="665"/>
      <c r="T2" s="665"/>
      <c r="U2" s="1677" t="s">
        <v>754</v>
      </c>
      <c r="V2" s="1824"/>
      <c r="W2" s="1854" t="s">
        <v>1410</v>
      </c>
      <c r="X2" s="1854"/>
      <c r="Y2" s="1854"/>
    </row>
    <row r="3" spans="1:27">
      <c r="A3" s="699" t="s">
        <v>1411</v>
      </c>
      <c r="B3" s="699"/>
      <c r="C3" s="699"/>
      <c r="D3" s="700" t="s">
        <v>1376</v>
      </c>
      <c r="E3" s="701"/>
      <c r="F3" s="701"/>
      <c r="G3" s="701"/>
      <c r="H3" s="701"/>
      <c r="I3" s="701"/>
      <c r="J3" s="701"/>
      <c r="K3" s="701"/>
      <c r="L3" s="701"/>
      <c r="M3" s="701"/>
      <c r="N3" s="701"/>
      <c r="O3" s="701"/>
      <c r="P3" s="701"/>
      <c r="Q3" s="701"/>
      <c r="R3" s="701"/>
      <c r="S3" s="701"/>
      <c r="T3" s="701"/>
      <c r="U3" s="1677" t="s">
        <v>1198</v>
      </c>
      <c r="V3" s="1824"/>
      <c r="W3" s="1827" t="s">
        <v>1412</v>
      </c>
      <c r="X3" s="1827"/>
      <c r="Y3" s="1827"/>
    </row>
    <row r="4" spans="1:27" ht="30.6">
      <c r="A4" s="1855" t="s">
        <v>1413</v>
      </c>
      <c r="B4" s="1855"/>
      <c r="C4" s="1855"/>
      <c r="D4" s="1855"/>
      <c r="E4" s="1855"/>
      <c r="F4" s="1855"/>
      <c r="G4" s="1855"/>
      <c r="H4" s="1855"/>
      <c r="I4" s="1855"/>
      <c r="J4" s="1855"/>
      <c r="K4" s="1855"/>
      <c r="L4" s="1855"/>
      <c r="M4" s="1855"/>
      <c r="N4" s="1855"/>
      <c r="O4" s="1855"/>
      <c r="P4" s="1855"/>
      <c r="Q4" s="1855"/>
      <c r="R4" s="1855"/>
      <c r="S4" s="1855"/>
      <c r="T4" s="1855"/>
      <c r="U4" s="1855"/>
      <c r="V4" s="1855"/>
      <c r="W4" s="1855"/>
      <c r="X4" s="1855"/>
      <c r="Y4" s="1855"/>
    </row>
    <row r="5" spans="1:27">
      <c r="A5" s="1841" t="s">
        <v>1414</v>
      </c>
      <c r="B5" s="1841"/>
      <c r="C5" s="1841"/>
      <c r="D5" s="1841"/>
      <c r="E5" s="1841"/>
      <c r="F5" s="1841"/>
      <c r="G5" s="1841"/>
      <c r="H5" s="1841"/>
      <c r="I5" s="1841"/>
      <c r="J5" s="1841"/>
      <c r="K5" s="1841"/>
      <c r="L5" s="1841"/>
      <c r="M5" s="1841"/>
      <c r="N5" s="1841"/>
      <c r="O5" s="1841"/>
      <c r="P5" s="1841"/>
      <c r="Q5" s="1841"/>
      <c r="R5" s="1841"/>
      <c r="S5" s="1841"/>
      <c r="T5" s="1841"/>
      <c r="U5" s="1841"/>
      <c r="V5" s="1841"/>
      <c r="W5" s="1841"/>
      <c r="X5" s="1841"/>
      <c r="Y5" s="1841"/>
    </row>
    <row r="6" spans="1:27">
      <c r="A6" s="1858" t="s">
        <v>1415</v>
      </c>
      <c r="B6" s="1859" t="s">
        <v>1416</v>
      </c>
      <c r="C6" s="1861" t="s">
        <v>1417</v>
      </c>
      <c r="D6" s="1862"/>
      <c r="E6" s="1677" t="s">
        <v>1418</v>
      </c>
      <c r="F6" s="1677"/>
      <c r="G6" s="1851" t="s">
        <v>1419</v>
      </c>
      <c r="H6" s="1851"/>
      <c r="I6" s="1851"/>
      <c r="J6" s="1851"/>
      <c r="K6" s="1851" t="s">
        <v>1420</v>
      </c>
      <c r="L6" s="1851"/>
      <c r="M6" s="1851"/>
      <c r="N6" s="1851"/>
      <c r="O6" s="1851" t="s">
        <v>1421</v>
      </c>
      <c r="P6" s="1851"/>
      <c r="Q6" s="1851"/>
      <c r="R6" s="1851"/>
      <c r="S6" s="1851" t="s">
        <v>1422</v>
      </c>
      <c r="T6" s="1851"/>
      <c r="U6" s="1851"/>
      <c r="V6" s="1851" t="s">
        <v>1423</v>
      </c>
      <c r="W6" s="1851"/>
      <c r="X6" s="1851"/>
      <c r="Y6" s="1852"/>
    </row>
    <row r="7" spans="1:27" ht="69">
      <c r="A7" s="1858"/>
      <c r="B7" s="1860"/>
      <c r="C7" s="1863"/>
      <c r="D7" s="1864"/>
      <c r="E7" s="702" t="s">
        <v>1077</v>
      </c>
      <c r="F7" s="702" t="s">
        <v>1078</v>
      </c>
      <c r="G7" s="702" t="s">
        <v>1424</v>
      </c>
      <c r="H7" s="702" t="s">
        <v>1425</v>
      </c>
      <c r="I7" s="702" t="s">
        <v>1426</v>
      </c>
      <c r="J7" s="702" t="s">
        <v>1427</v>
      </c>
      <c r="K7" s="702" t="s">
        <v>1428</v>
      </c>
      <c r="L7" s="702" t="s">
        <v>1429</v>
      </c>
      <c r="M7" s="702" t="s">
        <v>1430</v>
      </c>
      <c r="N7" s="702" t="s">
        <v>1431</v>
      </c>
      <c r="O7" s="703" t="s">
        <v>1432</v>
      </c>
      <c r="P7" s="703" t="s">
        <v>1433</v>
      </c>
      <c r="Q7" s="703" t="s">
        <v>1434</v>
      </c>
      <c r="R7" s="703" t="s">
        <v>1435</v>
      </c>
      <c r="S7" s="702" t="s">
        <v>1436</v>
      </c>
      <c r="T7" s="702" t="s">
        <v>1437</v>
      </c>
      <c r="U7" s="702" t="s">
        <v>1438</v>
      </c>
      <c r="V7" s="702" t="s">
        <v>1439</v>
      </c>
      <c r="W7" s="702" t="s">
        <v>1440</v>
      </c>
      <c r="X7" s="702" t="s">
        <v>1441</v>
      </c>
      <c r="Y7" s="704" t="s">
        <v>1442</v>
      </c>
    </row>
    <row r="8" spans="1:27">
      <c r="A8" s="705" t="s">
        <v>1079</v>
      </c>
      <c r="B8" s="706"/>
      <c r="C8" s="1856"/>
      <c r="D8" s="1857"/>
      <c r="E8" s="707"/>
      <c r="F8" s="707"/>
      <c r="G8" s="707"/>
      <c r="H8" s="707"/>
      <c r="I8" s="707"/>
      <c r="J8" s="707"/>
      <c r="K8" s="707"/>
      <c r="L8" s="707"/>
      <c r="M8" s="707"/>
      <c r="N8" s="707"/>
      <c r="O8" s="707"/>
      <c r="P8" s="707"/>
      <c r="Q8" s="707"/>
      <c r="R8" s="707"/>
      <c r="S8" s="707"/>
      <c r="T8" s="707"/>
      <c r="U8" s="707"/>
      <c r="V8" s="707"/>
      <c r="W8" s="707"/>
      <c r="X8" s="707"/>
      <c r="Y8" s="684"/>
    </row>
    <row r="9" spans="1:27">
      <c r="A9" s="705" t="s">
        <v>1404</v>
      </c>
      <c r="B9" s="706"/>
      <c r="C9" s="1856">
        <v>9</v>
      </c>
      <c r="D9" s="1857"/>
      <c r="E9" s="707">
        <v>6</v>
      </c>
      <c r="F9" s="707">
        <v>3</v>
      </c>
      <c r="G9" s="707"/>
      <c r="H9" s="707">
        <v>1</v>
      </c>
      <c r="I9" s="707">
        <v>1</v>
      </c>
      <c r="J9" s="707">
        <v>7</v>
      </c>
      <c r="K9" s="707">
        <v>1</v>
      </c>
      <c r="L9" s="707">
        <v>6</v>
      </c>
      <c r="M9" s="707"/>
      <c r="N9" s="707">
        <v>2</v>
      </c>
      <c r="O9" s="707">
        <v>3</v>
      </c>
      <c r="P9" s="707"/>
      <c r="Q9" s="707">
        <v>1</v>
      </c>
      <c r="R9" s="707">
        <v>5</v>
      </c>
      <c r="S9" s="707"/>
      <c r="T9" s="707">
        <v>4</v>
      </c>
      <c r="U9" s="707">
        <v>5</v>
      </c>
      <c r="V9" s="707">
        <v>2</v>
      </c>
      <c r="W9" s="707">
        <v>1</v>
      </c>
      <c r="X9" s="707">
        <v>4</v>
      </c>
      <c r="Y9" s="684">
        <v>2</v>
      </c>
    </row>
    <row r="10" spans="1:27">
      <c r="A10" s="705"/>
      <c r="B10" s="706"/>
      <c r="C10" s="1856"/>
      <c r="D10" s="1857"/>
      <c r="E10" s="707"/>
      <c r="F10" s="707"/>
      <c r="G10" s="707"/>
      <c r="H10" s="707"/>
      <c r="I10" s="707"/>
      <c r="J10" s="707"/>
      <c r="K10" s="707"/>
      <c r="L10" s="707"/>
      <c r="M10" s="707"/>
      <c r="N10" s="707"/>
      <c r="O10" s="707"/>
      <c r="P10" s="707"/>
      <c r="Q10" s="707"/>
      <c r="R10" s="707"/>
      <c r="S10" s="707"/>
      <c r="T10" s="707"/>
      <c r="U10" s="707"/>
      <c r="V10" s="707"/>
      <c r="W10" s="707"/>
      <c r="X10" s="707"/>
      <c r="Y10" s="684"/>
    </row>
    <row r="11" spans="1:27">
      <c r="A11" s="705"/>
      <c r="B11" s="706"/>
      <c r="C11" s="1856"/>
      <c r="D11" s="1857"/>
      <c r="E11" s="707"/>
      <c r="F11" s="707"/>
      <c r="G11" s="707"/>
      <c r="H11" s="707"/>
      <c r="I11" s="707"/>
      <c r="J11" s="707"/>
      <c r="K11" s="707"/>
      <c r="L11" s="707"/>
      <c r="M11" s="707"/>
      <c r="N11" s="707"/>
      <c r="O11" s="707"/>
      <c r="P11" s="707"/>
      <c r="Q11" s="707"/>
      <c r="R11" s="707"/>
      <c r="S11" s="707"/>
      <c r="T11" s="707"/>
      <c r="U11" s="707"/>
      <c r="V11" s="707"/>
      <c r="W11" s="707"/>
      <c r="X11" s="707"/>
      <c r="Y11" s="684"/>
    </row>
    <row r="12" spans="1:27">
      <c r="A12" s="705"/>
      <c r="B12" s="706"/>
      <c r="C12" s="1856"/>
      <c r="D12" s="1857"/>
      <c r="E12" s="707"/>
      <c r="F12" s="707"/>
      <c r="G12" s="707"/>
      <c r="H12" s="707"/>
      <c r="I12" s="707"/>
      <c r="J12" s="707"/>
      <c r="K12" s="707"/>
      <c r="L12" s="707"/>
      <c r="M12" s="707"/>
      <c r="N12" s="707"/>
      <c r="O12" s="707"/>
      <c r="P12" s="707"/>
      <c r="Q12" s="707"/>
      <c r="R12" s="707"/>
      <c r="S12" s="707"/>
      <c r="T12" s="707"/>
      <c r="U12" s="707"/>
      <c r="V12" s="707"/>
      <c r="W12" s="707"/>
      <c r="X12" s="707"/>
      <c r="Y12" s="684"/>
    </row>
    <row r="13" spans="1:27">
      <c r="A13" s="705"/>
      <c r="B13" s="706"/>
      <c r="C13" s="1856"/>
      <c r="D13" s="1857"/>
      <c r="E13" s="707"/>
      <c r="F13" s="707"/>
      <c r="G13" s="707"/>
      <c r="H13" s="707"/>
      <c r="I13" s="707"/>
      <c r="J13" s="707"/>
      <c r="K13" s="707"/>
      <c r="L13" s="707"/>
      <c r="M13" s="707"/>
      <c r="N13" s="707"/>
      <c r="O13" s="707"/>
      <c r="P13" s="707"/>
      <c r="Q13" s="707"/>
      <c r="R13" s="707"/>
      <c r="S13" s="707"/>
      <c r="T13" s="707"/>
      <c r="U13" s="707"/>
      <c r="V13" s="707"/>
      <c r="W13" s="707"/>
      <c r="X13" s="707"/>
      <c r="Y13" s="684"/>
    </row>
    <row r="14" spans="1:27">
      <c r="A14" s="705"/>
      <c r="B14" s="706"/>
      <c r="C14" s="1856"/>
      <c r="D14" s="1857"/>
      <c r="E14" s="707"/>
      <c r="F14" s="707"/>
      <c r="G14" s="707"/>
      <c r="H14" s="707"/>
      <c r="I14" s="707"/>
      <c r="J14" s="707"/>
      <c r="K14" s="707"/>
      <c r="L14" s="707"/>
      <c r="M14" s="707"/>
      <c r="N14" s="707"/>
      <c r="O14" s="707"/>
      <c r="P14" s="707"/>
      <c r="Q14" s="707"/>
      <c r="R14" s="707"/>
      <c r="S14" s="707"/>
      <c r="T14" s="707"/>
      <c r="U14" s="707"/>
      <c r="V14" s="707"/>
      <c r="W14" s="707"/>
      <c r="X14" s="707"/>
      <c r="Y14" s="684"/>
    </row>
    <row r="15" spans="1:27">
      <c r="A15" s="705"/>
      <c r="B15" s="706"/>
      <c r="C15" s="1856"/>
      <c r="D15" s="1857"/>
      <c r="E15" s="707"/>
      <c r="F15" s="707"/>
      <c r="G15" s="707"/>
      <c r="H15" s="707"/>
      <c r="I15" s="707"/>
      <c r="J15" s="707"/>
      <c r="K15" s="707"/>
      <c r="L15" s="707"/>
      <c r="M15" s="707"/>
      <c r="N15" s="707"/>
      <c r="O15" s="707"/>
      <c r="P15" s="707"/>
      <c r="Q15" s="707"/>
      <c r="R15" s="707"/>
      <c r="S15" s="707"/>
      <c r="T15" s="707"/>
      <c r="U15" s="707"/>
      <c r="V15" s="707"/>
      <c r="W15" s="707"/>
      <c r="X15" s="707"/>
      <c r="Y15" s="684"/>
    </row>
    <row r="16" spans="1:27">
      <c r="A16" s="705"/>
      <c r="B16" s="706"/>
      <c r="C16" s="1856"/>
      <c r="D16" s="1857"/>
      <c r="E16" s="707"/>
      <c r="F16" s="707"/>
      <c r="G16" s="707"/>
      <c r="H16" s="707"/>
      <c r="I16" s="707"/>
      <c r="J16" s="707"/>
      <c r="K16" s="707"/>
      <c r="L16" s="707"/>
      <c r="M16" s="707"/>
      <c r="N16" s="707"/>
      <c r="O16" s="707"/>
      <c r="P16" s="707"/>
      <c r="Q16" s="707"/>
      <c r="R16" s="707"/>
      <c r="S16" s="707"/>
      <c r="T16" s="707"/>
      <c r="U16" s="707"/>
      <c r="V16" s="707"/>
      <c r="W16" s="707"/>
      <c r="X16" s="707"/>
      <c r="Y16" s="684"/>
    </row>
    <row r="17" spans="1:24">
      <c r="A17" s="695"/>
      <c r="B17" s="695"/>
      <c r="C17" s="708"/>
      <c r="E17" s="665"/>
      <c r="F17" s="674"/>
      <c r="H17" s="674"/>
      <c r="K17" s="665"/>
      <c r="L17" s="675"/>
      <c r="N17" s="675"/>
      <c r="Q17" s="665"/>
      <c r="S17" s="665"/>
      <c r="T17" s="665"/>
      <c r="V17" s="665" t="s">
        <v>1407</v>
      </c>
      <c r="X17" s="675"/>
    </row>
    <row r="18" spans="1:24" ht="20.100000000000001" customHeight="1">
      <c r="A18" s="697" t="s">
        <v>1406</v>
      </c>
      <c r="B18" s="665"/>
      <c r="C18" s="665"/>
      <c r="D18" s="665"/>
      <c r="E18" s="665"/>
      <c r="F18" s="665"/>
      <c r="G18" s="665"/>
      <c r="H18" s="665"/>
      <c r="I18" s="665"/>
      <c r="J18" s="665"/>
      <c r="K18" s="665"/>
      <c r="L18" s="665"/>
      <c r="M18" s="665"/>
      <c r="N18" s="665"/>
      <c r="O18" s="665"/>
      <c r="X18" s="709"/>
    </row>
    <row r="19" spans="1:24" ht="20.100000000000001" customHeight="1">
      <c r="A19" s="697" t="s">
        <v>1443</v>
      </c>
      <c r="B19" s="665"/>
      <c r="C19" s="665"/>
      <c r="D19" s="665"/>
      <c r="E19" s="665"/>
      <c r="F19" s="665"/>
      <c r="G19" s="665"/>
      <c r="H19" s="665"/>
      <c r="I19" s="665"/>
      <c r="J19" s="665"/>
      <c r="K19" s="665"/>
      <c r="L19" s="665"/>
      <c r="M19" s="665"/>
      <c r="N19" s="665"/>
      <c r="O19" s="665"/>
    </row>
  </sheetData>
  <mergeCells count="26">
    <mergeCell ref="C14:D14"/>
    <mergeCell ref="C15:D15"/>
    <mergeCell ref="C16:D16"/>
    <mergeCell ref="Z1:AA1"/>
    <mergeCell ref="C8:D8"/>
    <mergeCell ref="C9:D9"/>
    <mergeCell ref="C10:D10"/>
    <mergeCell ref="C11:D11"/>
    <mergeCell ref="C12:D12"/>
    <mergeCell ref="C13:D13"/>
    <mergeCell ref="A5:Y5"/>
    <mergeCell ref="A6:A7"/>
    <mergeCell ref="B6:B7"/>
    <mergeCell ref="C6:D7"/>
    <mergeCell ref="E6:F6"/>
    <mergeCell ref="G6:J6"/>
    <mergeCell ref="K6:N6"/>
    <mergeCell ref="O6:R6"/>
    <mergeCell ref="S6:U6"/>
    <mergeCell ref="V6:Y6"/>
    <mergeCell ref="A2:C2"/>
    <mergeCell ref="U2:V2"/>
    <mergeCell ref="W2:Y2"/>
    <mergeCell ref="U3:V3"/>
    <mergeCell ref="W3:Y3"/>
    <mergeCell ref="A4:Y4"/>
  </mergeCells>
  <phoneticPr fontId="15" type="noConversion"/>
  <hyperlinks>
    <hyperlink ref="Z1" location="預告統計資料發布時間表!A1" display="回發布時間表" xr:uid="{BDB34DD9-6514-4C26-96D2-906EFAE591C1}"/>
  </hyperlinks>
  <pageMargins left="0.7" right="0.7" top="0.75" bottom="0.75" header="0.3" footer="0.3"/>
  <drawing r:id="rId1"/>
  <legacy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B3EF-61EE-43EE-AE05-19F753E9303D}">
  <dimension ref="A1:S14"/>
  <sheetViews>
    <sheetView workbookViewId="0">
      <selection activeCell="H21" sqref="H21"/>
    </sheetView>
  </sheetViews>
  <sheetFormatPr defaultColWidth="16" defaultRowHeight="16.2"/>
  <cols>
    <col min="1" max="1" width="12.6640625" style="663" customWidth="1"/>
    <col min="2" max="15" width="9.6640625" style="663" customWidth="1"/>
    <col min="16" max="17" width="11.6640625" style="663" customWidth="1"/>
    <col min="18" max="256" width="16" style="663"/>
    <col min="257" max="257" width="12.6640625" style="663" customWidth="1"/>
    <col min="258" max="271" width="9.6640625" style="663" customWidth="1"/>
    <col min="272" max="273" width="11.6640625" style="663" customWidth="1"/>
    <col min="274" max="512" width="16" style="663"/>
    <col min="513" max="513" width="12.6640625" style="663" customWidth="1"/>
    <col min="514" max="527" width="9.6640625" style="663" customWidth="1"/>
    <col min="528" max="529" width="11.6640625" style="663" customWidth="1"/>
    <col min="530" max="768" width="16" style="663"/>
    <col min="769" max="769" width="12.6640625" style="663" customWidth="1"/>
    <col min="770" max="783" width="9.6640625" style="663" customWidth="1"/>
    <col min="784" max="785" width="11.6640625" style="663" customWidth="1"/>
    <col min="786" max="1024" width="16" style="663"/>
    <col min="1025" max="1025" width="12.6640625" style="663" customWidth="1"/>
    <col min="1026" max="1039" width="9.6640625" style="663" customWidth="1"/>
    <col min="1040" max="1041" width="11.6640625" style="663" customWidth="1"/>
    <col min="1042" max="1280" width="16" style="663"/>
    <col min="1281" max="1281" width="12.6640625" style="663" customWidth="1"/>
    <col min="1282" max="1295" width="9.6640625" style="663" customWidth="1"/>
    <col min="1296" max="1297" width="11.6640625" style="663" customWidth="1"/>
    <col min="1298" max="1536" width="16" style="663"/>
    <col min="1537" max="1537" width="12.6640625" style="663" customWidth="1"/>
    <col min="1538" max="1551" width="9.6640625" style="663" customWidth="1"/>
    <col min="1552" max="1553" width="11.6640625" style="663" customWidth="1"/>
    <col min="1554" max="1792" width="16" style="663"/>
    <col min="1793" max="1793" width="12.6640625" style="663" customWidth="1"/>
    <col min="1794" max="1807" width="9.6640625" style="663" customWidth="1"/>
    <col min="1808" max="1809" width="11.6640625" style="663" customWidth="1"/>
    <col min="1810" max="2048" width="16" style="663"/>
    <col min="2049" max="2049" width="12.6640625" style="663" customWidth="1"/>
    <col min="2050" max="2063" width="9.6640625" style="663" customWidth="1"/>
    <col min="2064" max="2065" width="11.6640625" style="663" customWidth="1"/>
    <col min="2066" max="2304" width="16" style="663"/>
    <col min="2305" max="2305" width="12.6640625" style="663" customWidth="1"/>
    <col min="2306" max="2319" width="9.6640625" style="663" customWidth="1"/>
    <col min="2320" max="2321" width="11.6640625" style="663" customWidth="1"/>
    <col min="2322" max="2560" width="16" style="663"/>
    <col min="2561" max="2561" width="12.6640625" style="663" customWidth="1"/>
    <col min="2562" max="2575" width="9.6640625" style="663" customWidth="1"/>
    <col min="2576" max="2577" width="11.6640625" style="663" customWidth="1"/>
    <col min="2578" max="2816" width="16" style="663"/>
    <col min="2817" max="2817" width="12.6640625" style="663" customWidth="1"/>
    <col min="2818" max="2831" width="9.6640625" style="663" customWidth="1"/>
    <col min="2832" max="2833" width="11.6640625" style="663" customWidth="1"/>
    <col min="2834" max="3072" width="16" style="663"/>
    <col min="3073" max="3073" width="12.6640625" style="663" customWidth="1"/>
    <col min="3074" max="3087" width="9.6640625" style="663" customWidth="1"/>
    <col min="3088" max="3089" width="11.6640625" style="663" customWidth="1"/>
    <col min="3090" max="3328" width="16" style="663"/>
    <col min="3329" max="3329" width="12.6640625" style="663" customWidth="1"/>
    <col min="3330" max="3343" width="9.6640625" style="663" customWidth="1"/>
    <col min="3344" max="3345" width="11.6640625" style="663" customWidth="1"/>
    <col min="3346" max="3584" width="16" style="663"/>
    <col min="3585" max="3585" width="12.6640625" style="663" customWidth="1"/>
    <col min="3586" max="3599" width="9.6640625" style="663" customWidth="1"/>
    <col min="3600" max="3601" width="11.6640625" style="663" customWidth="1"/>
    <col min="3602" max="3840" width="16" style="663"/>
    <col min="3841" max="3841" width="12.6640625" style="663" customWidth="1"/>
    <col min="3842" max="3855" width="9.6640625" style="663" customWidth="1"/>
    <col min="3856" max="3857" width="11.6640625" style="663" customWidth="1"/>
    <col min="3858" max="4096" width="16" style="663"/>
    <col min="4097" max="4097" width="12.6640625" style="663" customWidth="1"/>
    <col min="4098" max="4111" width="9.6640625" style="663" customWidth="1"/>
    <col min="4112" max="4113" width="11.6640625" style="663" customWidth="1"/>
    <col min="4114" max="4352" width="16" style="663"/>
    <col min="4353" max="4353" width="12.6640625" style="663" customWidth="1"/>
    <col min="4354" max="4367" width="9.6640625" style="663" customWidth="1"/>
    <col min="4368" max="4369" width="11.6640625" style="663" customWidth="1"/>
    <col min="4370" max="4608" width="16" style="663"/>
    <col min="4609" max="4609" width="12.6640625" style="663" customWidth="1"/>
    <col min="4610" max="4623" width="9.6640625" style="663" customWidth="1"/>
    <col min="4624" max="4625" width="11.6640625" style="663" customWidth="1"/>
    <col min="4626" max="4864" width="16" style="663"/>
    <col min="4865" max="4865" width="12.6640625" style="663" customWidth="1"/>
    <col min="4866" max="4879" width="9.6640625" style="663" customWidth="1"/>
    <col min="4880" max="4881" width="11.6640625" style="663" customWidth="1"/>
    <col min="4882" max="5120" width="16" style="663"/>
    <col min="5121" max="5121" width="12.6640625" style="663" customWidth="1"/>
    <col min="5122" max="5135" width="9.6640625" style="663" customWidth="1"/>
    <col min="5136" max="5137" width="11.6640625" style="663" customWidth="1"/>
    <col min="5138" max="5376" width="16" style="663"/>
    <col min="5377" max="5377" width="12.6640625" style="663" customWidth="1"/>
    <col min="5378" max="5391" width="9.6640625" style="663" customWidth="1"/>
    <col min="5392" max="5393" width="11.6640625" style="663" customWidth="1"/>
    <col min="5394" max="5632" width="16" style="663"/>
    <col min="5633" max="5633" width="12.6640625" style="663" customWidth="1"/>
    <col min="5634" max="5647" width="9.6640625" style="663" customWidth="1"/>
    <col min="5648" max="5649" width="11.6640625" style="663" customWidth="1"/>
    <col min="5650" max="5888" width="16" style="663"/>
    <col min="5889" max="5889" width="12.6640625" style="663" customWidth="1"/>
    <col min="5890" max="5903" width="9.6640625" style="663" customWidth="1"/>
    <col min="5904" max="5905" width="11.6640625" style="663" customWidth="1"/>
    <col min="5906" max="6144" width="16" style="663"/>
    <col min="6145" max="6145" width="12.6640625" style="663" customWidth="1"/>
    <col min="6146" max="6159" width="9.6640625" style="663" customWidth="1"/>
    <col min="6160" max="6161" width="11.6640625" style="663" customWidth="1"/>
    <col min="6162" max="6400" width="16" style="663"/>
    <col min="6401" max="6401" width="12.6640625" style="663" customWidth="1"/>
    <col min="6402" max="6415" width="9.6640625" style="663" customWidth="1"/>
    <col min="6416" max="6417" width="11.6640625" style="663" customWidth="1"/>
    <col min="6418" max="6656" width="16" style="663"/>
    <col min="6657" max="6657" width="12.6640625" style="663" customWidth="1"/>
    <col min="6658" max="6671" width="9.6640625" style="663" customWidth="1"/>
    <col min="6672" max="6673" width="11.6640625" style="663" customWidth="1"/>
    <col min="6674" max="6912" width="16" style="663"/>
    <col min="6913" max="6913" width="12.6640625" style="663" customWidth="1"/>
    <col min="6914" max="6927" width="9.6640625" style="663" customWidth="1"/>
    <col min="6928" max="6929" width="11.6640625" style="663" customWidth="1"/>
    <col min="6930" max="7168" width="16" style="663"/>
    <col min="7169" max="7169" width="12.6640625" style="663" customWidth="1"/>
    <col min="7170" max="7183" width="9.6640625" style="663" customWidth="1"/>
    <col min="7184" max="7185" width="11.6640625" style="663" customWidth="1"/>
    <col min="7186" max="7424" width="16" style="663"/>
    <col min="7425" max="7425" width="12.6640625" style="663" customWidth="1"/>
    <col min="7426" max="7439" width="9.6640625" style="663" customWidth="1"/>
    <col min="7440" max="7441" width="11.6640625" style="663" customWidth="1"/>
    <col min="7442" max="7680" width="16" style="663"/>
    <col min="7681" max="7681" width="12.6640625" style="663" customWidth="1"/>
    <col min="7682" max="7695" width="9.6640625" style="663" customWidth="1"/>
    <col min="7696" max="7697" width="11.6640625" style="663" customWidth="1"/>
    <col min="7698" max="7936" width="16" style="663"/>
    <col min="7937" max="7937" width="12.6640625" style="663" customWidth="1"/>
    <col min="7938" max="7951" width="9.6640625" style="663" customWidth="1"/>
    <col min="7952" max="7953" width="11.6640625" style="663" customWidth="1"/>
    <col min="7954" max="8192" width="16" style="663"/>
    <col min="8193" max="8193" width="12.6640625" style="663" customWidth="1"/>
    <col min="8194" max="8207" width="9.6640625" style="663" customWidth="1"/>
    <col min="8208" max="8209" width="11.6640625" style="663" customWidth="1"/>
    <col min="8210" max="8448" width="16" style="663"/>
    <col min="8449" max="8449" width="12.6640625" style="663" customWidth="1"/>
    <col min="8450" max="8463" width="9.6640625" style="663" customWidth="1"/>
    <col min="8464" max="8465" width="11.6640625" style="663" customWidth="1"/>
    <col min="8466" max="8704" width="16" style="663"/>
    <col min="8705" max="8705" width="12.6640625" style="663" customWidth="1"/>
    <col min="8706" max="8719" width="9.6640625" style="663" customWidth="1"/>
    <col min="8720" max="8721" width="11.6640625" style="663" customWidth="1"/>
    <col min="8722" max="8960" width="16" style="663"/>
    <col min="8961" max="8961" width="12.6640625" style="663" customWidth="1"/>
    <col min="8962" max="8975" width="9.6640625" style="663" customWidth="1"/>
    <col min="8976" max="8977" width="11.6640625" style="663" customWidth="1"/>
    <col min="8978" max="9216" width="16" style="663"/>
    <col min="9217" max="9217" width="12.6640625" style="663" customWidth="1"/>
    <col min="9218" max="9231" width="9.6640625" style="663" customWidth="1"/>
    <col min="9232" max="9233" width="11.6640625" style="663" customWidth="1"/>
    <col min="9234" max="9472" width="16" style="663"/>
    <col min="9473" max="9473" width="12.6640625" style="663" customWidth="1"/>
    <col min="9474" max="9487" width="9.6640625" style="663" customWidth="1"/>
    <col min="9488" max="9489" width="11.6640625" style="663" customWidth="1"/>
    <col min="9490" max="9728" width="16" style="663"/>
    <col min="9729" max="9729" width="12.6640625" style="663" customWidth="1"/>
    <col min="9730" max="9743" width="9.6640625" style="663" customWidth="1"/>
    <col min="9744" max="9745" width="11.6640625" style="663" customWidth="1"/>
    <col min="9746" max="9984" width="16" style="663"/>
    <col min="9985" max="9985" width="12.6640625" style="663" customWidth="1"/>
    <col min="9986" max="9999" width="9.6640625" style="663" customWidth="1"/>
    <col min="10000" max="10001" width="11.6640625" style="663" customWidth="1"/>
    <col min="10002" max="10240" width="16" style="663"/>
    <col min="10241" max="10241" width="12.6640625" style="663" customWidth="1"/>
    <col min="10242" max="10255" width="9.6640625" style="663" customWidth="1"/>
    <col min="10256" max="10257" width="11.6640625" style="663" customWidth="1"/>
    <col min="10258" max="10496" width="16" style="663"/>
    <col min="10497" max="10497" width="12.6640625" style="663" customWidth="1"/>
    <col min="10498" max="10511" width="9.6640625" style="663" customWidth="1"/>
    <col min="10512" max="10513" width="11.6640625" style="663" customWidth="1"/>
    <col min="10514" max="10752" width="16" style="663"/>
    <col min="10753" max="10753" width="12.6640625" style="663" customWidth="1"/>
    <col min="10754" max="10767" width="9.6640625" style="663" customWidth="1"/>
    <col min="10768" max="10769" width="11.6640625" style="663" customWidth="1"/>
    <col min="10770" max="11008" width="16" style="663"/>
    <col min="11009" max="11009" width="12.6640625" style="663" customWidth="1"/>
    <col min="11010" max="11023" width="9.6640625" style="663" customWidth="1"/>
    <col min="11024" max="11025" width="11.6640625" style="663" customWidth="1"/>
    <col min="11026" max="11264" width="16" style="663"/>
    <col min="11265" max="11265" width="12.6640625" style="663" customWidth="1"/>
    <col min="11266" max="11279" width="9.6640625" style="663" customWidth="1"/>
    <col min="11280" max="11281" width="11.6640625" style="663" customWidth="1"/>
    <col min="11282" max="11520" width="16" style="663"/>
    <col min="11521" max="11521" width="12.6640625" style="663" customWidth="1"/>
    <col min="11522" max="11535" width="9.6640625" style="663" customWidth="1"/>
    <col min="11536" max="11537" width="11.6640625" style="663" customWidth="1"/>
    <col min="11538" max="11776" width="16" style="663"/>
    <col min="11777" max="11777" width="12.6640625" style="663" customWidth="1"/>
    <col min="11778" max="11791" width="9.6640625" style="663" customWidth="1"/>
    <col min="11792" max="11793" width="11.6640625" style="663" customWidth="1"/>
    <col min="11794" max="12032" width="16" style="663"/>
    <col min="12033" max="12033" width="12.6640625" style="663" customWidth="1"/>
    <col min="12034" max="12047" width="9.6640625" style="663" customWidth="1"/>
    <col min="12048" max="12049" width="11.6640625" style="663" customWidth="1"/>
    <col min="12050" max="12288" width="16" style="663"/>
    <col min="12289" max="12289" width="12.6640625" style="663" customWidth="1"/>
    <col min="12290" max="12303" width="9.6640625" style="663" customWidth="1"/>
    <col min="12304" max="12305" width="11.6640625" style="663" customWidth="1"/>
    <col min="12306" max="12544" width="16" style="663"/>
    <col min="12545" max="12545" width="12.6640625" style="663" customWidth="1"/>
    <col min="12546" max="12559" width="9.6640625" style="663" customWidth="1"/>
    <col min="12560" max="12561" width="11.6640625" style="663" customWidth="1"/>
    <col min="12562" max="12800" width="16" style="663"/>
    <col min="12801" max="12801" width="12.6640625" style="663" customWidth="1"/>
    <col min="12802" max="12815" width="9.6640625" style="663" customWidth="1"/>
    <col min="12816" max="12817" width="11.6640625" style="663" customWidth="1"/>
    <col min="12818" max="13056" width="16" style="663"/>
    <col min="13057" max="13057" width="12.6640625" style="663" customWidth="1"/>
    <col min="13058" max="13071" width="9.6640625" style="663" customWidth="1"/>
    <col min="13072" max="13073" width="11.6640625" style="663" customWidth="1"/>
    <col min="13074" max="13312" width="16" style="663"/>
    <col min="13313" max="13313" width="12.6640625" style="663" customWidth="1"/>
    <col min="13314" max="13327" width="9.6640625" style="663" customWidth="1"/>
    <col min="13328" max="13329" width="11.6640625" style="663" customWidth="1"/>
    <col min="13330" max="13568" width="16" style="663"/>
    <col min="13569" max="13569" width="12.6640625" style="663" customWidth="1"/>
    <col min="13570" max="13583" width="9.6640625" style="663" customWidth="1"/>
    <col min="13584" max="13585" width="11.6640625" style="663" customWidth="1"/>
    <col min="13586" max="13824" width="16" style="663"/>
    <col min="13825" max="13825" width="12.6640625" style="663" customWidth="1"/>
    <col min="13826" max="13839" width="9.6640625" style="663" customWidth="1"/>
    <col min="13840" max="13841" width="11.6640625" style="663" customWidth="1"/>
    <col min="13842" max="14080" width="16" style="663"/>
    <col min="14081" max="14081" width="12.6640625" style="663" customWidth="1"/>
    <col min="14082" max="14095" width="9.6640625" style="663" customWidth="1"/>
    <col min="14096" max="14097" width="11.6640625" style="663" customWidth="1"/>
    <col min="14098" max="14336" width="16" style="663"/>
    <col min="14337" max="14337" width="12.6640625" style="663" customWidth="1"/>
    <col min="14338" max="14351" width="9.6640625" style="663" customWidth="1"/>
    <col min="14352" max="14353" width="11.6640625" style="663" customWidth="1"/>
    <col min="14354" max="14592" width="16" style="663"/>
    <col min="14593" max="14593" width="12.6640625" style="663" customWidth="1"/>
    <col min="14594" max="14607" width="9.6640625" style="663" customWidth="1"/>
    <col min="14608" max="14609" width="11.6640625" style="663" customWidth="1"/>
    <col min="14610" max="14848" width="16" style="663"/>
    <col min="14849" max="14849" width="12.6640625" style="663" customWidth="1"/>
    <col min="14850" max="14863" width="9.6640625" style="663" customWidth="1"/>
    <col min="14864" max="14865" width="11.6640625" style="663" customWidth="1"/>
    <col min="14866" max="15104" width="16" style="663"/>
    <col min="15105" max="15105" width="12.6640625" style="663" customWidth="1"/>
    <col min="15106" max="15119" width="9.6640625" style="663" customWidth="1"/>
    <col min="15120" max="15121" width="11.6640625" style="663" customWidth="1"/>
    <col min="15122" max="15360" width="16" style="663"/>
    <col min="15361" max="15361" width="12.6640625" style="663" customWidth="1"/>
    <col min="15362" max="15375" width="9.6640625" style="663" customWidth="1"/>
    <col min="15376" max="15377" width="11.6640625" style="663" customWidth="1"/>
    <col min="15378" max="15616" width="16" style="663"/>
    <col min="15617" max="15617" width="12.6640625" style="663" customWidth="1"/>
    <col min="15618" max="15631" width="9.6640625" style="663" customWidth="1"/>
    <col min="15632" max="15633" width="11.6640625" style="663" customWidth="1"/>
    <col min="15634" max="15872" width="16" style="663"/>
    <col min="15873" max="15873" width="12.6640625" style="663" customWidth="1"/>
    <col min="15874" max="15887" width="9.6640625" style="663" customWidth="1"/>
    <col min="15888" max="15889" width="11.6640625" style="663" customWidth="1"/>
    <col min="15890" max="16128" width="16" style="663"/>
    <col min="16129" max="16129" width="12.6640625" style="663" customWidth="1"/>
    <col min="16130" max="16143" width="9.6640625" style="663" customWidth="1"/>
    <col min="16144" max="16145" width="11.6640625" style="663" customWidth="1"/>
    <col min="16146" max="16384" width="16" style="663"/>
  </cols>
  <sheetData>
    <row r="1" spans="1:19" ht="16.5" customHeight="1">
      <c r="A1" s="661" t="s">
        <v>1373</v>
      </c>
      <c r="B1" s="662"/>
      <c r="C1" s="665"/>
      <c r="N1" s="710"/>
      <c r="O1" s="664" t="s">
        <v>1444</v>
      </c>
      <c r="P1" s="1877" t="s">
        <v>1445</v>
      </c>
      <c r="Q1" s="1878"/>
      <c r="R1" s="1453" t="s">
        <v>49</v>
      </c>
      <c r="S1" s="1453"/>
    </row>
    <row r="2" spans="1:19" ht="16.5" customHeight="1">
      <c r="A2" s="661" t="s">
        <v>1375</v>
      </c>
      <c r="B2" s="666" t="s">
        <v>1376</v>
      </c>
      <c r="C2" s="665"/>
      <c r="N2" s="711"/>
      <c r="O2" s="664" t="s">
        <v>1446</v>
      </c>
      <c r="P2" s="1877" t="s">
        <v>1447</v>
      </c>
      <c r="Q2" s="1879"/>
    </row>
    <row r="3" spans="1:19" ht="22.2">
      <c r="A3" s="1880" t="s">
        <v>1448</v>
      </c>
      <c r="B3" s="1881"/>
      <c r="C3" s="1881"/>
      <c r="D3" s="1881"/>
      <c r="E3" s="1881"/>
      <c r="F3" s="1881"/>
      <c r="G3" s="1881"/>
      <c r="H3" s="1881"/>
      <c r="I3" s="1881"/>
      <c r="J3" s="1881"/>
      <c r="K3" s="1881"/>
      <c r="L3" s="1881"/>
      <c r="M3" s="1881"/>
      <c r="N3" s="1882"/>
      <c r="O3" s="1882"/>
      <c r="P3" s="1882"/>
      <c r="Q3" s="1882"/>
    </row>
    <row r="4" spans="1:19" ht="16.8" thickBot="1">
      <c r="B4" s="674"/>
      <c r="C4" s="674"/>
      <c r="D4" s="674"/>
      <c r="F4" s="674"/>
      <c r="G4" s="1830" t="s">
        <v>1449</v>
      </c>
      <c r="H4" s="1830"/>
      <c r="I4" s="1830"/>
      <c r="J4" s="1830"/>
      <c r="K4" s="674"/>
      <c r="L4" s="674"/>
      <c r="M4" s="674"/>
      <c r="N4" s="674"/>
      <c r="O4" s="674"/>
      <c r="P4" s="1883" t="s">
        <v>1450</v>
      </c>
      <c r="Q4" s="1883"/>
    </row>
    <row r="5" spans="1:19" s="674" customFormat="1" ht="25.05" customHeight="1">
      <c r="A5" s="1834" t="s">
        <v>1451</v>
      </c>
      <c r="B5" s="1865" t="s">
        <v>1452</v>
      </c>
      <c r="C5" s="1866"/>
      <c r="D5" s="1866"/>
      <c r="E5" s="1866"/>
      <c r="F5" s="1866"/>
      <c r="G5" s="1866"/>
      <c r="H5" s="1866"/>
      <c r="I5" s="1866"/>
      <c r="J5" s="1866"/>
      <c r="K5" s="1866"/>
      <c r="L5" s="1866"/>
      <c r="M5" s="1867"/>
      <c r="N5" s="1868" t="s">
        <v>1453</v>
      </c>
      <c r="O5" s="1869"/>
      <c r="P5" s="1869"/>
      <c r="Q5" s="1869"/>
    </row>
    <row r="6" spans="1:19" s="674" customFormat="1" ht="25.05" customHeight="1">
      <c r="A6" s="1835"/>
      <c r="B6" s="1832" t="s">
        <v>1454</v>
      </c>
      <c r="C6" s="1847"/>
      <c r="D6" s="1847"/>
      <c r="E6" s="1833"/>
      <c r="F6" s="1832" t="s">
        <v>1455</v>
      </c>
      <c r="G6" s="1847"/>
      <c r="H6" s="1847"/>
      <c r="I6" s="1833"/>
      <c r="J6" s="1832" t="s">
        <v>1456</v>
      </c>
      <c r="K6" s="1847"/>
      <c r="L6" s="1847"/>
      <c r="M6" s="1874"/>
      <c r="N6" s="1870"/>
      <c r="O6" s="1871"/>
      <c r="P6" s="1871"/>
      <c r="Q6" s="1871"/>
    </row>
    <row r="7" spans="1:19" s="674" customFormat="1" ht="25.05" customHeight="1">
      <c r="A7" s="1835"/>
      <c r="B7" s="1859" t="s">
        <v>1457</v>
      </c>
      <c r="C7" s="1861" t="s">
        <v>1458</v>
      </c>
      <c r="D7" s="676"/>
      <c r="E7" s="1861" t="s">
        <v>1459</v>
      </c>
      <c r="F7" s="1859" t="s">
        <v>1457</v>
      </c>
      <c r="G7" s="1861" t="s">
        <v>1458</v>
      </c>
      <c r="H7" s="676"/>
      <c r="I7" s="1861" t="s">
        <v>1459</v>
      </c>
      <c r="J7" s="1859" t="s">
        <v>1457</v>
      </c>
      <c r="K7" s="1861" t="s">
        <v>1458</v>
      </c>
      <c r="L7" s="676"/>
      <c r="M7" s="1861" t="s">
        <v>1459</v>
      </c>
      <c r="N7" s="1875" t="s">
        <v>1457</v>
      </c>
      <c r="O7" s="1861" t="s">
        <v>1458</v>
      </c>
      <c r="P7" s="676"/>
      <c r="Q7" s="1861" t="s">
        <v>1459</v>
      </c>
    </row>
    <row r="8" spans="1:19" s="674" customFormat="1" ht="32.4" thickBot="1">
      <c r="A8" s="1836"/>
      <c r="B8" s="1872"/>
      <c r="C8" s="1873"/>
      <c r="D8" s="712" t="s">
        <v>1460</v>
      </c>
      <c r="E8" s="1873"/>
      <c r="F8" s="1872"/>
      <c r="G8" s="1873"/>
      <c r="H8" s="712" t="s">
        <v>1460</v>
      </c>
      <c r="I8" s="1873"/>
      <c r="J8" s="1872"/>
      <c r="K8" s="1873"/>
      <c r="L8" s="712" t="s">
        <v>1460</v>
      </c>
      <c r="M8" s="1873"/>
      <c r="N8" s="1876"/>
      <c r="O8" s="1873"/>
      <c r="P8" s="712" t="s">
        <v>1460</v>
      </c>
      <c r="Q8" s="1873"/>
    </row>
    <row r="9" spans="1:19" s="665" customFormat="1" ht="50.1" customHeight="1">
      <c r="A9" s="713" t="s">
        <v>1461</v>
      </c>
      <c r="B9" s="714">
        <v>23</v>
      </c>
      <c r="C9" s="714">
        <v>16</v>
      </c>
      <c r="D9" s="714">
        <v>70</v>
      </c>
      <c r="E9" s="714">
        <v>7</v>
      </c>
      <c r="F9" s="714">
        <v>23</v>
      </c>
      <c r="G9" s="714">
        <v>16</v>
      </c>
      <c r="H9" s="714">
        <v>70</v>
      </c>
      <c r="I9" s="714">
        <v>7</v>
      </c>
      <c r="J9" s="714"/>
      <c r="K9" s="714"/>
      <c r="L9" s="714"/>
      <c r="M9" s="715"/>
      <c r="N9" s="716"/>
      <c r="O9" s="714"/>
      <c r="P9" s="714"/>
      <c r="Q9" s="715"/>
    </row>
    <row r="10" spans="1:19" ht="16.8" thickBot="1">
      <c r="A10" s="688" t="s">
        <v>1405</v>
      </c>
      <c r="B10" s="689"/>
      <c r="C10" s="689"/>
      <c r="D10" s="690"/>
      <c r="E10" s="691"/>
      <c r="F10" s="691"/>
      <c r="G10" s="690"/>
      <c r="H10" s="691"/>
      <c r="I10" s="691"/>
      <c r="J10" s="690"/>
      <c r="K10" s="689"/>
      <c r="L10" s="689"/>
      <c r="M10" s="692"/>
      <c r="N10" s="693"/>
      <c r="O10" s="690"/>
      <c r="P10" s="690"/>
      <c r="Q10" s="690"/>
    </row>
    <row r="11" spans="1:19" ht="16.5" customHeight="1">
      <c r="A11" s="695"/>
      <c r="B11" s="665"/>
      <c r="C11" s="665"/>
      <c r="E11" s="695"/>
      <c r="F11" s="665"/>
      <c r="I11" s="665"/>
      <c r="J11" s="665"/>
      <c r="L11" s="665"/>
      <c r="N11" s="696"/>
      <c r="O11" s="717"/>
      <c r="P11" s="717"/>
      <c r="Q11" s="160" t="s">
        <v>1407</v>
      </c>
    </row>
    <row r="12" spans="1:19" ht="16.5" customHeight="1">
      <c r="A12" s="697" t="s">
        <v>1406</v>
      </c>
      <c r="B12" s="718"/>
      <c r="C12" s="718"/>
      <c r="D12" s="718"/>
      <c r="E12" s="718"/>
      <c r="F12" s="718"/>
      <c r="G12" s="718"/>
      <c r="H12" s="718"/>
      <c r="I12" s="718"/>
      <c r="J12" s="718"/>
      <c r="K12" s="718"/>
      <c r="L12" s="718"/>
      <c r="M12" s="718"/>
      <c r="N12" s="717"/>
    </row>
    <row r="13" spans="1:19" ht="16.5" customHeight="1">
      <c r="A13" s="697" t="s">
        <v>1462</v>
      </c>
    </row>
    <row r="14" spans="1:19" ht="16.5" customHeight="1">
      <c r="A14" s="719" t="s">
        <v>1463</v>
      </c>
    </row>
  </sheetData>
  <mergeCells count="24">
    <mergeCell ref="R1:S1"/>
    <mergeCell ref="J6:M6"/>
    <mergeCell ref="E7:E8"/>
    <mergeCell ref="F7:F8"/>
    <mergeCell ref="G7:G8"/>
    <mergeCell ref="N7:N8"/>
    <mergeCell ref="O7:O8"/>
    <mergeCell ref="I7:I8"/>
    <mergeCell ref="J7:J8"/>
    <mergeCell ref="K7:K8"/>
    <mergeCell ref="M7:M8"/>
    <mergeCell ref="P1:Q1"/>
    <mergeCell ref="P2:Q2"/>
    <mergeCell ref="A3:Q3"/>
    <mergeCell ref="G4:J4"/>
    <mergeCell ref="P4:Q4"/>
    <mergeCell ref="A5:A8"/>
    <mergeCell ref="B5:M5"/>
    <mergeCell ref="N5:Q6"/>
    <mergeCell ref="B6:E6"/>
    <mergeCell ref="F6:I6"/>
    <mergeCell ref="B7:B8"/>
    <mergeCell ref="C7:C8"/>
    <mergeCell ref="Q7:Q8"/>
  </mergeCells>
  <phoneticPr fontId="15" type="noConversion"/>
  <hyperlinks>
    <hyperlink ref="R1" location="預告統計資料發布時間表!A1" display="回發布時間表" xr:uid="{A0A1043B-FED7-4AE5-B12D-68675F3B727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2"/>
  <sheetViews>
    <sheetView workbookViewId="0">
      <selection activeCell="B1" sqref="B1:C1"/>
    </sheetView>
  </sheetViews>
  <sheetFormatPr defaultRowHeight="16.2"/>
  <cols>
    <col min="1" max="1" width="93.44140625" customWidth="1"/>
  </cols>
  <sheetData>
    <row r="1" spans="1:3" ht="19.8">
      <c r="A1" s="67" t="s">
        <v>442</v>
      </c>
      <c r="B1" s="1448" t="s">
        <v>81</v>
      </c>
      <c r="C1" s="1449"/>
    </row>
    <row r="2" spans="1:3" ht="19.8">
      <c r="A2" s="57" t="s">
        <v>574</v>
      </c>
    </row>
    <row r="3" spans="1:3" ht="19.8">
      <c r="A3" s="57" t="s">
        <v>443</v>
      </c>
    </row>
    <row r="4" spans="1:3" ht="19.8">
      <c r="A4" s="58"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39.6">
      <c r="A14" s="60" t="s">
        <v>444</v>
      </c>
    </row>
    <row r="15" spans="1:3" ht="39.6">
      <c r="A15" s="61" t="s">
        <v>445</v>
      </c>
    </row>
    <row r="16" spans="1:3" ht="19.8">
      <c r="A16" s="59" t="s">
        <v>55</v>
      </c>
    </row>
    <row r="17" spans="1:1" ht="39.6">
      <c r="A17" s="61" t="s">
        <v>446</v>
      </c>
    </row>
    <row r="18" spans="1:1" ht="39.6">
      <c r="A18" s="61" t="s">
        <v>447</v>
      </c>
    </row>
    <row r="19" spans="1:1" ht="19.8">
      <c r="A19" s="61" t="s">
        <v>448</v>
      </c>
    </row>
    <row r="20" spans="1:1" ht="19.8">
      <c r="A20" s="61" t="s">
        <v>449</v>
      </c>
    </row>
    <row r="21" spans="1:1" ht="19.8">
      <c r="A21" s="61" t="s">
        <v>450</v>
      </c>
    </row>
    <row r="22" spans="1:1" ht="19.8">
      <c r="A22" s="61" t="s">
        <v>451</v>
      </c>
    </row>
    <row r="23" spans="1:1" ht="19.8">
      <c r="A23" s="61" t="s">
        <v>452</v>
      </c>
    </row>
    <row r="24" spans="1:1" ht="19.8">
      <c r="A24" s="61" t="s">
        <v>453</v>
      </c>
    </row>
    <row r="25" spans="1:1" ht="19.8">
      <c r="A25" s="61" t="s">
        <v>454</v>
      </c>
    </row>
    <row r="26" spans="1:1" ht="19.8">
      <c r="A26" s="61" t="s">
        <v>455</v>
      </c>
    </row>
    <row r="27" spans="1:1" ht="19.8">
      <c r="A27" s="61" t="s">
        <v>456</v>
      </c>
    </row>
    <row r="28" spans="1:1" ht="19.8">
      <c r="A28" s="61" t="s">
        <v>457</v>
      </c>
    </row>
    <row r="29" spans="1:1" ht="19.8">
      <c r="A29" s="59" t="s">
        <v>458</v>
      </c>
    </row>
    <row r="30" spans="1:1" ht="39.6">
      <c r="A30" s="61" t="s">
        <v>459</v>
      </c>
    </row>
    <row r="31" spans="1:1" ht="19.8">
      <c r="A31" s="59" t="s">
        <v>268</v>
      </c>
    </row>
    <row r="32" spans="1:1" ht="19.8">
      <c r="A32" s="63" t="s">
        <v>460</v>
      </c>
    </row>
    <row r="33" spans="1:1" ht="19.8">
      <c r="A33" s="59" t="s">
        <v>57</v>
      </c>
    </row>
    <row r="34" spans="1:1" ht="19.8">
      <c r="A34" s="58" t="s">
        <v>58</v>
      </c>
    </row>
    <row r="35" spans="1:1" ht="39.6">
      <c r="A35" s="64" t="s">
        <v>508</v>
      </c>
    </row>
    <row r="36" spans="1:1" ht="39" customHeight="1">
      <c r="A36" s="61" t="s">
        <v>421</v>
      </c>
    </row>
    <row r="37" spans="1:1" ht="19.8">
      <c r="A37" s="58" t="s">
        <v>59</v>
      </c>
    </row>
    <row r="38" spans="1:1" ht="19.8">
      <c r="A38" s="61" t="s">
        <v>161</v>
      </c>
    </row>
    <row r="39" spans="1:1" ht="19.8">
      <c r="A39" s="61" t="s">
        <v>136</v>
      </c>
    </row>
    <row r="40" spans="1:1" ht="39.6">
      <c r="A40" s="65" t="s">
        <v>97</v>
      </c>
    </row>
    <row r="41" spans="1:1" ht="20.399999999999999" thickBot="1">
      <c r="A41" s="66" t="s">
        <v>61</v>
      </c>
    </row>
    <row r="42" spans="1:1">
      <c r="A42" s="55" t="s">
        <v>49</v>
      </c>
    </row>
  </sheetData>
  <mergeCells count="1">
    <mergeCell ref="B1:C1"/>
  </mergeCells>
  <phoneticPr fontId="15" type="noConversion"/>
  <hyperlinks>
    <hyperlink ref="B1" location="預告統計資料發布時間表!A1" display="回發布時間表" xr:uid="{00000000-0004-0000-1300-000000000000}"/>
    <hyperlink ref="A42" location="預告統計資料發布時間表!A1" display="回發布時間表" xr:uid="{00000000-0004-0000-1300-000001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D8A6-6B66-4DE8-9623-2C357678B28C}">
  <dimension ref="A1:J23"/>
  <sheetViews>
    <sheetView workbookViewId="0">
      <selection activeCell="I1" sqref="I1:J1"/>
    </sheetView>
  </sheetViews>
  <sheetFormatPr defaultRowHeight="16.2"/>
  <cols>
    <col min="1" max="1" width="19.88671875" customWidth="1"/>
    <col min="5" max="5" width="14.88671875" customWidth="1"/>
    <col min="6" max="6" width="22.88671875" customWidth="1"/>
    <col min="8" max="8" width="26.88671875" customWidth="1"/>
  </cols>
  <sheetData>
    <row r="1" spans="1:10" ht="16.8" thickBot="1">
      <c r="A1" s="333" t="s">
        <v>1035</v>
      </c>
      <c r="B1" s="334"/>
      <c r="C1" s="335"/>
      <c r="D1" s="336"/>
      <c r="E1" s="336"/>
      <c r="F1" s="337" t="s">
        <v>1036</v>
      </c>
      <c r="G1" s="1903" t="s">
        <v>1037</v>
      </c>
      <c r="H1" s="1904"/>
      <c r="I1" s="1453" t="s">
        <v>81</v>
      </c>
      <c r="J1" s="1453"/>
    </row>
    <row r="2" spans="1:10" ht="16.8" thickBot="1">
      <c r="A2" s="333" t="s">
        <v>1038</v>
      </c>
      <c r="B2" s="338" t="s">
        <v>1039</v>
      </c>
      <c r="C2" s="339"/>
      <c r="D2" s="339"/>
      <c r="E2" s="340"/>
      <c r="F2" s="337" t="s">
        <v>1040</v>
      </c>
      <c r="G2" s="1905" t="s">
        <v>1041</v>
      </c>
      <c r="H2" s="1906"/>
    </row>
    <row r="3" spans="1:10" ht="24.6">
      <c r="A3" s="1907" t="s">
        <v>1042</v>
      </c>
      <c r="B3" s="1908"/>
      <c r="C3" s="1908"/>
      <c r="D3" s="1908"/>
      <c r="E3" s="1908"/>
      <c r="F3" s="1908"/>
      <c r="G3" s="1908"/>
      <c r="H3" s="1908"/>
    </row>
    <row r="4" spans="1:10" ht="16.8" thickBot="1">
      <c r="A4" s="1541" t="s">
        <v>1043</v>
      </c>
      <c r="B4" s="1541"/>
      <c r="C4" s="1541"/>
      <c r="D4" s="1541"/>
      <c r="E4" s="1541"/>
      <c r="F4" s="1541"/>
      <c r="G4" s="1541"/>
      <c r="H4" s="1541"/>
    </row>
    <row r="5" spans="1:10">
      <c r="A5" s="1897" t="s">
        <v>1044</v>
      </c>
      <c r="B5" s="1897"/>
      <c r="C5" s="1897"/>
      <c r="D5" s="1897"/>
      <c r="E5" s="1897"/>
      <c r="F5" s="1899" t="s">
        <v>1045</v>
      </c>
      <c r="G5" s="1900"/>
      <c r="H5" s="1900"/>
    </row>
    <row r="6" spans="1:10" ht="16.8" thickBot="1">
      <c r="A6" s="1898"/>
      <c r="B6" s="1898"/>
      <c r="C6" s="1898"/>
      <c r="D6" s="1898"/>
      <c r="E6" s="1898"/>
      <c r="F6" s="1901"/>
      <c r="G6" s="1902"/>
      <c r="H6" s="1902"/>
    </row>
    <row r="7" spans="1:10" ht="19.8">
      <c r="A7" s="1884" t="s">
        <v>1046</v>
      </c>
      <c r="B7" s="336" t="s">
        <v>1047</v>
      </c>
      <c r="C7" s="341"/>
      <c r="D7" s="341"/>
      <c r="E7" s="342"/>
      <c r="F7" s="343">
        <v>1</v>
      </c>
      <c r="G7" s="344"/>
      <c r="H7" s="344"/>
    </row>
    <row r="8" spans="1:10" ht="19.8">
      <c r="A8" s="1885"/>
      <c r="B8" s="345" t="s">
        <v>1048</v>
      </c>
      <c r="C8" s="346"/>
      <c r="D8" s="347"/>
      <c r="E8" s="348"/>
      <c r="F8" s="349"/>
      <c r="G8" s="336"/>
      <c r="H8" s="336"/>
    </row>
    <row r="9" spans="1:10" ht="19.8">
      <c r="A9" s="1885"/>
      <c r="B9" s="350" t="s">
        <v>1049</v>
      </c>
      <c r="C9" s="351"/>
      <c r="D9" s="342"/>
      <c r="E9" s="342"/>
      <c r="F9" s="349">
        <v>1</v>
      </c>
      <c r="G9" s="336"/>
      <c r="H9" s="336"/>
    </row>
    <row r="10" spans="1:10" ht="19.8">
      <c r="A10" s="1885"/>
      <c r="B10" s="352" t="s">
        <v>1050</v>
      </c>
      <c r="C10" s="346"/>
      <c r="D10" s="346"/>
      <c r="E10" s="353"/>
      <c r="F10" s="349"/>
      <c r="G10" s="336"/>
      <c r="H10" s="354"/>
    </row>
    <row r="11" spans="1:10" ht="19.8">
      <c r="A11" s="1886"/>
      <c r="B11" s="352" t="s">
        <v>1051</v>
      </c>
      <c r="C11" s="346"/>
      <c r="D11" s="346"/>
      <c r="E11" s="342"/>
      <c r="F11" s="355"/>
      <c r="G11" s="336"/>
      <c r="H11" s="354"/>
    </row>
    <row r="12" spans="1:10" ht="19.8">
      <c r="A12" s="1887" t="s">
        <v>1052</v>
      </c>
      <c r="B12" s="356" t="s">
        <v>1047</v>
      </c>
      <c r="C12" s="357"/>
      <c r="D12" s="357"/>
      <c r="E12" s="341"/>
      <c r="F12" s="358">
        <v>11</v>
      </c>
      <c r="G12" s="359"/>
      <c r="H12" s="359"/>
    </row>
    <row r="13" spans="1:10" ht="19.8">
      <c r="A13" s="1888"/>
      <c r="B13" s="360" t="s">
        <v>1053</v>
      </c>
      <c r="C13" s="361"/>
      <c r="D13" s="362"/>
      <c r="E13" s="353"/>
      <c r="F13" s="358"/>
      <c r="G13" s="359"/>
      <c r="H13" s="359"/>
    </row>
    <row r="14" spans="1:10" ht="19.8">
      <c r="A14" s="1888"/>
      <c r="B14" s="360" t="s">
        <v>1054</v>
      </c>
      <c r="C14" s="361"/>
      <c r="D14" s="362"/>
      <c r="E14" s="353"/>
      <c r="F14" s="358">
        <v>5</v>
      </c>
      <c r="G14" s="359"/>
      <c r="H14" s="359"/>
    </row>
    <row r="15" spans="1:10">
      <c r="A15" s="1888"/>
      <c r="B15" s="1890" t="s">
        <v>1055</v>
      </c>
      <c r="C15" s="363" t="s">
        <v>1056</v>
      </c>
      <c r="D15" s="363"/>
      <c r="E15" s="363"/>
      <c r="F15" s="358"/>
      <c r="G15" s="359"/>
      <c r="H15" s="359"/>
    </row>
    <row r="16" spans="1:10">
      <c r="A16" s="1888"/>
      <c r="B16" s="1891"/>
      <c r="C16" s="1893" t="s">
        <v>1057</v>
      </c>
      <c r="D16" s="1894"/>
      <c r="E16" s="1895"/>
      <c r="F16" s="358">
        <v>5</v>
      </c>
      <c r="G16" s="359"/>
      <c r="H16" s="359"/>
    </row>
    <row r="17" spans="1:8">
      <c r="A17" s="1888"/>
      <c r="B17" s="1892"/>
      <c r="C17" s="363" t="s">
        <v>1058</v>
      </c>
      <c r="D17" s="363"/>
      <c r="E17" s="363"/>
      <c r="F17" s="358"/>
      <c r="G17" s="359"/>
      <c r="H17" s="359"/>
    </row>
    <row r="18" spans="1:8" ht="19.8">
      <c r="A18" s="1888"/>
      <c r="B18" s="360" t="s">
        <v>1059</v>
      </c>
      <c r="C18" s="361"/>
      <c r="D18" s="353"/>
      <c r="E18" s="353"/>
      <c r="F18" s="358"/>
      <c r="G18" s="359"/>
      <c r="H18" s="359"/>
    </row>
    <row r="19" spans="1:8" ht="19.8">
      <c r="A19" s="1888"/>
      <c r="B19" s="364" t="s">
        <v>1060</v>
      </c>
      <c r="C19" s="342"/>
      <c r="D19" s="342"/>
      <c r="E19" s="353"/>
      <c r="F19" s="358">
        <v>1</v>
      </c>
      <c r="G19" s="359"/>
      <c r="H19" s="359"/>
    </row>
    <row r="20" spans="1:8" ht="20.399999999999999" thickBot="1">
      <c r="A20" s="1889"/>
      <c r="B20" s="365" t="s">
        <v>1061</v>
      </c>
      <c r="C20" s="366"/>
      <c r="D20" s="367"/>
      <c r="E20" s="367"/>
      <c r="F20" s="368"/>
      <c r="G20" s="369"/>
      <c r="H20" s="369"/>
    </row>
    <row r="21" spans="1:8">
      <c r="A21" s="370"/>
      <c r="B21" s="370"/>
      <c r="C21" s="370"/>
      <c r="D21" s="371"/>
      <c r="E21" s="371"/>
      <c r="F21" s="372" t="s">
        <v>1062</v>
      </c>
      <c r="G21" s="370"/>
      <c r="H21" s="373"/>
    </row>
    <row r="22" spans="1:8">
      <c r="A22" s="1896" t="s">
        <v>1063</v>
      </c>
      <c r="B22" s="1896"/>
      <c r="C22" s="1896"/>
      <c r="D22" s="1896"/>
      <c r="E22" s="1896"/>
      <c r="F22" s="1896"/>
      <c r="G22" s="1896"/>
      <c r="H22" s="1896"/>
    </row>
    <row r="23" spans="1:8">
      <c r="A23" s="374" t="s">
        <v>1064</v>
      </c>
      <c r="B23" s="336"/>
      <c r="C23" s="336"/>
      <c r="D23" s="336"/>
      <c r="E23" s="336"/>
      <c r="F23" s="336"/>
      <c r="G23" s="336"/>
      <c r="H23" s="375"/>
    </row>
  </sheetData>
  <mergeCells count="12">
    <mergeCell ref="A5:E6"/>
    <mergeCell ref="F5:H6"/>
    <mergeCell ref="I1:J1"/>
    <mergeCell ref="G1:H1"/>
    <mergeCell ref="G2:H2"/>
    <mergeCell ref="A3:H3"/>
    <mergeCell ref="A4:H4"/>
    <mergeCell ref="A7:A11"/>
    <mergeCell ref="A12:A20"/>
    <mergeCell ref="B15:B17"/>
    <mergeCell ref="C16:E16"/>
    <mergeCell ref="A22:H22"/>
  </mergeCells>
  <phoneticPr fontId="15" type="noConversion"/>
  <hyperlinks>
    <hyperlink ref="I1" location="預告統計資料發布時間表!A1" display="回發布時間表" xr:uid="{1A3E339A-4150-4BFA-8C59-42BDBC434FDA}"/>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2451-5329-41E2-B699-5BDC1BDED513}">
  <dimension ref="A1:I23"/>
  <sheetViews>
    <sheetView workbookViewId="0">
      <selection activeCell="N19" sqref="N19"/>
    </sheetView>
  </sheetViews>
  <sheetFormatPr defaultColWidth="9" defaultRowHeight="19.8"/>
  <cols>
    <col min="1" max="2" width="11.88671875" style="341" customWidth="1"/>
    <col min="3" max="3" width="8.44140625" style="341" customWidth="1"/>
    <col min="4" max="4" width="23.88671875" style="341" customWidth="1"/>
    <col min="5" max="6" width="10.77734375" style="341" customWidth="1"/>
    <col min="7" max="7" width="12.6640625" style="341" customWidth="1"/>
    <col min="8" max="8" width="5.44140625" style="341" customWidth="1"/>
    <col min="9" max="14" width="9" style="341"/>
    <col min="15" max="19" width="8.77734375" style="341" customWidth="1"/>
    <col min="20" max="16384" width="9" style="341"/>
  </cols>
  <sheetData>
    <row r="1" spans="1:9" s="336" customFormat="1" ht="16.8" thickBot="1">
      <c r="A1" s="333" t="s">
        <v>1035</v>
      </c>
      <c r="B1" s="335"/>
      <c r="E1" s="337" t="s">
        <v>1036</v>
      </c>
      <c r="F1" s="1531" t="s">
        <v>2175</v>
      </c>
      <c r="G1" s="1914"/>
      <c r="H1" s="1453" t="s">
        <v>81</v>
      </c>
      <c r="I1" s="1453"/>
    </row>
    <row r="2" spans="1:9" s="336" customFormat="1" ht="16.8" thickBot="1">
      <c r="A2" s="333" t="s">
        <v>1038</v>
      </c>
      <c r="B2" s="338" t="s">
        <v>1039</v>
      </c>
      <c r="C2" s="339"/>
      <c r="D2" s="340"/>
      <c r="E2" s="337" t="s">
        <v>1040</v>
      </c>
      <c r="F2" s="1915" t="s">
        <v>2176</v>
      </c>
      <c r="G2" s="1916"/>
    </row>
    <row r="3" spans="1:9" s="1328" customFormat="1" ht="47.4">
      <c r="A3" s="1917" t="s">
        <v>2177</v>
      </c>
      <c r="B3" s="1918"/>
      <c r="C3" s="1918"/>
      <c r="D3" s="1918"/>
      <c r="E3" s="1918"/>
      <c r="F3" s="1918"/>
      <c r="G3" s="1918"/>
    </row>
    <row r="4" spans="1:9" s="1329" customFormat="1" ht="24.6">
      <c r="A4" s="1539" t="s">
        <v>2178</v>
      </c>
      <c r="B4" s="1539"/>
      <c r="C4" s="1539"/>
      <c r="D4" s="1539"/>
      <c r="E4" s="1539"/>
      <c r="F4" s="1539"/>
      <c r="G4" s="1539"/>
    </row>
    <row r="5" spans="1:9" s="1329" customFormat="1" ht="25.2" thickBot="1">
      <c r="A5" s="1325"/>
      <c r="B5" s="1325"/>
      <c r="C5" s="1325"/>
      <c r="D5" s="1325"/>
      <c r="E5" s="1325"/>
      <c r="F5" s="1325"/>
      <c r="G5" s="1330" t="s">
        <v>2179</v>
      </c>
    </row>
    <row r="6" spans="1:9" s="336" customFormat="1" ht="19.95" customHeight="1">
      <c r="A6" s="1897"/>
      <c r="B6" s="1897"/>
      <c r="C6" s="1897"/>
      <c r="D6" s="1919"/>
      <c r="E6" s="1921" t="s">
        <v>2180</v>
      </c>
      <c r="F6" s="1922"/>
      <c r="G6" s="1922"/>
    </row>
    <row r="7" spans="1:9" s="336" customFormat="1" ht="16.8" thickBot="1">
      <c r="A7" s="1898"/>
      <c r="B7" s="1898"/>
      <c r="C7" s="1898"/>
      <c r="D7" s="1920"/>
      <c r="E7" s="1923"/>
      <c r="F7" s="1924"/>
      <c r="G7" s="1924"/>
    </row>
    <row r="8" spans="1:9" s="336" customFormat="1">
      <c r="A8" s="1331" t="s">
        <v>1047</v>
      </c>
      <c r="B8" s="357"/>
      <c r="C8" s="357"/>
      <c r="D8" s="1332"/>
      <c r="E8" s="358">
        <v>11</v>
      </c>
      <c r="F8" s="359"/>
      <c r="G8" s="359"/>
    </row>
    <row r="9" spans="1:9" s="336" customFormat="1">
      <c r="A9" s="363" t="s">
        <v>1053</v>
      </c>
      <c r="B9" s="361"/>
      <c r="C9" s="362"/>
      <c r="D9" s="1333"/>
      <c r="E9" s="358"/>
      <c r="F9" s="359"/>
      <c r="G9" s="359"/>
    </row>
    <row r="10" spans="1:9" s="336" customFormat="1">
      <c r="A10" s="363" t="s">
        <v>1054</v>
      </c>
      <c r="B10" s="361"/>
      <c r="C10" s="362"/>
      <c r="D10" s="1333"/>
      <c r="E10" s="358">
        <v>5</v>
      </c>
      <c r="F10" s="359"/>
      <c r="G10" s="359"/>
    </row>
    <row r="11" spans="1:9" s="336" customFormat="1" ht="35.1" customHeight="1">
      <c r="A11" s="1909" t="s">
        <v>1055</v>
      </c>
      <c r="B11" s="363" t="s">
        <v>1056</v>
      </c>
      <c r="C11" s="363"/>
      <c r="D11" s="1334"/>
      <c r="E11" s="358">
        <v>5</v>
      </c>
      <c r="F11" s="359"/>
      <c r="G11" s="359"/>
    </row>
    <row r="12" spans="1:9" s="336" customFormat="1" ht="35.1" customHeight="1">
      <c r="A12" s="1910"/>
      <c r="B12" s="1893" t="s">
        <v>1057</v>
      </c>
      <c r="C12" s="1894"/>
      <c r="D12" s="1895"/>
      <c r="E12" s="358">
        <v>5</v>
      </c>
      <c r="F12" s="359"/>
      <c r="G12" s="359"/>
    </row>
    <row r="13" spans="1:9" s="336" customFormat="1" ht="35.1" customHeight="1">
      <c r="A13" s="1911"/>
      <c r="B13" s="363" t="s">
        <v>1058</v>
      </c>
      <c r="C13" s="363"/>
      <c r="D13" s="1334"/>
      <c r="E13" s="358"/>
      <c r="F13" s="359"/>
      <c r="G13" s="359"/>
    </row>
    <row r="14" spans="1:9" s="336" customFormat="1">
      <c r="A14" s="363" t="s">
        <v>1059</v>
      </c>
      <c r="B14" s="361"/>
      <c r="C14" s="353"/>
      <c r="D14" s="1333"/>
      <c r="E14" s="358"/>
      <c r="F14" s="359"/>
      <c r="G14" s="359"/>
    </row>
    <row r="15" spans="1:9" s="336" customFormat="1">
      <c r="A15" s="1326" t="s">
        <v>1060</v>
      </c>
      <c r="B15" s="342"/>
      <c r="C15" s="342"/>
      <c r="D15" s="1333"/>
      <c r="E15" s="358">
        <v>1</v>
      </c>
      <c r="F15" s="359"/>
      <c r="G15" s="359"/>
    </row>
    <row r="16" spans="1:9" s="336" customFormat="1" ht="20.399999999999999" thickBot="1">
      <c r="A16" s="365" t="s">
        <v>1061</v>
      </c>
      <c r="B16" s="366"/>
      <c r="C16" s="367"/>
      <c r="D16" s="1335"/>
      <c r="E16" s="368"/>
      <c r="F16" s="369"/>
      <c r="G16" s="369"/>
    </row>
    <row r="17" spans="1:8" s="336" customFormat="1" ht="24.75" customHeight="1">
      <c r="A17" s="370"/>
      <c r="B17" s="370"/>
      <c r="D17" s="371"/>
      <c r="F17" s="370"/>
      <c r="G17" s="373" t="s">
        <v>2181</v>
      </c>
    </row>
    <row r="18" spans="1:8" s="336" customFormat="1" ht="16.2">
      <c r="A18" s="1912" t="s">
        <v>2182</v>
      </c>
      <c r="B18" s="1912"/>
      <c r="C18" s="1912"/>
      <c r="D18" s="1912"/>
      <c r="E18" s="1912"/>
      <c r="F18" s="1912"/>
      <c r="G18" s="1912"/>
    </row>
    <row r="19" spans="1:8" s="336" customFormat="1" ht="32.4" customHeight="1">
      <c r="A19" s="1913" t="s">
        <v>2183</v>
      </c>
      <c r="B19" s="1913"/>
      <c r="C19" s="1913"/>
      <c r="D19" s="1913"/>
      <c r="E19" s="1913"/>
      <c r="F19" s="1913"/>
      <c r="G19" s="1913"/>
      <c r="H19" s="1336"/>
    </row>
    <row r="20" spans="1:8" s="336" customFormat="1" ht="17.25" customHeight="1">
      <c r="G20" s="375"/>
    </row>
    <row r="22" spans="1:8">
      <c r="D22" s="1337"/>
    </row>
    <row r="23" spans="1:8">
      <c r="D23" s="1337"/>
    </row>
  </sheetData>
  <mergeCells count="11">
    <mergeCell ref="A11:A13"/>
    <mergeCell ref="B12:D12"/>
    <mergeCell ref="A18:G18"/>
    <mergeCell ref="A19:G19"/>
    <mergeCell ref="H1:I1"/>
    <mergeCell ref="F1:G1"/>
    <mergeCell ref="F2:G2"/>
    <mergeCell ref="A3:G3"/>
    <mergeCell ref="A4:G4"/>
    <mergeCell ref="A6:D7"/>
    <mergeCell ref="E6:G7"/>
  </mergeCells>
  <phoneticPr fontId="15" type="noConversion"/>
  <hyperlinks>
    <hyperlink ref="H1" location="預告統計資料發布時間表!A1" display="回發布時間表" xr:uid="{AACCCAC9-1D80-4A1B-AAE2-9061CD8ED0D5}"/>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541F-923F-4C42-89A0-80DC03CC0C3A}">
  <dimension ref="A1:O80"/>
  <sheetViews>
    <sheetView workbookViewId="0">
      <selection activeCell="K1" sqref="K1:L1"/>
    </sheetView>
  </sheetViews>
  <sheetFormatPr defaultColWidth="9" defaultRowHeight="16.2"/>
  <cols>
    <col min="1" max="1" width="36.44140625" style="392" customWidth="1"/>
    <col min="2" max="9" width="16.88671875" style="377" customWidth="1"/>
    <col min="10" max="10" width="23.44140625" style="377" customWidth="1"/>
    <col min="11" max="11" width="12" style="377" customWidth="1"/>
    <col min="12" max="12" width="11.88671875" style="377" customWidth="1"/>
    <col min="13" max="13" width="11.6640625" style="377" customWidth="1"/>
    <col min="14" max="14" width="11.88671875" style="377" customWidth="1"/>
    <col min="15" max="15" width="10.77734375" style="377" customWidth="1"/>
    <col min="16" max="256" width="9" style="377"/>
    <col min="257" max="257" width="36.44140625" style="377" customWidth="1"/>
    <col min="258" max="265" width="16.88671875" style="377" customWidth="1"/>
    <col min="266" max="266" width="19.109375" style="377" customWidth="1"/>
    <col min="267" max="512" width="9" style="377"/>
    <col min="513" max="513" width="36.44140625" style="377" customWidth="1"/>
    <col min="514" max="521" width="16.88671875" style="377" customWidth="1"/>
    <col min="522" max="522" width="19.109375" style="377" customWidth="1"/>
    <col min="523" max="768" width="9" style="377"/>
    <col min="769" max="769" width="36.44140625" style="377" customWidth="1"/>
    <col min="770" max="777" width="16.88671875" style="377" customWidth="1"/>
    <col min="778" max="778" width="19.109375" style="377" customWidth="1"/>
    <col min="779" max="1024" width="9" style="377"/>
    <col min="1025" max="1025" width="36.44140625" style="377" customWidth="1"/>
    <col min="1026" max="1033" width="16.88671875" style="377" customWidth="1"/>
    <col min="1034" max="1034" width="19.109375" style="377" customWidth="1"/>
    <col min="1035" max="1280" width="9" style="377"/>
    <col min="1281" max="1281" width="36.44140625" style="377" customWidth="1"/>
    <col min="1282" max="1289" width="16.88671875" style="377" customWidth="1"/>
    <col min="1290" max="1290" width="19.109375" style="377" customWidth="1"/>
    <col min="1291" max="1536" width="9" style="377"/>
    <col min="1537" max="1537" width="36.44140625" style="377" customWidth="1"/>
    <col min="1538" max="1545" width="16.88671875" style="377" customWidth="1"/>
    <col min="1546" max="1546" width="19.109375" style="377" customWidth="1"/>
    <col min="1547" max="1792" width="9" style="377"/>
    <col min="1793" max="1793" width="36.44140625" style="377" customWidth="1"/>
    <col min="1794" max="1801" width="16.88671875" style="377" customWidth="1"/>
    <col min="1802" max="1802" width="19.109375" style="377" customWidth="1"/>
    <col min="1803" max="2048" width="9" style="377"/>
    <col min="2049" max="2049" width="36.44140625" style="377" customWidth="1"/>
    <col min="2050" max="2057" width="16.88671875" style="377" customWidth="1"/>
    <col min="2058" max="2058" width="19.109375" style="377" customWidth="1"/>
    <col min="2059" max="2304" width="9" style="377"/>
    <col min="2305" max="2305" width="36.44140625" style="377" customWidth="1"/>
    <col min="2306" max="2313" width="16.88671875" style="377" customWidth="1"/>
    <col min="2314" max="2314" width="19.109375" style="377" customWidth="1"/>
    <col min="2315" max="2560" width="9" style="377"/>
    <col min="2561" max="2561" width="36.44140625" style="377" customWidth="1"/>
    <col min="2562" max="2569" width="16.88671875" style="377" customWidth="1"/>
    <col min="2570" max="2570" width="19.109375" style="377" customWidth="1"/>
    <col min="2571" max="2816" width="9" style="377"/>
    <col min="2817" max="2817" width="36.44140625" style="377" customWidth="1"/>
    <col min="2818" max="2825" width="16.88671875" style="377" customWidth="1"/>
    <col min="2826" max="2826" width="19.109375" style="377" customWidth="1"/>
    <col min="2827" max="3072" width="9" style="377"/>
    <col min="3073" max="3073" width="36.44140625" style="377" customWidth="1"/>
    <col min="3074" max="3081" width="16.88671875" style="377" customWidth="1"/>
    <col min="3082" max="3082" width="19.109375" style="377" customWidth="1"/>
    <col min="3083" max="3328" width="9" style="377"/>
    <col min="3329" max="3329" width="36.44140625" style="377" customWidth="1"/>
    <col min="3330" max="3337" width="16.88671875" style="377" customWidth="1"/>
    <col min="3338" max="3338" width="19.109375" style="377" customWidth="1"/>
    <col min="3339" max="3584" width="9" style="377"/>
    <col min="3585" max="3585" width="36.44140625" style="377" customWidth="1"/>
    <col min="3586" max="3593" width="16.88671875" style="377" customWidth="1"/>
    <col min="3594" max="3594" width="19.109375" style="377" customWidth="1"/>
    <col min="3595" max="3840" width="9" style="377"/>
    <col min="3841" max="3841" width="36.44140625" style="377" customWidth="1"/>
    <col min="3842" max="3849" width="16.88671875" style="377" customWidth="1"/>
    <col min="3850" max="3850" width="19.109375" style="377" customWidth="1"/>
    <col min="3851" max="4096" width="9" style="377"/>
    <col min="4097" max="4097" width="36.44140625" style="377" customWidth="1"/>
    <col min="4098" max="4105" width="16.88671875" style="377" customWidth="1"/>
    <col min="4106" max="4106" width="19.109375" style="377" customWidth="1"/>
    <col min="4107" max="4352" width="9" style="377"/>
    <col min="4353" max="4353" width="36.44140625" style="377" customWidth="1"/>
    <col min="4354" max="4361" width="16.88671875" style="377" customWidth="1"/>
    <col min="4362" max="4362" width="19.109375" style="377" customWidth="1"/>
    <col min="4363" max="4608" width="9" style="377"/>
    <col min="4609" max="4609" width="36.44140625" style="377" customWidth="1"/>
    <col min="4610" max="4617" width="16.88671875" style="377" customWidth="1"/>
    <col min="4618" max="4618" width="19.109375" style="377" customWidth="1"/>
    <col min="4619" max="4864" width="9" style="377"/>
    <col min="4865" max="4865" width="36.44140625" style="377" customWidth="1"/>
    <col min="4866" max="4873" width="16.88671875" style="377" customWidth="1"/>
    <col min="4874" max="4874" width="19.109375" style="377" customWidth="1"/>
    <col min="4875" max="5120" width="9" style="377"/>
    <col min="5121" max="5121" width="36.44140625" style="377" customWidth="1"/>
    <col min="5122" max="5129" width="16.88671875" style="377" customWidth="1"/>
    <col min="5130" max="5130" width="19.109375" style="377" customWidth="1"/>
    <col min="5131" max="5376" width="9" style="377"/>
    <col min="5377" max="5377" width="36.44140625" style="377" customWidth="1"/>
    <col min="5378" max="5385" width="16.88671875" style="377" customWidth="1"/>
    <col min="5386" max="5386" width="19.109375" style="377" customWidth="1"/>
    <col min="5387" max="5632" width="9" style="377"/>
    <col min="5633" max="5633" width="36.44140625" style="377" customWidth="1"/>
    <col min="5634" max="5641" width="16.88671875" style="377" customWidth="1"/>
    <col min="5642" max="5642" width="19.109375" style="377" customWidth="1"/>
    <col min="5643" max="5888" width="9" style="377"/>
    <col min="5889" max="5889" width="36.44140625" style="377" customWidth="1"/>
    <col min="5890" max="5897" width="16.88671875" style="377" customWidth="1"/>
    <col min="5898" max="5898" width="19.109375" style="377" customWidth="1"/>
    <col min="5899" max="6144" width="9" style="377"/>
    <col min="6145" max="6145" width="36.44140625" style="377" customWidth="1"/>
    <col min="6146" max="6153" width="16.88671875" style="377" customWidth="1"/>
    <col min="6154" max="6154" width="19.109375" style="377" customWidth="1"/>
    <col min="6155" max="6400" width="9" style="377"/>
    <col min="6401" max="6401" width="36.44140625" style="377" customWidth="1"/>
    <col min="6402" max="6409" width="16.88671875" style="377" customWidth="1"/>
    <col min="6410" max="6410" width="19.109375" style="377" customWidth="1"/>
    <col min="6411" max="6656" width="9" style="377"/>
    <col min="6657" max="6657" width="36.44140625" style="377" customWidth="1"/>
    <col min="6658" max="6665" width="16.88671875" style="377" customWidth="1"/>
    <col min="6666" max="6666" width="19.109375" style="377" customWidth="1"/>
    <col min="6667" max="6912" width="9" style="377"/>
    <col min="6913" max="6913" width="36.44140625" style="377" customWidth="1"/>
    <col min="6914" max="6921" width="16.88671875" style="377" customWidth="1"/>
    <col min="6922" max="6922" width="19.109375" style="377" customWidth="1"/>
    <col min="6923" max="7168" width="9" style="377"/>
    <col min="7169" max="7169" width="36.44140625" style="377" customWidth="1"/>
    <col min="7170" max="7177" width="16.88671875" style="377" customWidth="1"/>
    <col min="7178" max="7178" width="19.109375" style="377" customWidth="1"/>
    <col min="7179" max="7424" width="9" style="377"/>
    <col min="7425" max="7425" width="36.44140625" style="377" customWidth="1"/>
    <col min="7426" max="7433" width="16.88671875" style="377" customWidth="1"/>
    <col min="7434" max="7434" width="19.109375" style="377" customWidth="1"/>
    <col min="7435" max="7680" width="9" style="377"/>
    <col min="7681" max="7681" width="36.44140625" style="377" customWidth="1"/>
    <col min="7682" max="7689" width="16.88671875" style="377" customWidth="1"/>
    <col min="7690" max="7690" width="19.109375" style="377" customWidth="1"/>
    <col min="7691" max="7936" width="9" style="377"/>
    <col min="7937" max="7937" width="36.44140625" style="377" customWidth="1"/>
    <col min="7938" max="7945" width="16.88671875" style="377" customWidth="1"/>
    <col min="7946" max="7946" width="19.109375" style="377" customWidth="1"/>
    <col min="7947" max="8192" width="9" style="377"/>
    <col min="8193" max="8193" width="36.44140625" style="377" customWidth="1"/>
    <col min="8194" max="8201" width="16.88671875" style="377" customWidth="1"/>
    <col min="8202" max="8202" width="19.109375" style="377" customWidth="1"/>
    <col min="8203" max="8448" width="9" style="377"/>
    <col min="8449" max="8449" width="36.44140625" style="377" customWidth="1"/>
    <col min="8450" max="8457" width="16.88671875" style="377" customWidth="1"/>
    <col min="8458" max="8458" width="19.109375" style="377" customWidth="1"/>
    <col min="8459" max="8704" width="9" style="377"/>
    <col min="8705" max="8705" width="36.44140625" style="377" customWidth="1"/>
    <col min="8706" max="8713" width="16.88671875" style="377" customWidth="1"/>
    <col min="8714" max="8714" width="19.109375" style="377" customWidth="1"/>
    <col min="8715" max="8960" width="9" style="377"/>
    <col min="8961" max="8961" width="36.44140625" style="377" customWidth="1"/>
    <col min="8962" max="8969" width="16.88671875" style="377" customWidth="1"/>
    <col min="8970" max="8970" width="19.109375" style="377" customWidth="1"/>
    <col min="8971" max="9216" width="9" style="377"/>
    <col min="9217" max="9217" width="36.44140625" style="377" customWidth="1"/>
    <col min="9218" max="9225" width="16.88671875" style="377" customWidth="1"/>
    <col min="9226" max="9226" width="19.109375" style="377" customWidth="1"/>
    <col min="9227" max="9472" width="9" style="377"/>
    <col min="9473" max="9473" width="36.44140625" style="377" customWidth="1"/>
    <col min="9474" max="9481" width="16.88671875" style="377" customWidth="1"/>
    <col min="9482" max="9482" width="19.109375" style="377" customWidth="1"/>
    <col min="9483" max="9728" width="9" style="377"/>
    <col min="9729" max="9729" width="36.44140625" style="377" customWidth="1"/>
    <col min="9730" max="9737" width="16.88671875" style="377" customWidth="1"/>
    <col min="9738" max="9738" width="19.109375" style="377" customWidth="1"/>
    <col min="9739" max="9984" width="9" style="377"/>
    <col min="9985" max="9985" width="36.44140625" style="377" customWidth="1"/>
    <col min="9986" max="9993" width="16.88671875" style="377" customWidth="1"/>
    <col min="9994" max="9994" width="19.109375" style="377" customWidth="1"/>
    <col min="9995" max="10240" width="9" style="377"/>
    <col min="10241" max="10241" width="36.44140625" style="377" customWidth="1"/>
    <col min="10242" max="10249" width="16.88671875" style="377" customWidth="1"/>
    <col min="10250" max="10250" width="19.109375" style="377" customWidth="1"/>
    <col min="10251" max="10496" width="9" style="377"/>
    <col min="10497" max="10497" width="36.44140625" style="377" customWidth="1"/>
    <col min="10498" max="10505" width="16.88671875" style="377" customWidth="1"/>
    <col min="10506" max="10506" width="19.109375" style="377" customWidth="1"/>
    <col min="10507" max="10752" width="9" style="377"/>
    <col min="10753" max="10753" width="36.44140625" style="377" customWidth="1"/>
    <col min="10754" max="10761" width="16.88671875" style="377" customWidth="1"/>
    <col min="10762" max="10762" width="19.109375" style="377" customWidth="1"/>
    <col min="10763" max="11008" width="9" style="377"/>
    <col min="11009" max="11009" width="36.44140625" style="377" customWidth="1"/>
    <col min="11010" max="11017" width="16.88671875" style="377" customWidth="1"/>
    <col min="11018" max="11018" width="19.109375" style="377" customWidth="1"/>
    <col min="11019" max="11264" width="9" style="377"/>
    <col min="11265" max="11265" width="36.44140625" style="377" customWidth="1"/>
    <col min="11266" max="11273" width="16.88671875" style="377" customWidth="1"/>
    <col min="11274" max="11274" width="19.109375" style="377" customWidth="1"/>
    <col min="11275" max="11520" width="9" style="377"/>
    <col min="11521" max="11521" width="36.44140625" style="377" customWidth="1"/>
    <col min="11522" max="11529" width="16.88671875" style="377" customWidth="1"/>
    <col min="11530" max="11530" width="19.109375" style="377" customWidth="1"/>
    <col min="11531" max="11776" width="9" style="377"/>
    <col min="11777" max="11777" width="36.44140625" style="377" customWidth="1"/>
    <col min="11778" max="11785" width="16.88671875" style="377" customWidth="1"/>
    <col min="11786" max="11786" width="19.109375" style="377" customWidth="1"/>
    <col min="11787" max="12032" width="9" style="377"/>
    <col min="12033" max="12033" width="36.44140625" style="377" customWidth="1"/>
    <col min="12034" max="12041" width="16.88671875" style="377" customWidth="1"/>
    <col min="12042" max="12042" width="19.109375" style="377" customWidth="1"/>
    <col min="12043" max="12288" width="9" style="377"/>
    <col min="12289" max="12289" width="36.44140625" style="377" customWidth="1"/>
    <col min="12290" max="12297" width="16.88671875" style="377" customWidth="1"/>
    <col min="12298" max="12298" width="19.109375" style="377" customWidth="1"/>
    <col min="12299" max="12544" width="9" style="377"/>
    <col min="12545" max="12545" width="36.44140625" style="377" customWidth="1"/>
    <col min="12546" max="12553" width="16.88671875" style="377" customWidth="1"/>
    <col min="12554" max="12554" width="19.109375" style="377" customWidth="1"/>
    <col min="12555" max="12800" width="9" style="377"/>
    <col min="12801" max="12801" width="36.44140625" style="377" customWidth="1"/>
    <col min="12802" max="12809" width="16.88671875" style="377" customWidth="1"/>
    <col min="12810" max="12810" width="19.109375" style="377" customWidth="1"/>
    <col min="12811" max="13056" width="9" style="377"/>
    <col min="13057" max="13057" width="36.44140625" style="377" customWidth="1"/>
    <col min="13058" max="13065" width="16.88671875" style="377" customWidth="1"/>
    <col min="13066" max="13066" width="19.109375" style="377" customWidth="1"/>
    <col min="13067" max="13312" width="9" style="377"/>
    <col min="13313" max="13313" width="36.44140625" style="377" customWidth="1"/>
    <col min="13314" max="13321" width="16.88671875" style="377" customWidth="1"/>
    <col min="13322" max="13322" width="19.109375" style="377" customWidth="1"/>
    <col min="13323" max="13568" width="9" style="377"/>
    <col min="13569" max="13569" width="36.44140625" style="377" customWidth="1"/>
    <col min="13570" max="13577" width="16.88671875" style="377" customWidth="1"/>
    <col min="13578" max="13578" width="19.109375" style="377" customWidth="1"/>
    <col min="13579" max="13824" width="9" style="377"/>
    <col min="13825" max="13825" width="36.44140625" style="377" customWidth="1"/>
    <col min="13826" max="13833" width="16.88671875" style="377" customWidth="1"/>
    <col min="13834" max="13834" width="19.109375" style="377" customWidth="1"/>
    <col min="13835" max="14080" width="9" style="377"/>
    <col min="14081" max="14081" width="36.44140625" style="377" customWidth="1"/>
    <col min="14082" max="14089" width="16.88671875" style="377" customWidth="1"/>
    <col min="14090" max="14090" width="19.109375" style="377" customWidth="1"/>
    <col min="14091" max="14336" width="9" style="377"/>
    <col min="14337" max="14337" width="36.44140625" style="377" customWidth="1"/>
    <col min="14338" max="14345" width="16.88671875" style="377" customWidth="1"/>
    <col min="14346" max="14346" width="19.109375" style="377" customWidth="1"/>
    <col min="14347" max="14592" width="9" style="377"/>
    <col min="14593" max="14593" width="36.44140625" style="377" customWidth="1"/>
    <col min="14594" max="14601" width="16.88671875" style="377" customWidth="1"/>
    <col min="14602" max="14602" width="19.109375" style="377" customWidth="1"/>
    <col min="14603" max="14848" width="9" style="377"/>
    <col min="14849" max="14849" width="36.44140625" style="377" customWidth="1"/>
    <col min="14850" max="14857" width="16.88671875" style="377" customWidth="1"/>
    <col min="14858" max="14858" width="19.109375" style="377" customWidth="1"/>
    <col min="14859" max="15104" width="9" style="377"/>
    <col min="15105" max="15105" width="36.44140625" style="377" customWidth="1"/>
    <col min="15106" max="15113" width="16.88671875" style="377" customWidth="1"/>
    <col min="15114" max="15114" width="19.109375" style="377" customWidth="1"/>
    <col min="15115" max="15360" width="9" style="377"/>
    <col min="15361" max="15361" width="36.44140625" style="377" customWidth="1"/>
    <col min="15362" max="15369" width="16.88671875" style="377" customWidth="1"/>
    <col min="15370" max="15370" width="19.109375" style="377" customWidth="1"/>
    <col min="15371" max="15616" width="9" style="377"/>
    <col min="15617" max="15617" width="36.44140625" style="377" customWidth="1"/>
    <col min="15618" max="15625" width="16.88671875" style="377" customWidth="1"/>
    <col min="15626" max="15626" width="19.109375" style="377" customWidth="1"/>
    <col min="15627" max="15872" width="9" style="377"/>
    <col min="15873" max="15873" width="36.44140625" style="377" customWidth="1"/>
    <col min="15874" max="15881" width="16.88671875" style="377" customWidth="1"/>
    <col min="15882" max="15882" width="19.109375" style="377" customWidth="1"/>
    <col min="15883" max="16128" width="9" style="377"/>
    <col min="16129" max="16129" width="36.44140625" style="377" customWidth="1"/>
    <col min="16130" max="16137" width="16.88671875" style="377" customWidth="1"/>
    <col min="16138" max="16138" width="19.109375" style="377" customWidth="1"/>
    <col min="16139" max="16384" width="9" style="377"/>
  </cols>
  <sheetData>
    <row r="1" spans="1:12" ht="20.399999999999999" thickBot="1">
      <c r="A1" s="376" t="s">
        <v>863</v>
      </c>
      <c r="H1" s="378" t="s">
        <v>754</v>
      </c>
      <c r="I1" s="1947" t="s">
        <v>755</v>
      </c>
      <c r="J1" s="1948"/>
      <c r="K1" s="1453" t="s">
        <v>49</v>
      </c>
      <c r="L1" s="1453"/>
    </row>
    <row r="2" spans="1:12" ht="20.399999999999999" thickBot="1">
      <c r="A2" s="376" t="s">
        <v>1065</v>
      </c>
      <c r="B2" s="377" t="s">
        <v>1066</v>
      </c>
      <c r="D2" s="379"/>
      <c r="E2" s="379"/>
      <c r="F2" s="379"/>
      <c r="G2" s="379"/>
      <c r="H2" s="376" t="s">
        <v>1067</v>
      </c>
      <c r="I2" s="1949" t="s">
        <v>1068</v>
      </c>
      <c r="J2" s="1950"/>
    </row>
    <row r="3" spans="1:12" ht="39">
      <c r="A3" s="1951" t="s">
        <v>1069</v>
      </c>
      <c r="B3" s="1936"/>
      <c r="C3" s="1936"/>
      <c r="D3" s="1936"/>
      <c r="E3" s="1936"/>
      <c r="F3" s="1936"/>
      <c r="G3" s="1936"/>
      <c r="H3" s="1936"/>
      <c r="I3" s="1936"/>
      <c r="J3" s="1936"/>
    </row>
    <row r="4" spans="1:12" ht="22.8" thickBot="1">
      <c r="A4" s="380" t="s">
        <v>1070</v>
      </c>
      <c r="B4" s="1952" t="s">
        <v>1071</v>
      </c>
      <c r="C4" s="1953"/>
      <c r="D4" s="1953"/>
      <c r="E4" s="1953"/>
      <c r="F4" s="1953"/>
      <c r="G4" s="1953"/>
      <c r="H4" s="1953"/>
      <c r="I4" s="1954" t="s">
        <v>1072</v>
      </c>
      <c r="J4" s="1955"/>
    </row>
    <row r="5" spans="1:12" ht="19.8">
      <c r="A5" s="1939" t="s">
        <v>1073</v>
      </c>
      <c r="B5" s="1925" t="s">
        <v>1074</v>
      </c>
      <c r="C5" s="1926"/>
      <c r="D5" s="1926"/>
      <c r="E5" s="1927" t="s">
        <v>1075</v>
      </c>
      <c r="F5" s="1928"/>
      <c r="G5" s="1928"/>
      <c r="H5" s="1926" t="s">
        <v>1076</v>
      </c>
      <c r="I5" s="1928"/>
      <c r="J5" s="1929"/>
    </row>
    <row r="6" spans="1:12" ht="20.399999999999999" thickBot="1">
      <c r="A6" s="1956"/>
      <c r="B6" s="381" t="s">
        <v>776</v>
      </c>
      <c r="C6" s="382" t="s">
        <v>1077</v>
      </c>
      <c r="D6" s="382" t="s">
        <v>1078</v>
      </c>
      <c r="E6" s="382" t="s">
        <v>776</v>
      </c>
      <c r="F6" s="383" t="s">
        <v>1077</v>
      </c>
      <c r="G6" s="383" t="s">
        <v>1078</v>
      </c>
      <c r="H6" s="383" t="s">
        <v>776</v>
      </c>
      <c r="I6" s="383" t="s">
        <v>1077</v>
      </c>
      <c r="J6" s="384" t="s">
        <v>1078</v>
      </c>
    </row>
    <row r="7" spans="1:12" ht="20.399999999999999" thickBot="1">
      <c r="A7" s="385" t="s">
        <v>1079</v>
      </c>
      <c r="B7" s="386">
        <f>C7+D7</f>
        <v>13</v>
      </c>
      <c r="C7" s="386">
        <f>SUM(C9:C16)</f>
        <v>12</v>
      </c>
      <c r="D7" s="386">
        <f>SUM(D9:D16)</f>
        <v>1</v>
      </c>
      <c r="E7" s="386">
        <f>SUM(F7:G7)</f>
        <v>0</v>
      </c>
      <c r="F7" s="386">
        <f>IF(F9+F10+F11+F12+F13+F14+F15+F16=[5]表二!B18,F9+F10+F11+F12+F13+F15+F14+F16,"F")</f>
        <v>0</v>
      </c>
      <c r="G7" s="386">
        <f>IF(G9+G10+G11+G12+G13+G14+G15+G16=[5]表二!B19,G9+G10+G11+G12+G13+G15+G14+G16,"F")</f>
        <v>0</v>
      </c>
      <c r="H7" s="386">
        <f>SUM(I7:J7)</f>
        <v>13</v>
      </c>
      <c r="I7" s="386">
        <f>IF(I9+I10+I11+I12+I13+I14+I15+I16=[5]表三!B24,I9+I10+I11+I12+I13+I15+I14+I16,"F")</f>
        <v>12</v>
      </c>
      <c r="J7" s="387">
        <f>IF(J9+J10+J11+J12+J13+J14+J15+J16=[5]表三!B25,J9+J10+J11+J12+J13+J15+J14+J16,"F")</f>
        <v>1</v>
      </c>
    </row>
    <row r="8" spans="1:12" ht="20.399999999999999" thickBot="1">
      <c r="A8" s="388" t="s">
        <v>1080</v>
      </c>
      <c r="B8" s="386">
        <f>SUM(C8:D8)</f>
        <v>1</v>
      </c>
      <c r="C8" s="386">
        <f t="shared" ref="C8:J8" si="0">SUM(C9:C13)</f>
        <v>0</v>
      </c>
      <c r="D8" s="386">
        <f t="shared" si="0"/>
        <v>1</v>
      </c>
      <c r="E8" s="386">
        <f>SUM(F8:G8)</f>
        <v>0</v>
      </c>
      <c r="F8" s="386">
        <f>SUM(F9:F13)</f>
        <v>0</v>
      </c>
      <c r="G8" s="386">
        <f t="shared" si="0"/>
        <v>0</v>
      </c>
      <c r="H8" s="386">
        <f>SUM(I8:J8)</f>
        <v>1</v>
      </c>
      <c r="I8" s="386">
        <f t="shared" si="0"/>
        <v>0</v>
      </c>
      <c r="J8" s="387">
        <f t="shared" si="0"/>
        <v>1</v>
      </c>
    </row>
    <row r="9" spans="1:12" ht="20.399999999999999" thickBot="1">
      <c r="A9" s="388" t="s">
        <v>1081</v>
      </c>
      <c r="B9" s="386">
        <f t="shared" ref="B9:B16" si="1">SUM(C9:D9)</f>
        <v>0</v>
      </c>
      <c r="C9" s="386">
        <f t="shared" ref="C9:D16" si="2">+F9+I9</f>
        <v>0</v>
      </c>
      <c r="D9" s="386">
        <f t="shared" si="2"/>
        <v>0</v>
      </c>
      <c r="E9" s="386">
        <f>IF(F9+G9=[5]表二!B9,F9+G9,"F")</f>
        <v>0</v>
      </c>
      <c r="F9" s="389"/>
      <c r="G9" s="389"/>
      <c r="H9" s="386">
        <f>IF(I9+J9=[5]表三!B10,I9+J9,"F")</f>
        <v>0</v>
      </c>
      <c r="I9" s="389"/>
      <c r="J9" s="390"/>
    </row>
    <row r="10" spans="1:12" ht="20.399999999999999" thickBot="1">
      <c r="A10" s="388" t="s">
        <v>1082</v>
      </c>
      <c r="B10" s="386">
        <f t="shared" si="1"/>
        <v>0</v>
      </c>
      <c r="C10" s="386">
        <f t="shared" si="2"/>
        <v>0</v>
      </c>
      <c r="D10" s="386">
        <f t="shared" si="2"/>
        <v>0</v>
      </c>
      <c r="E10" s="386">
        <f>IF(F10+G10=[5]表二!B10,F10+G10,"F")</f>
        <v>0</v>
      </c>
      <c r="F10" s="389"/>
      <c r="G10" s="389"/>
      <c r="H10" s="386">
        <f>IF(I10+J10=[5]表三!B11,I10+J10,"F")</f>
        <v>0</v>
      </c>
      <c r="I10" s="389"/>
      <c r="J10" s="390"/>
    </row>
    <row r="11" spans="1:12" ht="20.399999999999999" thickBot="1">
      <c r="A11" s="388" t="s">
        <v>1083</v>
      </c>
      <c r="B11" s="386">
        <f t="shared" si="1"/>
        <v>1</v>
      </c>
      <c r="C11" s="386">
        <f t="shared" si="2"/>
        <v>0</v>
      </c>
      <c r="D11" s="386">
        <f t="shared" si="2"/>
        <v>1</v>
      </c>
      <c r="E11" s="386">
        <f>IF(F11+G11=[5]表二!B11,F11+G11,"F")</f>
        <v>0</v>
      </c>
      <c r="F11" s="389"/>
      <c r="G11" s="389"/>
      <c r="H11" s="386">
        <f>IF(I11+J11=[5]表三!B12,I11+J11,"F")</f>
        <v>1</v>
      </c>
      <c r="I11" s="389"/>
      <c r="J11" s="390">
        <v>1</v>
      </c>
    </row>
    <row r="12" spans="1:12" ht="20.399999999999999" thickBot="1">
      <c r="A12" s="388" t="s">
        <v>1084</v>
      </c>
      <c r="B12" s="386">
        <f t="shared" si="1"/>
        <v>0</v>
      </c>
      <c r="C12" s="386">
        <f t="shared" si="2"/>
        <v>0</v>
      </c>
      <c r="D12" s="386">
        <f t="shared" si="2"/>
        <v>0</v>
      </c>
      <c r="E12" s="386">
        <f>IF(F12+G12=[5]表二!B12,F12+G12,"F")</f>
        <v>0</v>
      </c>
      <c r="F12" s="389"/>
      <c r="G12" s="389"/>
      <c r="H12" s="386">
        <f>IF(I12+J12=[5]表三!B13,I12+J12,"F")</f>
        <v>0</v>
      </c>
      <c r="I12" s="389"/>
      <c r="J12" s="390"/>
    </row>
    <row r="13" spans="1:12" ht="20.399999999999999" thickBot="1">
      <c r="A13" s="388" t="s">
        <v>1085</v>
      </c>
      <c r="B13" s="386">
        <f t="shared" si="1"/>
        <v>0</v>
      </c>
      <c r="C13" s="386">
        <f t="shared" si="2"/>
        <v>0</v>
      </c>
      <c r="D13" s="386">
        <f t="shared" si="2"/>
        <v>0</v>
      </c>
      <c r="E13" s="386">
        <f>IF(F13+G13=[5]表二!B13,F13+G13,"F")</f>
        <v>0</v>
      </c>
      <c r="F13" s="389"/>
      <c r="G13" s="389"/>
      <c r="H13" s="386">
        <f>IF(I13+J13=[5]表三!B14,I13+J13,"F")</f>
        <v>0</v>
      </c>
      <c r="I13" s="389"/>
      <c r="J13" s="390"/>
    </row>
    <row r="14" spans="1:12" ht="20.399999999999999" thickBot="1">
      <c r="A14" s="388" t="s">
        <v>1086</v>
      </c>
      <c r="B14" s="386">
        <f>SUM(C14:D14)</f>
        <v>0</v>
      </c>
      <c r="C14" s="386">
        <f t="shared" si="2"/>
        <v>0</v>
      </c>
      <c r="D14" s="386">
        <f t="shared" si="2"/>
        <v>0</v>
      </c>
      <c r="E14" s="386">
        <f>IF(F14+G14=[5]表二!B14,F14+G14,"F")</f>
        <v>0</v>
      </c>
      <c r="F14" s="389"/>
      <c r="G14" s="389"/>
      <c r="H14" s="386">
        <f>IF(I14+J14=[5]表三!B15,I14+J14,"F")</f>
        <v>0</v>
      </c>
      <c r="I14" s="389"/>
      <c r="J14" s="390"/>
    </row>
    <row r="15" spans="1:12" ht="20.399999999999999" thickBot="1">
      <c r="A15" s="388" t="s">
        <v>1087</v>
      </c>
      <c r="B15" s="386">
        <f t="shared" si="1"/>
        <v>12</v>
      </c>
      <c r="C15" s="386">
        <f t="shared" si="2"/>
        <v>12</v>
      </c>
      <c r="D15" s="386">
        <f t="shared" si="2"/>
        <v>0</v>
      </c>
      <c r="E15" s="386">
        <f>IF(F15+G15=[5]表二!B15,F15+G15,"F")</f>
        <v>0</v>
      </c>
      <c r="F15" s="389"/>
      <c r="G15" s="389"/>
      <c r="H15" s="386">
        <f>IF(I15+J15=[5]表三!B16,I15+J15,"F")</f>
        <v>12</v>
      </c>
      <c r="I15" s="389">
        <v>12</v>
      </c>
      <c r="J15" s="390"/>
    </row>
    <row r="16" spans="1:12" ht="20.399999999999999" thickBot="1">
      <c r="A16" s="391" t="s">
        <v>1088</v>
      </c>
      <c r="B16" s="386">
        <f t="shared" si="1"/>
        <v>0</v>
      </c>
      <c r="C16" s="386">
        <f t="shared" si="2"/>
        <v>0</v>
      </c>
      <c r="D16" s="386">
        <f t="shared" si="2"/>
        <v>0</v>
      </c>
      <c r="E16" s="386">
        <f>IF(F16+G16=[5]表二!B16,F16+G16,"F")</f>
        <v>0</v>
      </c>
      <c r="F16" s="389"/>
      <c r="G16" s="389"/>
      <c r="H16" s="386">
        <f>IF(I16+J16=[5]表三!B22,I16+J16,"F")</f>
        <v>0</v>
      </c>
      <c r="I16" s="389"/>
      <c r="J16" s="390"/>
    </row>
    <row r="20" spans="1:15" ht="39">
      <c r="A20" s="1933" t="s">
        <v>1128</v>
      </c>
      <c r="B20" s="1934"/>
      <c r="C20" s="1934"/>
      <c r="D20" s="1934"/>
      <c r="E20" s="1934"/>
      <c r="F20" s="1934"/>
      <c r="G20" s="1934"/>
      <c r="H20" s="1934"/>
      <c r="I20" s="1934"/>
      <c r="J20" s="1934"/>
      <c r="K20" s="1934"/>
      <c r="L20" s="1934"/>
      <c r="M20" s="1934"/>
      <c r="N20" s="1934"/>
      <c r="O20" s="1934"/>
    </row>
    <row r="21" spans="1:15" ht="20.399999999999999" thickBot="1">
      <c r="A21" s="393" t="s">
        <v>1089</v>
      </c>
      <c r="B21" s="1932" t="s">
        <v>1090</v>
      </c>
      <c r="C21" s="1932"/>
      <c r="D21" s="1932"/>
      <c r="E21" s="1932"/>
      <c r="F21" s="1932"/>
      <c r="G21" s="1932"/>
      <c r="H21" s="1932"/>
      <c r="I21" s="1932"/>
      <c r="J21" s="1932"/>
      <c r="K21" s="1932"/>
      <c r="O21" s="394" t="s">
        <v>1091</v>
      </c>
    </row>
    <row r="22" spans="1:15" ht="49.2" thickBot="1">
      <c r="A22" s="395" t="s">
        <v>1092</v>
      </c>
      <c r="B22" s="396" t="s">
        <v>1093</v>
      </c>
      <c r="C22" s="397" t="s">
        <v>1094</v>
      </c>
      <c r="D22" s="398" t="s">
        <v>1095</v>
      </c>
      <c r="E22" s="399" t="s">
        <v>1096</v>
      </c>
      <c r="F22" s="399" t="s">
        <v>1097</v>
      </c>
      <c r="G22" s="399" t="s">
        <v>1098</v>
      </c>
      <c r="H22" s="400" t="s">
        <v>1099</v>
      </c>
      <c r="I22" s="399" t="s">
        <v>1100</v>
      </c>
      <c r="J22" s="401" t="s">
        <v>1101</v>
      </c>
      <c r="K22" s="400" t="s">
        <v>1102</v>
      </c>
      <c r="L22" s="402" t="s">
        <v>1103</v>
      </c>
      <c r="M22" s="402" t="s">
        <v>1104</v>
      </c>
      <c r="N22" s="402" t="s">
        <v>1105</v>
      </c>
      <c r="O22" s="403" t="s">
        <v>1106</v>
      </c>
    </row>
    <row r="23" spans="1:15" ht="16.8" thickBot="1">
      <c r="A23" s="404" t="s">
        <v>1107</v>
      </c>
      <c r="B23" s="405">
        <f>IF(AND(B24=B34,B34=B37,B37=B24),B24,"F")</f>
        <v>0</v>
      </c>
      <c r="C23" s="405">
        <f t="shared" ref="C23:O23" si="3">IF(AND(C24=C34,C34=C37,C37=C24),C24,"F")</f>
        <v>0</v>
      </c>
      <c r="D23" s="405">
        <f t="shared" si="3"/>
        <v>0</v>
      </c>
      <c r="E23" s="405">
        <f t="shared" si="3"/>
        <v>0</v>
      </c>
      <c r="F23" s="405">
        <f t="shared" si="3"/>
        <v>0</v>
      </c>
      <c r="G23" s="405">
        <f t="shared" si="3"/>
        <v>0</v>
      </c>
      <c r="H23" s="405">
        <f t="shared" si="3"/>
        <v>0</v>
      </c>
      <c r="I23" s="405">
        <f t="shared" si="3"/>
        <v>0</v>
      </c>
      <c r="J23" s="405">
        <f t="shared" si="3"/>
        <v>0</v>
      </c>
      <c r="K23" s="405">
        <f t="shared" si="3"/>
        <v>0</v>
      </c>
      <c r="L23" s="405">
        <f t="shared" si="3"/>
        <v>0</v>
      </c>
      <c r="M23" s="405">
        <f t="shared" si="3"/>
        <v>0</v>
      </c>
      <c r="N23" s="405">
        <f>IF(AND(N24=N34,N34=N37,N37=N24),N24,"F")</f>
        <v>0</v>
      </c>
      <c r="O23" s="406">
        <f t="shared" si="3"/>
        <v>0</v>
      </c>
    </row>
    <row r="24" spans="1:15" ht="16.8" thickBot="1">
      <c r="A24" s="407" t="s">
        <v>1108</v>
      </c>
      <c r="B24" s="405">
        <f>B25+B31+B32+B33</f>
        <v>0</v>
      </c>
      <c r="C24" s="405">
        <f t="shared" ref="C24:O24" si="4">C25+C31+C32+C33</f>
        <v>0</v>
      </c>
      <c r="D24" s="405">
        <f>D25+D31+D32+D33</f>
        <v>0</v>
      </c>
      <c r="E24" s="405">
        <f t="shared" si="4"/>
        <v>0</v>
      </c>
      <c r="F24" s="405">
        <f t="shared" si="4"/>
        <v>0</v>
      </c>
      <c r="G24" s="405">
        <f t="shared" si="4"/>
        <v>0</v>
      </c>
      <c r="H24" s="405">
        <f t="shared" si="4"/>
        <v>0</v>
      </c>
      <c r="I24" s="405">
        <f t="shared" si="4"/>
        <v>0</v>
      </c>
      <c r="J24" s="405">
        <f t="shared" si="4"/>
        <v>0</v>
      </c>
      <c r="K24" s="405">
        <f t="shared" si="4"/>
        <v>0</v>
      </c>
      <c r="L24" s="405">
        <f t="shared" si="4"/>
        <v>0</v>
      </c>
      <c r="M24" s="405">
        <f t="shared" si="4"/>
        <v>0</v>
      </c>
      <c r="N24" s="405">
        <f>N25+N31+N32+N33</f>
        <v>0</v>
      </c>
      <c r="O24" s="406">
        <f t="shared" si="4"/>
        <v>0</v>
      </c>
    </row>
    <row r="25" spans="1:15" ht="16.8" thickBot="1">
      <c r="A25" s="407" t="s">
        <v>1109</v>
      </c>
      <c r="B25" s="405">
        <f>SUM(B26:B30)</f>
        <v>0</v>
      </c>
      <c r="C25" s="405">
        <f t="shared" ref="C25:O25" si="5">SUM(C26:C30)</f>
        <v>0</v>
      </c>
      <c r="D25" s="405">
        <f>SUM(D26:D30)</f>
        <v>0</v>
      </c>
      <c r="E25" s="405">
        <f t="shared" si="5"/>
        <v>0</v>
      </c>
      <c r="F25" s="405">
        <f t="shared" si="5"/>
        <v>0</v>
      </c>
      <c r="G25" s="405">
        <f t="shared" si="5"/>
        <v>0</v>
      </c>
      <c r="H25" s="405">
        <f t="shared" si="5"/>
        <v>0</v>
      </c>
      <c r="I25" s="405">
        <f t="shared" si="5"/>
        <v>0</v>
      </c>
      <c r="J25" s="405">
        <f t="shared" si="5"/>
        <v>0</v>
      </c>
      <c r="K25" s="405">
        <f t="shared" si="5"/>
        <v>0</v>
      </c>
      <c r="L25" s="405">
        <f t="shared" si="5"/>
        <v>0</v>
      </c>
      <c r="M25" s="405">
        <f t="shared" si="5"/>
        <v>0</v>
      </c>
      <c r="N25" s="405">
        <f>SUM(N26:N30)</f>
        <v>0</v>
      </c>
      <c r="O25" s="406">
        <f t="shared" si="5"/>
        <v>0</v>
      </c>
    </row>
    <row r="26" spans="1:15" ht="16.8" thickBot="1">
      <c r="A26" s="407" t="s">
        <v>1110</v>
      </c>
      <c r="B26" s="405">
        <f t="shared" ref="B26:B43" si="6">SUM(C26:O26)</f>
        <v>0</v>
      </c>
      <c r="C26" s="408"/>
      <c r="D26" s="408"/>
      <c r="E26" s="408"/>
      <c r="F26" s="408"/>
      <c r="G26" s="408"/>
      <c r="H26" s="408"/>
      <c r="I26" s="408"/>
      <c r="J26" s="408"/>
      <c r="K26" s="408"/>
      <c r="L26" s="408"/>
      <c r="M26" s="408"/>
      <c r="N26" s="408"/>
      <c r="O26" s="409"/>
    </row>
    <row r="27" spans="1:15" ht="16.8" thickBot="1">
      <c r="A27" s="407" t="s">
        <v>1111</v>
      </c>
      <c r="B27" s="405">
        <f t="shared" si="6"/>
        <v>0</v>
      </c>
      <c r="C27" s="408"/>
      <c r="D27" s="408"/>
      <c r="E27" s="410"/>
      <c r="F27" s="410"/>
      <c r="G27" s="410"/>
      <c r="H27" s="410"/>
      <c r="I27" s="410"/>
      <c r="J27" s="410"/>
      <c r="K27" s="410"/>
      <c r="L27" s="410"/>
      <c r="M27" s="410"/>
      <c r="N27" s="410"/>
      <c r="O27" s="411"/>
    </row>
    <row r="28" spans="1:15" ht="16.8" thickBot="1">
      <c r="A28" s="407" t="s">
        <v>1112</v>
      </c>
      <c r="B28" s="405">
        <f t="shared" si="6"/>
        <v>0</v>
      </c>
      <c r="C28" s="408"/>
      <c r="D28" s="408"/>
      <c r="E28" s="410"/>
      <c r="F28" s="410"/>
      <c r="G28" s="412"/>
      <c r="H28" s="410"/>
      <c r="I28" s="410"/>
      <c r="J28" s="410"/>
      <c r="K28" s="410"/>
      <c r="L28" s="410"/>
      <c r="M28" s="410"/>
      <c r="N28" s="410"/>
      <c r="O28" s="411"/>
    </row>
    <row r="29" spans="1:15" ht="16.8" thickBot="1">
      <c r="A29" s="407" t="s">
        <v>1113</v>
      </c>
      <c r="B29" s="405">
        <f t="shared" si="6"/>
        <v>0</v>
      </c>
      <c r="C29" s="408"/>
      <c r="D29" s="408"/>
      <c r="E29" s="410"/>
      <c r="F29" s="410"/>
      <c r="G29" s="410"/>
      <c r="H29" s="410"/>
      <c r="I29" s="410"/>
      <c r="J29" s="410"/>
      <c r="K29" s="410"/>
      <c r="L29" s="410"/>
      <c r="M29" s="410"/>
      <c r="N29" s="410"/>
      <c r="O29" s="411"/>
    </row>
    <row r="30" spans="1:15" ht="16.8" thickBot="1">
      <c r="A30" s="407" t="s">
        <v>1114</v>
      </c>
      <c r="B30" s="405">
        <f t="shared" si="6"/>
        <v>0</v>
      </c>
      <c r="C30" s="408"/>
      <c r="D30" s="408"/>
      <c r="E30" s="410"/>
      <c r="F30" s="410"/>
      <c r="G30" s="410"/>
      <c r="H30" s="410"/>
      <c r="I30" s="410"/>
      <c r="J30" s="410"/>
      <c r="K30" s="410"/>
      <c r="L30" s="410"/>
      <c r="M30" s="410"/>
      <c r="N30" s="410"/>
      <c r="O30" s="411"/>
    </row>
    <row r="31" spans="1:15" ht="16.8" thickBot="1">
      <c r="A31" s="407" t="s">
        <v>1115</v>
      </c>
      <c r="B31" s="405">
        <f t="shared" si="6"/>
        <v>0</v>
      </c>
      <c r="C31" s="408"/>
      <c r="D31" s="408"/>
      <c r="E31" s="408"/>
      <c r="F31" s="408"/>
      <c r="G31" s="408"/>
      <c r="H31" s="408"/>
      <c r="I31" s="408"/>
      <c r="J31" s="408"/>
      <c r="K31" s="408"/>
      <c r="L31" s="408"/>
      <c r="M31" s="408"/>
      <c r="N31" s="408"/>
      <c r="O31" s="409"/>
    </row>
    <row r="32" spans="1:15" ht="16.8" thickBot="1">
      <c r="A32" s="407" t="s">
        <v>1116</v>
      </c>
      <c r="B32" s="405">
        <f t="shared" si="6"/>
        <v>0</v>
      </c>
      <c r="C32" s="408"/>
      <c r="D32" s="408"/>
      <c r="E32" s="408"/>
      <c r="F32" s="408"/>
      <c r="G32" s="408"/>
      <c r="H32" s="408"/>
      <c r="I32" s="408"/>
      <c r="J32" s="408"/>
      <c r="K32" s="408"/>
      <c r="L32" s="408"/>
      <c r="M32" s="408"/>
      <c r="N32" s="408"/>
      <c r="O32" s="409"/>
    </row>
    <row r="33" spans="1:15" ht="20.399999999999999" thickBot="1">
      <c r="A33" s="413" t="s">
        <v>1117</v>
      </c>
      <c r="B33" s="405">
        <f t="shared" si="6"/>
        <v>0</v>
      </c>
      <c r="C33" s="408"/>
      <c r="D33" s="408"/>
      <c r="E33" s="408"/>
      <c r="F33" s="408"/>
      <c r="G33" s="408"/>
      <c r="H33" s="408"/>
      <c r="I33" s="408"/>
      <c r="J33" s="408"/>
      <c r="K33" s="408"/>
      <c r="L33" s="408"/>
      <c r="M33" s="408"/>
      <c r="N33" s="408"/>
      <c r="O33" s="409"/>
    </row>
    <row r="34" spans="1:15" ht="16.8" thickBot="1">
      <c r="A34" s="407" t="s">
        <v>1118</v>
      </c>
      <c r="B34" s="405">
        <f t="shared" si="6"/>
        <v>0</v>
      </c>
      <c r="C34" s="405">
        <f t="shared" ref="C34:O34" si="7">SUM(C35:C36)</f>
        <v>0</v>
      </c>
      <c r="D34" s="405"/>
      <c r="E34" s="405">
        <f t="shared" si="7"/>
        <v>0</v>
      </c>
      <c r="F34" s="405">
        <f t="shared" si="7"/>
        <v>0</v>
      </c>
      <c r="G34" s="405">
        <f t="shared" si="7"/>
        <v>0</v>
      </c>
      <c r="H34" s="405">
        <f t="shared" si="7"/>
        <v>0</v>
      </c>
      <c r="I34" s="405">
        <f t="shared" si="7"/>
        <v>0</v>
      </c>
      <c r="J34" s="405">
        <f t="shared" si="7"/>
        <v>0</v>
      </c>
      <c r="K34" s="405">
        <f t="shared" si="7"/>
        <v>0</v>
      </c>
      <c r="L34" s="405">
        <f t="shared" si="7"/>
        <v>0</v>
      </c>
      <c r="M34" s="405">
        <f t="shared" si="7"/>
        <v>0</v>
      </c>
      <c r="N34" s="405"/>
      <c r="O34" s="406">
        <f t="shared" si="7"/>
        <v>0</v>
      </c>
    </row>
    <row r="35" spans="1:15" ht="16.8" thickBot="1">
      <c r="A35" s="407" t="s">
        <v>1119</v>
      </c>
      <c r="B35" s="405">
        <f t="shared" si="6"/>
        <v>0</v>
      </c>
      <c r="C35" s="408"/>
      <c r="D35" s="408"/>
      <c r="E35" s="408"/>
      <c r="F35" s="408"/>
      <c r="G35" s="408"/>
      <c r="H35" s="408"/>
      <c r="I35" s="408"/>
      <c r="J35" s="408"/>
      <c r="K35" s="408"/>
      <c r="L35" s="408"/>
      <c r="M35" s="408"/>
      <c r="N35" s="408"/>
      <c r="O35" s="409"/>
    </row>
    <row r="36" spans="1:15" ht="16.8" thickBot="1">
      <c r="A36" s="407" t="s">
        <v>1120</v>
      </c>
      <c r="B36" s="405">
        <f t="shared" si="6"/>
        <v>0</v>
      </c>
      <c r="C36" s="408"/>
      <c r="D36" s="408"/>
      <c r="E36" s="408"/>
      <c r="F36" s="408"/>
      <c r="G36" s="408"/>
      <c r="H36" s="408"/>
      <c r="I36" s="408"/>
      <c r="J36" s="408"/>
      <c r="K36" s="408"/>
      <c r="L36" s="408"/>
      <c r="M36" s="408"/>
      <c r="N36" s="408"/>
      <c r="O36" s="409"/>
    </row>
    <row r="37" spans="1:15" ht="16.8" thickBot="1">
      <c r="A37" s="414" t="s">
        <v>1121</v>
      </c>
      <c r="B37" s="405">
        <f t="shared" si="6"/>
        <v>0</v>
      </c>
      <c r="C37" s="405">
        <f t="shared" ref="C37:O37" si="8">SUM(C38:C43)</f>
        <v>0</v>
      </c>
      <c r="D37" s="405"/>
      <c r="E37" s="405">
        <f t="shared" si="8"/>
        <v>0</v>
      </c>
      <c r="F37" s="405">
        <f t="shared" si="8"/>
        <v>0</v>
      </c>
      <c r="G37" s="405">
        <f t="shared" si="8"/>
        <v>0</v>
      </c>
      <c r="H37" s="405">
        <f t="shared" si="8"/>
        <v>0</v>
      </c>
      <c r="I37" s="405">
        <f t="shared" si="8"/>
        <v>0</v>
      </c>
      <c r="J37" s="405">
        <f t="shared" si="8"/>
        <v>0</v>
      </c>
      <c r="K37" s="405">
        <f t="shared" si="8"/>
        <v>0</v>
      </c>
      <c r="L37" s="405">
        <f t="shared" si="8"/>
        <v>0</v>
      </c>
      <c r="M37" s="405">
        <f t="shared" si="8"/>
        <v>0</v>
      </c>
      <c r="N37" s="405"/>
      <c r="O37" s="406">
        <f t="shared" si="8"/>
        <v>0</v>
      </c>
    </row>
    <row r="38" spans="1:15" ht="16.8" thickBot="1">
      <c r="A38" s="407" t="s">
        <v>1122</v>
      </c>
      <c r="B38" s="405">
        <f t="shared" si="6"/>
        <v>0</v>
      </c>
      <c r="C38" s="408"/>
      <c r="D38" s="408"/>
      <c r="E38" s="408"/>
      <c r="F38" s="408"/>
      <c r="G38" s="408"/>
      <c r="H38" s="408"/>
      <c r="I38" s="408"/>
      <c r="J38" s="408"/>
      <c r="K38" s="408"/>
      <c r="L38" s="408"/>
      <c r="M38" s="408"/>
      <c r="N38" s="408"/>
      <c r="O38" s="409"/>
    </row>
    <row r="39" spans="1:15" ht="16.8" thickBot="1">
      <c r="A39" s="407" t="s">
        <v>1123</v>
      </c>
      <c r="B39" s="405">
        <f t="shared" si="6"/>
        <v>0</v>
      </c>
      <c r="C39" s="408"/>
      <c r="D39" s="408"/>
      <c r="E39" s="410"/>
      <c r="F39" s="410"/>
      <c r="G39" s="412"/>
      <c r="H39" s="410"/>
      <c r="I39" s="410"/>
      <c r="J39" s="410"/>
      <c r="K39" s="410"/>
      <c r="L39" s="410"/>
      <c r="M39" s="410"/>
      <c r="N39" s="410"/>
      <c r="O39" s="411"/>
    </row>
    <row r="40" spans="1:15" ht="16.8" thickBot="1">
      <c r="A40" s="407" t="s">
        <v>1124</v>
      </c>
      <c r="B40" s="405">
        <f t="shared" si="6"/>
        <v>0</v>
      </c>
      <c r="C40" s="408"/>
      <c r="D40" s="408"/>
      <c r="E40" s="410"/>
      <c r="F40" s="410"/>
      <c r="G40" s="410"/>
      <c r="H40" s="410"/>
      <c r="I40" s="410"/>
      <c r="J40" s="410"/>
      <c r="K40" s="410"/>
      <c r="L40" s="410"/>
      <c r="M40" s="410"/>
      <c r="N40" s="410"/>
      <c r="O40" s="411"/>
    </row>
    <row r="41" spans="1:15" ht="16.8" thickBot="1">
      <c r="A41" s="407" t="s">
        <v>1125</v>
      </c>
      <c r="B41" s="405">
        <f t="shared" si="6"/>
        <v>0</v>
      </c>
      <c r="C41" s="408"/>
      <c r="D41" s="408"/>
      <c r="E41" s="410"/>
      <c r="F41" s="410"/>
      <c r="G41" s="410"/>
      <c r="H41" s="410"/>
      <c r="I41" s="410"/>
      <c r="J41" s="410"/>
      <c r="K41" s="410"/>
      <c r="L41" s="410"/>
      <c r="M41" s="410"/>
      <c r="N41" s="410"/>
      <c r="O41" s="411"/>
    </row>
    <row r="42" spans="1:15" ht="16.8" thickBot="1">
      <c r="A42" s="407" t="s">
        <v>1126</v>
      </c>
      <c r="B42" s="405">
        <f t="shared" si="6"/>
        <v>0</v>
      </c>
      <c r="C42" s="408"/>
      <c r="D42" s="408"/>
      <c r="E42" s="408"/>
      <c r="F42" s="408"/>
      <c r="G42" s="408"/>
      <c r="H42" s="408"/>
      <c r="I42" s="408"/>
      <c r="J42" s="408"/>
      <c r="K42" s="408"/>
      <c r="L42" s="408"/>
      <c r="M42" s="408"/>
      <c r="N42" s="408"/>
      <c r="O42" s="409"/>
    </row>
    <row r="43" spans="1:15" ht="16.8" thickBot="1">
      <c r="A43" s="415" t="s">
        <v>1127</v>
      </c>
      <c r="B43" s="405">
        <f t="shared" si="6"/>
        <v>0</v>
      </c>
      <c r="C43" s="408"/>
      <c r="D43" s="408"/>
      <c r="E43" s="410"/>
      <c r="F43" s="410"/>
      <c r="G43" s="410"/>
      <c r="H43" s="410"/>
      <c r="I43" s="410"/>
      <c r="J43" s="410"/>
      <c r="K43" s="410"/>
      <c r="L43" s="410"/>
      <c r="M43" s="410"/>
      <c r="N43" s="410"/>
      <c r="O43" s="411"/>
    </row>
    <row r="46" spans="1:15" ht="16.8" thickBot="1"/>
    <row r="47" spans="1:15" ht="39">
      <c r="A47" s="1935" t="s">
        <v>1129</v>
      </c>
      <c r="B47" s="1936"/>
      <c r="C47" s="1936"/>
      <c r="D47" s="1936"/>
      <c r="E47" s="1936"/>
      <c r="F47" s="1936"/>
      <c r="G47" s="1936"/>
      <c r="H47" s="1936"/>
      <c r="I47" s="1936"/>
      <c r="J47" s="1936"/>
    </row>
    <row r="48" spans="1:15" ht="20.399999999999999" thickBot="1">
      <c r="A48" s="416" t="s">
        <v>1130</v>
      </c>
      <c r="B48" s="1932" t="s">
        <v>1131</v>
      </c>
      <c r="C48" s="1937"/>
      <c r="D48" s="1937"/>
      <c r="E48" s="1937"/>
      <c r="F48" s="1937"/>
      <c r="G48" s="1937"/>
      <c r="H48" s="1938"/>
      <c r="I48" s="417"/>
      <c r="J48" s="418" t="s">
        <v>1132</v>
      </c>
    </row>
    <row r="49" spans="1:10" ht="19.8">
      <c r="A49" s="1939" t="s">
        <v>1092</v>
      </c>
      <c r="B49" s="1941" t="s">
        <v>1133</v>
      </c>
      <c r="C49" s="1943" t="s">
        <v>1134</v>
      </c>
      <c r="D49" s="1944"/>
      <c r="E49" s="1944"/>
      <c r="F49" s="1944"/>
      <c r="G49" s="1944"/>
      <c r="H49" s="1927" t="s">
        <v>1135</v>
      </c>
      <c r="I49" s="1945"/>
      <c r="J49" s="1946"/>
    </row>
    <row r="50" spans="1:10" ht="40.200000000000003" thickBot="1">
      <c r="A50" s="1940"/>
      <c r="B50" s="1942"/>
      <c r="C50" s="382" t="s">
        <v>776</v>
      </c>
      <c r="D50" s="382" t="s">
        <v>1136</v>
      </c>
      <c r="E50" s="382" t="s">
        <v>1137</v>
      </c>
      <c r="F50" s="382" t="s">
        <v>1138</v>
      </c>
      <c r="G50" s="419" t="s">
        <v>1139</v>
      </c>
      <c r="H50" s="382" t="s">
        <v>776</v>
      </c>
      <c r="I50" s="420" t="s">
        <v>1140</v>
      </c>
      <c r="J50" s="421" t="s">
        <v>1141</v>
      </c>
    </row>
    <row r="51" spans="1:10" ht="16.8" thickBot="1">
      <c r="A51" s="422" t="s">
        <v>1107</v>
      </c>
      <c r="B51" s="405">
        <f>IF(AND(B52=B67,B67=B70,B70=B52),B52,"F")</f>
        <v>13</v>
      </c>
      <c r="C51" s="405">
        <f>SUM(D51:G51)</f>
        <v>13</v>
      </c>
      <c r="D51" s="405">
        <f t="shared" ref="D51:J51" si="9">IF(AND(D52=D67,D67=D70,D70=D52),D52,"F")</f>
        <v>8</v>
      </c>
      <c r="E51" s="405">
        <f t="shared" si="9"/>
        <v>0</v>
      </c>
      <c r="F51" s="405">
        <f>IF(AND(F52=F67,F67=F70,F70=F52),F52,"F")</f>
        <v>4</v>
      </c>
      <c r="G51" s="405">
        <f>IF(AND(G52=G67,G67=G70,G70=G52),G52,"F")</f>
        <v>1</v>
      </c>
      <c r="H51" s="405">
        <f>H53+H59+H60+H66</f>
        <v>0</v>
      </c>
      <c r="I51" s="405">
        <f t="shared" si="9"/>
        <v>0</v>
      </c>
      <c r="J51" s="406">
        <f t="shared" si="9"/>
        <v>0</v>
      </c>
    </row>
    <row r="52" spans="1:10" ht="16.8" thickBot="1">
      <c r="A52" s="407" t="s">
        <v>1108</v>
      </c>
      <c r="B52" s="405">
        <f>B53+B59+B60+B66</f>
        <v>13</v>
      </c>
      <c r="C52" s="405">
        <f>SUM(D52:G52)</f>
        <v>13</v>
      </c>
      <c r="D52" s="405">
        <f t="shared" ref="D52:J52" si="10">SUM(D54:D60)+D66</f>
        <v>8</v>
      </c>
      <c r="E52" s="405">
        <f t="shared" si="10"/>
        <v>0</v>
      </c>
      <c r="F52" s="405">
        <f t="shared" si="10"/>
        <v>4</v>
      </c>
      <c r="G52" s="405">
        <f t="shared" si="10"/>
        <v>1</v>
      </c>
      <c r="H52" s="405">
        <f>SUM(I52:J52)</f>
        <v>0</v>
      </c>
      <c r="I52" s="405">
        <f t="shared" si="10"/>
        <v>0</v>
      </c>
      <c r="J52" s="406">
        <f t="shared" si="10"/>
        <v>0</v>
      </c>
    </row>
    <row r="53" spans="1:10" ht="16.8" thickBot="1">
      <c r="A53" s="407" t="s">
        <v>1109</v>
      </c>
      <c r="B53" s="405">
        <f>C53</f>
        <v>1</v>
      </c>
      <c r="C53" s="405">
        <f>SUM(D53:G53)</f>
        <v>1</v>
      </c>
      <c r="D53" s="405">
        <f t="shared" ref="D53:J53" si="11">SUM(D54:D58)</f>
        <v>0</v>
      </c>
      <c r="E53" s="405">
        <f t="shared" si="11"/>
        <v>0</v>
      </c>
      <c r="F53" s="405">
        <f t="shared" si="11"/>
        <v>0</v>
      </c>
      <c r="G53" s="405">
        <v>1</v>
      </c>
      <c r="H53" s="405">
        <f t="shared" ref="H53:H76" si="12">SUM(I53:J53)</f>
        <v>0</v>
      </c>
      <c r="I53" s="405">
        <f t="shared" si="11"/>
        <v>0</v>
      </c>
      <c r="J53" s="406">
        <f t="shared" si="11"/>
        <v>0</v>
      </c>
    </row>
    <row r="54" spans="1:10" ht="16.8" thickBot="1">
      <c r="A54" s="407" t="s">
        <v>1110</v>
      </c>
      <c r="B54" s="405">
        <f t="shared" ref="B54:B76" si="13">C54+H54</f>
        <v>0</v>
      </c>
      <c r="C54" s="405">
        <f t="shared" ref="C54:C76" si="14">SUM(D54:G54)</f>
        <v>0</v>
      </c>
      <c r="D54" s="423"/>
      <c r="E54" s="423"/>
      <c r="F54" s="423"/>
      <c r="G54" s="423"/>
      <c r="H54" s="405">
        <f t="shared" si="12"/>
        <v>0</v>
      </c>
      <c r="I54" s="423"/>
      <c r="J54" s="424"/>
    </row>
    <row r="55" spans="1:10" ht="16.8" thickBot="1">
      <c r="A55" s="407" t="s">
        <v>1111</v>
      </c>
      <c r="B55" s="405">
        <f t="shared" si="13"/>
        <v>0</v>
      </c>
      <c r="C55" s="405">
        <f t="shared" si="14"/>
        <v>0</v>
      </c>
      <c r="D55" s="412"/>
      <c r="E55" s="423"/>
      <c r="F55" s="423"/>
      <c r="G55" s="423"/>
      <c r="H55" s="405">
        <f t="shared" si="12"/>
        <v>0</v>
      </c>
      <c r="I55" s="423"/>
      <c r="J55" s="424"/>
    </row>
    <row r="56" spans="1:10" ht="16.8" thickBot="1">
      <c r="A56" s="407" t="s">
        <v>1112</v>
      </c>
      <c r="B56" s="405">
        <f t="shared" si="13"/>
        <v>1</v>
      </c>
      <c r="C56" s="405">
        <f>SUM(D56:G56)</f>
        <v>1</v>
      </c>
      <c r="D56" s="423"/>
      <c r="E56" s="423"/>
      <c r="F56" s="423"/>
      <c r="G56" s="423">
        <v>1</v>
      </c>
      <c r="H56" s="405">
        <f t="shared" si="12"/>
        <v>0</v>
      </c>
      <c r="I56" s="423"/>
      <c r="J56" s="424"/>
    </row>
    <row r="57" spans="1:10" ht="16.8" thickBot="1">
      <c r="A57" s="407" t="s">
        <v>1113</v>
      </c>
      <c r="B57" s="405">
        <f t="shared" si="13"/>
        <v>0</v>
      </c>
      <c r="C57" s="405">
        <f t="shared" si="14"/>
        <v>0</v>
      </c>
      <c r="D57" s="423"/>
      <c r="E57" s="423"/>
      <c r="F57" s="423"/>
      <c r="G57" s="423"/>
      <c r="H57" s="405">
        <f t="shared" si="12"/>
        <v>0</v>
      </c>
      <c r="I57" s="423"/>
      <c r="J57" s="424"/>
    </row>
    <row r="58" spans="1:10" ht="16.8" thickBot="1">
      <c r="A58" s="407" t="s">
        <v>1114</v>
      </c>
      <c r="B58" s="405">
        <f t="shared" si="13"/>
        <v>0</v>
      </c>
      <c r="C58" s="405">
        <f t="shared" si="14"/>
        <v>0</v>
      </c>
      <c r="D58" s="423"/>
      <c r="E58" s="423"/>
      <c r="F58" s="423"/>
      <c r="G58" s="423"/>
      <c r="H58" s="405">
        <f t="shared" si="12"/>
        <v>0</v>
      </c>
      <c r="I58" s="423"/>
      <c r="J58" s="424"/>
    </row>
    <row r="59" spans="1:10" ht="16.8" thickBot="1">
      <c r="A59" s="407" t="s">
        <v>1115</v>
      </c>
      <c r="B59" s="405">
        <f t="shared" si="13"/>
        <v>0</v>
      </c>
      <c r="C59" s="405">
        <f t="shared" si="14"/>
        <v>0</v>
      </c>
      <c r="D59" s="423"/>
      <c r="E59" s="423"/>
      <c r="F59" s="423"/>
      <c r="G59" s="423"/>
      <c r="H59" s="405">
        <f t="shared" si="12"/>
        <v>0</v>
      </c>
      <c r="I59" s="423"/>
      <c r="J59" s="424"/>
    </row>
    <row r="60" spans="1:10" ht="20.399999999999999" thickBot="1">
      <c r="A60" s="425" t="s">
        <v>1116</v>
      </c>
      <c r="B60" s="405">
        <f t="shared" si="13"/>
        <v>12</v>
      </c>
      <c r="C60" s="405">
        <f t="shared" si="14"/>
        <v>12</v>
      </c>
      <c r="D60" s="405">
        <f t="shared" ref="D60:J60" si="15">SUM(D61:D65)</f>
        <v>8</v>
      </c>
      <c r="E60" s="405">
        <f t="shared" si="15"/>
        <v>0</v>
      </c>
      <c r="F60" s="405">
        <f t="shared" si="15"/>
        <v>4</v>
      </c>
      <c r="G60" s="405">
        <f t="shared" si="15"/>
        <v>0</v>
      </c>
      <c r="H60" s="405">
        <f t="shared" si="12"/>
        <v>0</v>
      </c>
      <c r="I60" s="405">
        <f t="shared" si="15"/>
        <v>0</v>
      </c>
      <c r="J60" s="406">
        <f t="shared" si="15"/>
        <v>0</v>
      </c>
    </row>
    <row r="61" spans="1:10" ht="16.8" thickBot="1">
      <c r="A61" s="407" t="s">
        <v>1142</v>
      </c>
      <c r="B61" s="405">
        <f t="shared" si="13"/>
        <v>0</v>
      </c>
      <c r="C61" s="405">
        <f t="shared" si="14"/>
        <v>0</v>
      </c>
      <c r="D61" s="423"/>
      <c r="E61" s="423"/>
      <c r="F61" s="423"/>
      <c r="G61" s="423"/>
      <c r="H61" s="405">
        <f t="shared" si="12"/>
        <v>0</v>
      </c>
      <c r="I61" s="423"/>
      <c r="J61" s="424"/>
    </row>
    <row r="62" spans="1:10" ht="16.8" thickBot="1">
      <c r="A62" s="407" t="s">
        <v>1143</v>
      </c>
      <c r="B62" s="405">
        <f t="shared" si="13"/>
        <v>12</v>
      </c>
      <c r="C62" s="405">
        <f t="shared" si="14"/>
        <v>12</v>
      </c>
      <c r="D62" s="423">
        <v>8</v>
      </c>
      <c r="E62" s="423"/>
      <c r="F62" s="423">
        <v>4</v>
      </c>
      <c r="G62" s="423"/>
      <c r="H62" s="405">
        <f t="shared" si="12"/>
        <v>0</v>
      </c>
      <c r="I62" s="423"/>
      <c r="J62" s="424"/>
    </row>
    <row r="63" spans="1:10" ht="16.8" thickBot="1">
      <c r="A63" s="407" t="s">
        <v>1144</v>
      </c>
      <c r="B63" s="405">
        <f t="shared" si="13"/>
        <v>0</v>
      </c>
      <c r="C63" s="405">
        <f t="shared" si="14"/>
        <v>0</v>
      </c>
      <c r="D63" s="423"/>
      <c r="E63" s="423"/>
      <c r="F63" s="423"/>
      <c r="G63" s="423"/>
      <c r="H63" s="405">
        <f t="shared" si="12"/>
        <v>0</v>
      </c>
      <c r="I63" s="423"/>
      <c r="J63" s="424"/>
    </row>
    <row r="64" spans="1:10" ht="16.8" thickBot="1">
      <c r="A64" s="407" t="s">
        <v>1145</v>
      </c>
      <c r="B64" s="405">
        <f t="shared" si="13"/>
        <v>0</v>
      </c>
      <c r="C64" s="405">
        <f t="shared" si="14"/>
        <v>0</v>
      </c>
      <c r="D64" s="423"/>
      <c r="E64" s="423"/>
      <c r="F64" s="423"/>
      <c r="G64" s="423"/>
      <c r="H64" s="405">
        <f t="shared" si="12"/>
        <v>0</v>
      </c>
      <c r="I64" s="423"/>
      <c r="J64" s="424"/>
    </row>
    <row r="65" spans="1:10" ht="16.8" thickBot="1">
      <c r="A65" s="407" t="s">
        <v>1146</v>
      </c>
      <c r="B65" s="405">
        <f t="shared" si="13"/>
        <v>0</v>
      </c>
      <c r="C65" s="405">
        <f t="shared" si="14"/>
        <v>0</v>
      </c>
      <c r="D65" s="423"/>
      <c r="E65" s="423"/>
      <c r="F65" s="423"/>
      <c r="G65" s="423"/>
      <c r="H65" s="405">
        <f t="shared" si="12"/>
        <v>0</v>
      </c>
      <c r="I65" s="423"/>
      <c r="J65" s="424"/>
    </row>
    <row r="66" spans="1:10" ht="16.8" thickBot="1">
      <c r="A66" s="426" t="s">
        <v>1117</v>
      </c>
      <c r="B66" s="405">
        <f t="shared" si="13"/>
        <v>0</v>
      </c>
      <c r="C66" s="405">
        <f t="shared" si="14"/>
        <v>0</v>
      </c>
      <c r="D66" s="423"/>
      <c r="E66" s="423"/>
      <c r="F66" s="423"/>
      <c r="G66" s="423"/>
      <c r="H66" s="405">
        <f t="shared" si="12"/>
        <v>0</v>
      </c>
      <c r="I66" s="423"/>
      <c r="J66" s="424"/>
    </row>
    <row r="67" spans="1:10" ht="16.8" thickBot="1">
      <c r="A67" s="407" t="s">
        <v>1118</v>
      </c>
      <c r="B67" s="405">
        <f t="shared" si="13"/>
        <v>13</v>
      </c>
      <c r="C67" s="405">
        <f t="shared" si="14"/>
        <v>13</v>
      </c>
      <c r="D67" s="405">
        <f t="shared" ref="D67:J67" si="16">SUM(D68:D69)</f>
        <v>8</v>
      </c>
      <c r="E67" s="405">
        <f t="shared" si="16"/>
        <v>0</v>
      </c>
      <c r="F67" s="405">
        <f t="shared" si="16"/>
        <v>4</v>
      </c>
      <c r="G67" s="405">
        <f t="shared" si="16"/>
        <v>1</v>
      </c>
      <c r="H67" s="405">
        <f t="shared" si="12"/>
        <v>0</v>
      </c>
      <c r="I67" s="405">
        <f t="shared" si="16"/>
        <v>0</v>
      </c>
      <c r="J67" s="406">
        <f t="shared" si="16"/>
        <v>0</v>
      </c>
    </row>
    <row r="68" spans="1:10" ht="16.8" thickBot="1">
      <c r="A68" s="407" t="s">
        <v>1119</v>
      </c>
      <c r="B68" s="405">
        <f t="shared" si="13"/>
        <v>12</v>
      </c>
      <c r="C68" s="405">
        <f t="shared" si="14"/>
        <v>12</v>
      </c>
      <c r="D68" s="423">
        <v>8</v>
      </c>
      <c r="E68" s="423"/>
      <c r="F68" s="423">
        <v>4</v>
      </c>
      <c r="G68" s="423"/>
      <c r="H68" s="405">
        <f t="shared" si="12"/>
        <v>0</v>
      </c>
      <c r="I68" s="423"/>
      <c r="J68" s="424"/>
    </row>
    <row r="69" spans="1:10" ht="16.8" thickBot="1">
      <c r="A69" s="407" t="s">
        <v>1120</v>
      </c>
      <c r="B69" s="405">
        <f t="shared" si="13"/>
        <v>1</v>
      </c>
      <c r="C69" s="405">
        <f t="shared" si="14"/>
        <v>1</v>
      </c>
      <c r="D69" s="423"/>
      <c r="E69" s="423"/>
      <c r="F69" s="423"/>
      <c r="G69" s="423">
        <v>1</v>
      </c>
      <c r="H69" s="405">
        <f t="shared" si="12"/>
        <v>0</v>
      </c>
      <c r="I69" s="423"/>
      <c r="J69" s="424"/>
    </row>
    <row r="70" spans="1:10" ht="16.8" thickBot="1">
      <c r="A70" s="414" t="s">
        <v>1121</v>
      </c>
      <c r="B70" s="405">
        <f t="shared" si="13"/>
        <v>13</v>
      </c>
      <c r="C70" s="405">
        <f t="shared" si="14"/>
        <v>13</v>
      </c>
      <c r="D70" s="405">
        <f t="shared" ref="D70:J70" si="17">SUM(D71:D76)</f>
        <v>8</v>
      </c>
      <c r="E70" s="405">
        <f t="shared" si="17"/>
        <v>0</v>
      </c>
      <c r="F70" s="405">
        <f t="shared" si="17"/>
        <v>4</v>
      </c>
      <c r="G70" s="405">
        <f t="shared" si="17"/>
        <v>1</v>
      </c>
      <c r="H70" s="405">
        <f t="shared" si="12"/>
        <v>0</v>
      </c>
      <c r="I70" s="405">
        <f t="shared" si="17"/>
        <v>0</v>
      </c>
      <c r="J70" s="406">
        <f t="shared" si="17"/>
        <v>0</v>
      </c>
    </row>
    <row r="71" spans="1:10" ht="16.8" thickBot="1">
      <c r="A71" s="407" t="s">
        <v>1122</v>
      </c>
      <c r="B71" s="405">
        <f t="shared" si="13"/>
        <v>0</v>
      </c>
      <c r="C71" s="405">
        <f t="shared" si="14"/>
        <v>0</v>
      </c>
      <c r="D71" s="423"/>
      <c r="E71" s="423"/>
      <c r="F71" s="423"/>
      <c r="G71" s="423"/>
      <c r="H71" s="405">
        <f t="shared" si="12"/>
        <v>0</v>
      </c>
      <c r="I71" s="423"/>
      <c r="J71" s="424"/>
    </row>
    <row r="72" spans="1:10" ht="16.8" thickBot="1">
      <c r="A72" s="407" t="s">
        <v>1123</v>
      </c>
      <c r="B72" s="405">
        <f t="shared" si="13"/>
        <v>0</v>
      </c>
      <c r="C72" s="405">
        <f t="shared" si="14"/>
        <v>0</v>
      </c>
      <c r="D72" s="423"/>
      <c r="E72" s="423"/>
      <c r="F72" s="423"/>
      <c r="G72" s="423"/>
      <c r="H72" s="405">
        <f t="shared" si="12"/>
        <v>0</v>
      </c>
      <c r="I72" s="423"/>
      <c r="J72" s="424"/>
    </row>
    <row r="73" spans="1:10" ht="16.8" thickBot="1">
      <c r="A73" s="407" t="s">
        <v>1124</v>
      </c>
      <c r="B73" s="405">
        <f t="shared" si="13"/>
        <v>11</v>
      </c>
      <c r="C73" s="405">
        <f t="shared" si="14"/>
        <v>11</v>
      </c>
      <c r="D73" s="423">
        <v>6</v>
      </c>
      <c r="E73" s="423"/>
      <c r="F73" s="423">
        <v>4</v>
      </c>
      <c r="G73" s="423">
        <v>1</v>
      </c>
      <c r="H73" s="405">
        <f t="shared" si="12"/>
        <v>0</v>
      </c>
      <c r="I73" s="423"/>
      <c r="J73" s="424"/>
    </row>
    <row r="74" spans="1:10" ht="16.8" thickBot="1">
      <c r="A74" s="407" t="s">
        <v>1125</v>
      </c>
      <c r="B74" s="405">
        <f t="shared" si="13"/>
        <v>1</v>
      </c>
      <c r="C74" s="405">
        <f t="shared" si="14"/>
        <v>1</v>
      </c>
      <c r="D74" s="423">
        <v>1</v>
      </c>
      <c r="E74" s="423"/>
      <c r="F74" s="423"/>
      <c r="G74" s="423"/>
      <c r="H74" s="405">
        <f t="shared" si="12"/>
        <v>0</v>
      </c>
      <c r="I74" s="423"/>
      <c r="J74" s="424"/>
    </row>
    <row r="75" spans="1:10" ht="16.8" thickBot="1">
      <c r="A75" s="407" t="s">
        <v>1126</v>
      </c>
      <c r="B75" s="405">
        <f t="shared" si="13"/>
        <v>1</v>
      </c>
      <c r="C75" s="405">
        <f t="shared" si="14"/>
        <v>1</v>
      </c>
      <c r="D75" s="423">
        <v>1</v>
      </c>
      <c r="E75" s="423"/>
      <c r="F75" s="423"/>
      <c r="G75" s="423"/>
      <c r="H75" s="405">
        <f t="shared" si="12"/>
        <v>0</v>
      </c>
      <c r="I75" s="423"/>
      <c r="J75" s="424"/>
    </row>
    <row r="76" spans="1:10" ht="16.8" thickBot="1">
      <c r="A76" s="415" t="s">
        <v>1127</v>
      </c>
      <c r="B76" s="405">
        <f t="shared" si="13"/>
        <v>0</v>
      </c>
      <c r="C76" s="405">
        <f t="shared" si="14"/>
        <v>0</v>
      </c>
      <c r="D76" s="423"/>
      <c r="E76" s="423"/>
      <c r="F76" s="423"/>
      <c r="G76" s="423"/>
      <c r="H76" s="405">
        <f t="shared" si="12"/>
        <v>0</v>
      </c>
      <c r="I76" s="423"/>
      <c r="J76" s="424"/>
    </row>
    <row r="77" spans="1:10">
      <c r="A77" s="377"/>
      <c r="I77" s="1930" t="s">
        <v>1147</v>
      </c>
      <c r="J77" s="1931"/>
    </row>
    <row r="78" spans="1:10">
      <c r="A78" s="377"/>
    </row>
    <row r="79" spans="1:10">
      <c r="A79" s="377"/>
    </row>
    <row r="80" spans="1:10">
      <c r="A80" s="377" t="s">
        <v>1148</v>
      </c>
    </row>
  </sheetData>
  <protectedRanges>
    <protectedRange sqref="B7:E16 F7:J8 H9:H16" name="範圍1"/>
    <protectedRange sqref="D51:J53 D60:G60 D67:G67 D70:G70 I60:J60 I67:J67 I70:J70 H54:H76 B51:C76" name="範圍1_1"/>
  </protectedRanges>
  <mergeCells count="19">
    <mergeCell ref="B4:H4"/>
    <mergeCell ref="I4:J4"/>
    <mergeCell ref="A5:A6"/>
    <mergeCell ref="B5:D5"/>
    <mergeCell ref="E5:G5"/>
    <mergeCell ref="H5:J5"/>
    <mergeCell ref="I77:J77"/>
    <mergeCell ref="K1:L1"/>
    <mergeCell ref="B21:K21"/>
    <mergeCell ref="A20:O20"/>
    <mergeCell ref="A47:J47"/>
    <mergeCell ref="B48:H48"/>
    <mergeCell ref="A49:A50"/>
    <mergeCell ref="B49:B50"/>
    <mergeCell ref="C49:G49"/>
    <mergeCell ref="H49:J49"/>
    <mergeCell ref="I1:J1"/>
    <mergeCell ref="I2:J2"/>
    <mergeCell ref="A3:J3"/>
  </mergeCells>
  <phoneticPr fontId="15" type="noConversion"/>
  <hyperlinks>
    <hyperlink ref="K1" location="預告統計資料發布時間表!A1" display="回發布時間表" xr:uid="{18FDC5A9-D52D-452E-8623-FA0277518C86}"/>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F3CC-1D68-4F84-8907-5CED55AA25A3}">
  <dimension ref="A1:L199"/>
  <sheetViews>
    <sheetView workbookViewId="0">
      <selection activeCell="K1" sqref="K1:L1"/>
    </sheetView>
  </sheetViews>
  <sheetFormatPr defaultColWidth="9" defaultRowHeight="16.2"/>
  <cols>
    <col min="1" max="1" width="33.44140625" style="430" customWidth="1"/>
    <col min="2" max="2" width="14.6640625" style="430" customWidth="1"/>
    <col min="3" max="3" width="14.33203125" style="430" customWidth="1"/>
    <col min="4" max="6" width="12.109375" style="430" bestFit="1" customWidth="1"/>
    <col min="7" max="7" width="13.109375" style="430" customWidth="1"/>
    <col min="8" max="8" width="15.33203125" style="430" customWidth="1"/>
    <col min="9" max="9" width="15.44140625" style="430" customWidth="1"/>
    <col min="10" max="10" width="31.109375" style="430" customWidth="1"/>
    <col min="11" max="256" width="9" style="430"/>
    <col min="257" max="257" width="33.44140625" style="430" customWidth="1"/>
    <col min="258" max="258" width="14.6640625" style="430" customWidth="1"/>
    <col min="259" max="259" width="14.33203125" style="430" customWidth="1"/>
    <col min="260" max="262" width="12.109375" style="430" bestFit="1" customWidth="1"/>
    <col min="263" max="263" width="13.109375" style="430" customWidth="1"/>
    <col min="264" max="264" width="15.33203125" style="430" customWidth="1"/>
    <col min="265" max="265" width="15.44140625" style="430" customWidth="1"/>
    <col min="266" max="266" width="31.109375" style="430" customWidth="1"/>
    <col min="267" max="512" width="9" style="430"/>
    <col min="513" max="513" width="33.44140625" style="430" customWidth="1"/>
    <col min="514" max="514" width="14.6640625" style="430" customWidth="1"/>
    <col min="515" max="515" width="14.33203125" style="430" customWidth="1"/>
    <col min="516" max="518" width="12.109375" style="430" bestFit="1" customWidth="1"/>
    <col min="519" max="519" width="13.109375" style="430" customWidth="1"/>
    <col min="520" max="520" width="15.33203125" style="430" customWidth="1"/>
    <col min="521" max="521" width="15.44140625" style="430" customWidth="1"/>
    <col min="522" max="522" width="31.109375" style="430" customWidth="1"/>
    <col min="523" max="768" width="9" style="430"/>
    <col min="769" max="769" width="33.44140625" style="430" customWidth="1"/>
    <col min="770" max="770" width="14.6640625" style="430" customWidth="1"/>
    <col min="771" max="771" width="14.33203125" style="430" customWidth="1"/>
    <col min="772" max="774" width="12.109375" style="430" bestFit="1" customWidth="1"/>
    <col min="775" max="775" width="13.109375" style="430" customWidth="1"/>
    <col min="776" max="776" width="15.33203125" style="430" customWidth="1"/>
    <col min="777" max="777" width="15.44140625" style="430" customWidth="1"/>
    <col min="778" max="778" width="31.109375" style="430" customWidth="1"/>
    <col min="779" max="1024" width="9" style="430"/>
    <col min="1025" max="1025" width="33.44140625" style="430" customWidth="1"/>
    <col min="1026" max="1026" width="14.6640625" style="430" customWidth="1"/>
    <col min="1027" max="1027" width="14.33203125" style="430" customWidth="1"/>
    <col min="1028" max="1030" width="12.109375" style="430" bestFit="1" customWidth="1"/>
    <col min="1031" max="1031" width="13.109375" style="430" customWidth="1"/>
    <col min="1032" max="1032" width="15.33203125" style="430" customWidth="1"/>
    <col min="1033" max="1033" width="15.44140625" style="430" customWidth="1"/>
    <col min="1034" max="1034" width="31.109375" style="430" customWidth="1"/>
    <col min="1035" max="1280" width="9" style="430"/>
    <col min="1281" max="1281" width="33.44140625" style="430" customWidth="1"/>
    <col min="1282" max="1282" width="14.6640625" style="430" customWidth="1"/>
    <col min="1283" max="1283" width="14.33203125" style="430" customWidth="1"/>
    <col min="1284" max="1286" width="12.109375" style="430" bestFit="1" customWidth="1"/>
    <col min="1287" max="1287" width="13.109375" style="430" customWidth="1"/>
    <col min="1288" max="1288" width="15.33203125" style="430" customWidth="1"/>
    <col min="1289" max="1289" width="15.44140625" style="430" customWidth="1"/>
    <col min="1290" max="1290" width="31.109375" style="430" customWidth="1"/>
    <col min="1291" max="1536" width="9" style="430"/>
    <col min="1537" max="1537" width="33.44140625" style="430" customWidth="1"/>
    <col min="1538" max="1538" width="14.6640625" style="430" customWidth="1"/>
    <col min="1539" max="1539" width="14.33203125" style="430" customWidth="1"/>
    <col min="1540" max="1542" width="12.109375" style="430" bestFit="1" customWidth="1"/>
    <col min="1543" max="1543" width="13.109375" style="430" customWidth="1"/>
    <col min="1544" max="1544" width="15.33203125" style="430" customWidth="1"/>
    <col min="1545" max="1545" width="15.44140625" style="430" customWidth="1"/>
    <col min="1546" max="1546" width="31.109375" style="430" customWidth="1"/>
    <col min="1547" max="1792" width="9" style="430"/>
    <col min="1793" max="1793" width="33.44140625" style="430" customWidth="1"/>
    <col min="1794" max="1794" width="14.6640625" style="430" customWidth="1"/>
    <col min="1795" max="1795" width="14.33203125" style="430" customWidth="1"/>
    <col min="1796" max="1798" width="12.109375" style="430" bestFit="1" customWidth="1"/>
    <col min="1799" max="1799" width="13.109375" style="430" customWidth="1"/>
    <col min="1800" max="1800" width="15.33203125" style="430" customWidth="1"/>
    <col min="1801" max="1801" width="15.44140625" style="430" customWidth="1"/>
    <col min="1802" max="1802" width="31.109375" style="430" customWidth="1"/>
    <col min="1803" max="2048" width="9" style="430"/>
    <col min="2049" max="2049" width="33.44140625" style="430" customWidth="1"/>
    <col min="2050" max="2050" width="14.6640625" style="430" customWidth="1"/>
    <col min="2051" max="2051" width="14.33203125" style="430" customWidth="1"/>
    <col min="2052" max="2054" width="12.109375" style="430" bestFit="1" customWidth="1"/>
    <col min="2055" max="2055" width="13.109375" style="430" customWidth="1"/>
    <col min="2056" max="2056" width="15.33203125" style="430" customWidth="1"/>
    <col min="2057" max="2057" width="15.44140625" style="430" customWidth="1"/>
    <col min="2058" max="2058" width="31.109375" style="430" customWidth="1"/>
    <col min="2059" max="2304" width="9" style="430"/>
    <col min="2305" max="2305" width="33.44140625" style="430" customWidth="1"/>
    <col min="2306" max="2306" width="14.6640625" style="430" customWidth="1"/>
    <col min="2307" max="2307" width="14.33203125" style="430" customWidth="1"/>
    <col min="2308" max="2310" width="12.109375" style="430" bestFit="1" customWidth="1"/>
    <col min="2311" max="2311" width="13.109375" style="430" customWidth="1"/>
    <col min="2312" max="2312" width="15.33203125" style="430" customWidth="1"/>
    <col min="2313" max="2313" width="15.44140625" style="430" customWidth="1"/>
    <col min="2314" max="2314" width="31.109375" style="430" customWidth="1"/>
    <col min="2315" max="2560" width="9" style="430"/>
    <col min="2561" max="2561" width="33.44140625" style="430" customWidth="1"/>
    <col min="2562" max="2562" width="14.6640625" style="430" customWidth="1"/>
    <col min="2563" max="2563" width="14.33203125" style="430" customWidth="1"/>
    <col min="2564" max="2566" width="12.109375" style="430" bestFit="1" customWidth="1"/>
    <col min="2567" max="2567" width="13.109375" style="430" customWidth="1"/>
    <col min="2568" max="2568" width="15.33203125" style="430" customWidth="1"/>
    <col min="2569" max="2569" width="15.44140625" style="430" customWidth="1"/>
    <col min="2570" max="2570" width="31.109375" style="430" customWidth="1"/>
    <col min="2571" max="2816" width="9" style="430"/>
    <col min="2817" max="2817" width="33.44140625" style="430" customWidth="1"/>
    <col min="2818" max="2818" width="14.6640625" style="430" customWidth="1"/>
    <col min="2819" max="2819" width="14.33203125" style="430" customWidth="1"/>
    <col min="2820" max="2822" width="12.109375" style="430" bestFit="1" customWidth="1"/>
    <col min="2823" max="2823" width="13.109375" style="430" customWidth="1"/>
    <col min="2824" max="2824" width="15.33203125" style="430" customWidth="1"/>
    <col min="2825" max="2825" width="15.44140625" style="430" customWidth="1"/>
    <col min="2826" max="2826" width="31.109375" style="430" customWidth="1"/>
    <col min="2827" max="3072" width="9" style="430"/>
    <col min="3073" max="3073" width="33.44140625" style="430" customWidth="1"/>
    <col min="3074" max="3074" width="14.6640625" style="430" customWidth="1"/>
    <col min="3075" max="3075" width="14.33203125" style="430" customWidth="1"/>
    <col min="3076" max="3078" width="12.109375" style="430" bestFit="1" customWidth="1"/>
    <col min="3079" max="3079" width="13.109375" style="430" customWidth="1"/>
    <col min="3080" max="3080" width="15.33203125" style="430" customWidth="1"/>
    <col min="3081" max="3081" width="15.44140625" style="430" customWidth="1"/>
    <col min="3082" max="3082" width="31.109375" style="430" customWidth="1"/>
    <col min="3083" max="3328" width="9" style="430"/>
    <col min="3329" max="3329" width="33.44140625" style="430" customWidth="1"/>
    <col min="3330" max="3330" width="14.6640625" style="430" customWidth="1"/>
    <col min="3331" max="3331" width="14.33203125" style="430" customWidth="1"/>
    <col min="3332" max="3334" width="12.109375" style="430" bestFit="1" customWidth="1"/>
    <col min="3335" max="3335" width="13.109375" style="430" customWidth="1"/>
    <col min="3336" max="3336" width="15.33203125" style="430" customWidth="1"/>
    <col min="3337" max="3337" width="15.44140625" style="430" customWidth="1"/>
    <col min="3338" max="3338" width="31.109375" style="430" customWidth="1"/>
    <col min="3339" max="3584" width="9" style="430"/>
    <col min="3585" max="3585" width="33.44140625" style="430" customWidth="1"/>
    <col min="3586" max="3586" width="14.6640625" style="430" customWidth="1"/>
    <col min="3587" max="3587" width="14.33203125" style="430" customWidth="1"/>
    <col min="3588" max="3590" width="12.109375" style="430" bestFit="1" customWidth="1"/>
    <col min="3591" max="3591" width="13.109375" style="430" customWidth="1"/>
    <col min="3592" max="3592" width="15.33203125" style="430" customWidth="1"/>
    <col min="3593" max="3593" width="15.44140625" style="430" customWidth="1"/>
    <col min="3594" max="3594" width="31.109375" style="430" customWidth="1"/>
    <col min="3595" max="3840" width="9" style="430"/>
    <col min="3841" max="3841" width="33.44140625" style="430" customWidth="1"/>
    <col min="3842" max="3842" width="14.6640625" style="430" customWidth="1"/>
    <col min="3843" max="3843" width="14.33203125" style="430" customWidth="1"/>
    <col min="3844" max="3846" width="12.109375" style="430" bestFit="1" customWidth="1"/>
    <col min="3847" max="3847" width="13.109375" style="430" customWidth="1"/>
    <col min="3848" max="3848" width="15.33203125" style="430" customWidth="1"/>
    <col min="3849" max="3849" width="15.44140625" style="430" customWidth="1"/>
    <col min="3850" max="3850" width="31.109375" style="430" customWidth="1"/>
    <col min="3851" max="4096" width="9" style="430"/>
    <col min="4097" max="4097" width="33.44140625" style="430" customWidth="1"/>
    <col min="4098" max="4098" width="14.6640625" style="430" customWidth="1"/>
    <col min="4099" max="4099" width="14.33203125" style="430" customWidth="1"/>
    <col min="4100" max="4102" width="12.109375" style="430" bestFit="1" customWidth="1"/>
    <col min="4103" max="4103" width="13.109375" style="430" customWidth="1"/>
    <col min="4104" max="4104" width="15.33203125" style="430" customWidth="1"/>
    <col min="4105" max="4105" width="15.44140625" style="430" customWidth="1"/>
    <col min="4106" max="4106" width="31.109375" style="430" customWidth="1"/>
    <col min="4107" max="4352" width="9" style="430"/>
    <col min="4353" max="4353" width="33.44140625" style="430" customWidth="1"/>
    <col min="4354" max="4354" width="14.6640625" style="430" customWidth="1"/>
    <col min="4355" max="4355" width="14.33203125" style="430" customWidth="1"/>
    <col min="4356" max="4358" width="12.109375" style="430" bestFit="1" customWidth="1"/>
    <col min="4359" max="4359" width="13.109375" style="430" customWidth="1"/>
    <col min="4360" max="4360" width="15.33203125" style="430" customWidth="1"/>
    <col min="4361" max="4361" width="15.44140625" style="430" customWidth="1"/>
    <col min="4362" max="4362" width="31.109375" style="430" customWidth="1"/>
    <col min="4363" max="4608" width="9" style="430"/>
    <col min="4609" max="4609" width="33.44140625" style="430" customWidth="1"/>
    <col min="4610" max="4610" width="14.6640625" style="430" customWidth="1"/>
    <col min="4611" max="4611" width="14.33203125" style="430" customWidth="1"/>
    <col min="4612" max="4614" width="12.109375" style="430" bestFit="1" customWidth="1"/>
    <col min="4615" max="4615" width="13.109375" style="430" customWidth="1"/>
    <col min="4616" max="4616" width="15.33203125" style="430" customWidth="1"/>
    <col min="4617" max="4617" width="15.44140625" style="430" customWidth="1"/>
    <col min="4618" max="4618" width="31.109375" style="430" customWidth="1"/>
    <col min="4619" max="4864" width="9" style="430"/>
    <col min="4865" max="4865" width="33.44140625" style="430" customWidth="1"/>
    <col min="4866" max="4866" width="14.6640625" style="430" customWidth="1"/>
    <col min="4867" max="4867" width="14.33203125" style="430" customWidth="1"/>
    <col min="4868" max="4870" width="12.109375" style="430" bestFit="1" customWidth="1"/>
    <col min="4871" max="4871" width="13.109375" style="430" customWidth="1"/>
    <col min="4872" max="4872" width="15.33203125" style="430" customWidth="1"/>
    <col min="4873" max="4873" width="15.44140625" style="430" customWidth="1"/>
    <col min="4874" max="4874" width="31.109375" style="430" customWidth="1"/>
    <col min="4875" max="5120" width="9" style="430"/>
    <col min="5121" max="5121" width="33.44140625" style="430" customWidth="1"/>
    <col min="5122" max="5122" width="14.6640625" style="430" customWidth="1"/>
    <col min="5123" max="5123" width="14.33203125" style="430" customWidth="1"/>
    <col min="5124" max="5126" width="12.109375" style="430" bestFit="1" customWidth="1"/>
    <col min="5127" max="5127" width="13.109375" style="430" customWidth="1"/>
    <col min="5128" max="5128" width="15.33203125" style="430" customWidth="1"/>
    <col min="5129" max="5129" width="15.44140625" style="430" customWidth="1"/>
    <col min="5130" max="5130" width="31.109375" style="430" customWidth="1"/>
    <col min="5131" max="5376" width="9" style="430"/>
    <col min="5377" max="5377" width="33.44140625" style="430" customWidth="1"/>
    <col min="5378" max="5378" width="14.6640625" style="430" customWidth="1"/>
    <col min="5379" max="5379" width="14.33203125" style="430" customWidth="1"/>
    <col min="5380" max="5382" width="12.109375" style="430" bestFit="1" customWidth="1"/>
    <col min="5383" max="5383" width="13.109375" style="430" customWidth="1"/>
    <col min="5384" max="5384" width="15.33203125" style="430" customWidth="1"/>
    <col min="5385" max="5385" width="15.44140625" style="430" customWidth="1"/>
    <col min="5386" max="5386" width="31.109375" style="430" customWidth="1"/>
    <col min="5387" max="5632" width="9" style="430"/>
    <col min="5633" max="5633" width="33.44140625" style="430" customWidth="1"/>
    <col min="5634" max="5634" width="14.6640625" style="430" customWidth="1"/>
    <col min="5635" max="5635" width="14.33203125" style="430" customWidth="1"/>
    <col min="5636" max="5638" width="12.109375" style="430" bestFit="1" customWidth="1"/>
    <col min="5639" max="5639" width="13.109375" style="430" customWidth="1"/>
    <col min="5640" max="5640" width="15.33203125" style="430" customWidth="1"/>
    <col min="5641" max="5641" width="15.44140625" style="430" customWidth="1"/>
    <col min="5642" max="5642" width="31.109375" style="430" customWidth="1"/>
    <col min="5643" max="5888" width="9" style="430"/>
    <col min="5889" max="5889" width="33.44140625" style="430" customWidth="1"/>
    <col min="5890" max="5890" width="14.6640625" style="430" customWidth="1"/>
    <col min="5891" max="5891" width="14.33203125" style="430" customWidth="1"/>
    <col min="5892" max="5894" width="12.109375" style="430" bestFit="1" customWidth="1"/>
    <col min="5895" max="5895" width="13.109375" style="430" customWidth="1"/>
    <col min="5896" max="5896" width="15.33203125" style="430" customWidth="1"/>
    <col min="5897" max="5897" width="15.44140625" style="430" customWidth="1"/>
    <col min="5898" max="5898" width="31.109375" style="430" customWidth="1"/>
    <col min="5899" max="6144" width="9" style="430"/>
    <col min="6145" max="6145" width="33.44140625" style="430" customWidth="1"/>
    <col min="6146" max="6146" width="14.6640625" style="430" customWidth="1"/>
    <col min="6147" max="6147" width="14.33203125" style="430" customWidth="1"/>
    <col min="6148" max="6150" width="12.109375" style="430" bestFit="1" customWidth="1"/>
    <col min="6151" max="6151" width="13.109375" style="430" customWidth="1"/>
    <col min="6152" max="6152" width="15.33203125" style="430" customWidth="1"/>
    <col min="6153" max="6153" width="15.44140625" style="430" customWidth="1"/>
    <col min="6154" max="6154" width="31.109375" style="430" customWidth="1"/>
    <col min="6155" max="6400" width="9" style="430"/>
    <col min="6401" max="6401" width="33.44140625" style="430" customWidth="1"/>
    <col min="6402" max="6402" width="14.6640625" style="430" customWidth="1"/>
    <col min="6403" max="6403" width="14.33203125" style="430" customWidth="1"/>
    <col min="6404" max="6406" width="12.109375" style="430" bestFit="1" customWidth="1"/>
    <col min="6407" max="6407" width="13.109375" style="430" customWidth="1"/>
    <col min="6408" max="6408" width="15.33203125" style="430" customWidth="1"/>
    <col min="6409" max="6409" width="15.44140625" style="430" customWidth="1"/>
    <col min="6410" max="6410" width="31.109375" style="430" customWidth="1"/>
    <col min="6411" max="6656" width="9" style="430"/>
    <col min="6657" max="6657" width="33.44140625" style="430" customWidth="1"/>
    <col min="6658" max="6658" width="14.6640625" style="430" customWidth="1"/>
    <col min="6659" max="6659" width="14.33203125" style="430" customWidth="1"/>
    <col min="6660" max="6662" width="12.109375" style="430" bestFit="1" customWidth="1"/>
    <col min="6663" max="6663" width="13.109375" style="430" customWidth="1"/>
    <col min="6664" max="6664" width="15.33203125" style="430" customWidth="1"/>
    <col min="6665" max="6665" width="15.44140625" style="430" customWidth="1"/>
    <col min="6666" max="6666" width="31.109375" style="430" customWidth="1"/>
    <col min="6667" max="6912" width="9" style="430"/>
    <col min="6913" max="6913" width="33.44140625" style="430" customWidth="1"/>
    <col min="6914" max="6914" width="14.6640625" style="430" customWidth="1"/>
    <col min="6915" max="6915" width="14.33203125" style="430" customWidth="1"/>
    <col min="6916" max="6918" width="12.109375" style="430" bestFit="1" customWidth="1"/>
    <col min="6919" max="6919" width="13.109375" style="430" customWidth="1"/>
    <col min="6920" max="6920" width="15.33203125" style="430" customWidth="1"/>
    <col min="6921" max="6921" width="15.44140625" style="430" customWidth="1"/>
    <col min="6922" max="6922" width="31.109375" style="430" customWidth="1"/>
    <col min="6923" max="7168" width="9" style="430"/>
    <col min="7169" max="7169" width="33.44140625" style="430" customWidth="1"/>
    <col min="7170" max="7170" width="14.6640625" style="430" customWidth="1"/>
    <col min="7171" max="7171" width="14.33203125" style="430" customWidth="1"/>
    <col min="7172" max="7174" width="12.109375" style="430" bestFit="1" customWidth="1"/>
    <col min="7175" max="7175" width="13.109375" style="430" customWidth="1"/>
    <col min="7176" max="7176" width="15.33203125" style="430" customWidth="1"/>
    <col min="7177" max="7177" width="15.44140625" style="430" customWidth="1"/>
    <col min="7178" max="7178" width="31.109375" style="430" customWidth="1"/>
    <col min="7179" max="7424" width="9" style="430"/>
    <col min="7425" max="7425" width="33.44140625" style="430" customWidth="1"/>
    <col min="7426" max="7426" width="14.6640625" style="430" customWidth="1"/>
    <col min="7427" max="7427" width="14.33203125" style="430" customWidth="1"/>
    <col min="7428" max="7430" width="12.109375" style="430" bestFit="1" customWidth="1"/>
    <col min="7431" max="7431" width="13.109375" style="430" customWidth="1"/>
    <col min="7432" max="7432" width="15.33203125" style="430" customWidth="1"/>
    <col min="7433" max="7433" width="15.44140625" style="430" customWidth="1"/>
    <col min="7434" max="7434" width="31.109375" style="430" customWidth="1"/>
    <col min="7435" max="7680" width="9" style="430"/>
    <col min="7681" max="7681" width="33.44140625" style="430" customWidth="1"/>
    <col min="7682" max="7682" width="14.6640625" style="430" customWidth="1"/>
    <col min="7683" max="7683" width="14.33203125" style="430" customWidth="1"/>
    <col min="7684" max="7686" width="12.109375" style="430" bestFit="1" customWidth="1"/>
    <col min="7687" max="7687" width="13.109375" style="430" customWidth="1"/>
    <col min="7688" max="7688" width="15.33203125" style="430" customWidth="1"/>
    <col min="7689" max="7689" width="15.44140625" style="430" customWidth="1"/>
    <col min="7690" max="7690" width="31.109375" style="430" customWidth="1"/>
    <col min="7691" max="7936" width="9" style="430"/>
    <col min="7937" max="7937" width="33.44140625" style="430" customWidth="1"/>
    <col min="7938" max="7938" width="14.6640625" style="430" customWidth="1"/>
    <col min="7939" max="7939" width="14.33203125" style="430" customWidth="1"/>
    <col min="7940" max="7942" width="12.109375" style="430" bestFit="1" customWidth="1"/>
    <col min="7943" max="7943" width="13.109375" style="430" customWidth="1"/>
    <col min="7944" max="7944" width="15.33203125" style="430" customWidth="1"/>
    <col min="7945" max="7945" width="15.44140625" style="430" customWidth="1"/>
    <col min="7946" max="7946" width="31.109375" style="430" customWidth="1"/>
    <col min="7947" max="8192" width="9" style="430"/>
    <col min="8193" max="8193" width="33.44140625" style="430" customWidth="1"/>
    <col min="8194" max="8194" width="14.6640625" style="430" customWidth="1"/>
    <col min="8195" max="8195" width="14.33203125" style="430" customWidth="1"/>
    <col min="8196" max="8198" width="12.109375" style="430" bestFit="1" customWidth="1"/>
    <col min="8199" max="8199" width="13.109375" style="430" customWidth="1"/>
    <col min="8200" max="8200" width="15.33203125" style="430" customWidth="1"/>
    <col min="8201" max="8201" width="15.44140625" style="430" customWidth="1"/>
    <col min="8202" max="8202" width="31.109375" style="430" customWidth="1"/>
    <col min="8203" max="8448" width="9" style="430"/>
    <col min="8449" max="8449" width="33.44140625" style="430" customWidth="1"/>
    <col min="8450" max="8450" width="14.6640625" style="430" customWidth="1"/>
    <col min="8451" max="8451" width="14.33203125" style="430" customWidth="1"/>
    <col min="8452" max="8454" width="12.109375" style="430" bestFit="1" customWidth="1"/>
    <col min="8455" max="8455" width="13.109375" style="430" customWidth="1"/>
    <col min="8456" max="8456" width="15.33203125" style="430" customWidth="1"/>
    <col min="8457" max="8457" width="15.44140625" style="430" customWidth="1"/>
    <col min="8458" max="8458" width="31.109375" style="430" customWidth="1"/>
    <col min="8459" max="8704" width="9" style="430"/>
    <col min="8705" max="8705" width="33.44140625" style="430" customWidth="1"/>
    <col min="8706" max="8706" width="14.6640625" style="430" customWidth="1"/>
    <col min="8707" max="8707" width="14.33203125" style="430" customWidth="1"/>
    <col min="8708" max="8710" width="12.109375" style="430" bestFit="1" customWidth="1"/>
    <col min="8711" max="8711" width="13.109375" style="430" customWidth="1"/>
    <col min="8712" max="8712" width="15.33203125" style="430" customWidth="1"/>
    <col min="8713" max="8713" width="15.44140625" style="430" customWidth="1"/>
    <col min="8714" max="8714" width="31.109375" style="430" customWidth="1"/>
    <col min="8715" max="8960" width="9" style="430"/>
    <col min="8961" max="8961" width="33.44140625" style="430" customWidth="1"/>
    <col min="8962" max="8962" width="14.6640625" style="430" customWidth="1"/>
    <col min="8963" max="8963" width="14.33203125" style="430" customWidth="1"/>
    <col min="8964" max="8966" width="12.109375" style="430" bestFit="1" customWidth="1"/>
    <col min="8967" max="8967" width="13.109375" style="430" customWidth="1"/>
    <col min="8968" max="8968" width="15.33203125" style="430" customWidth="1"/>
    <col min="8969" max="8969" width="15.44140625" style="430" customWidth="1"/>
    <col min="8970" max="8970" width="31.109375" style="430" customWidth="1"/>
    <col min="8971" max="9216" width="9" style="430"/>
    <col min="9217" max="9217" width="33.44140625" style="430" customWidth="1"/>
    <col min="9218" max="9218" width="14.6640625" style="430" customWidth="1"/>
    <col min="9219" max="9219" width="14.33203125" style="430" customWidth="1"/>
    <col min="9220" max="9222" width="12.109375" style="430" bestFit="1" customWidth="1"/>
    <col min="9223" max="9223" width="13.109375" style="430" customWidth="1"/>
    <col min="9224" max="9224" width="15.33203125" style="430" customWidth="1"/>
    <col min="9225" max="9225" width="15.44140625" style="430" customWidth="1"/>
    <col min="9226" max="9226" width="31.109375" style="430" customWidth="1"/>
    <col min="9227" max="9472" width="9" style="430"/>
    <col min="9473" max="9473" width="33.44140625" style="430" customWidth="1"/>
    <col min="9474" max="9474" width="14.6640625" style="430" customWidth="1"/>
    <col min="9475" max="9475" width="14.33203125" style="430" customWidth="1"/>
    <col min="9476" max="9478" width="12.109375" style="430" bestFit="1" customWidth="1"/>
    <col min="9479" max="9479" width="13.109375" style="430" customWidth="1"/>
    <col min="9480" max="9480" width="15.33203125" style="430" customWidth="1"/>
    <col min="9481" max="9481" width="15.44140625" style="430" customWidth="1"/>
    <col min="9482" max="9482" width="31.109375" style="430" customWidth="1"/>
    <col min="9483" max="9728" width="9" style="430"/>
    <col min="9729" max="9729" width="33.44140625" style="430" customWidth="1"/>
    <col min="9730" max="9730" width="14.6640625" style="430" customWidth="1"/>
    <col min="9731" max="9731" width="14.33203125" style="430" customWidth="1"/>
    <col min="9732" max="9734" width="12.109375" style="430" bestFit="1" customWidth="1"/>
    <col min="9735" max="9735" width="13.109375" style="430" customWidth="1"/>
    <col min="9736" max="9736" width="15.33203125" style="430" customWidth="1"/>
    <col min="9737" max="9737" width="15.44140625" style="430" customWidth="1"/>
    <col min="9738" max="9738" width="31.109375" style="430" customWidth="1"/>
    <col min="9739" max="9984" width="9" style="430"/>
    <col min="9985" max="9985" width="33.44140625" style="430" customWidth="1"/>
    <col min="9986" max="9986" width="14.6640625" style="430" customWidth="1"/>
    <col min="9987" max="9987" width="14.33203125" style="430" customWidth="1"/>
    <col min="9988" max="9990" width="12.109375" style="430" bestFit="1" customWidth="1"/>
    <col min="9991" max="9991" width="13.109375" style="430" customWidth="1"/>
    <col min="9992" max="9992" width="15.33203125" style="430" customWidth="1"/>
    <col min="9993" max="9993" width="15.44140625" style="430" customWidth="1"/>
    <col min="9994" max="9994" width="31.109375" style="430" customWidth="1"/>
    <col min="9995" max="10240" width="9" style="430"/>
    <col min="10241" max="10241" width="33.44140625" style="430" customWidth="1"/>
    <col min="10242" max="10242" width="14.6640625" style="430" customWidth="1"/>
    <col min="10243" max="10243" width="14.33203125" style="430" customWidth="1"/>
    <col min="10244" max="10246" width="12.109375" style="430" bestFit="1" customWidth="1"/>
    <col min="10247" max="10247" width="13.109375" style="430" customWidth="1"/>
    <col min="10248" max="10248" width="15.33203125" style="430" customWidth="1"/>
    <col min="10249" max="10249" width="15.44140625" style="430" customWidth="1"/>
    <col min="10250" max="10250" width="31.109375" style="430" customWidth="1"/>
    <col min="10251" max="10496" width="9" style="430"/>
    <col min="10497" max="10497" width="33.44140625" style="430" customWidth="1"/>
    <col min="10498" max="10498" width="14.6640625" style="430" customWidth="1"/>
    <col min="10499" max="10499" width="14.33203125" style="430" customWidth="1"/>
    <col min="10500" max="10502" width="12.109375" style="430" bestFit="1" customWidth="1"/>
    <col min="10503" max="10503" width="13.109375" style="430" customWidth="1"/>
    <col min="10504" max="10504" width="15.33203125" style="430" customWidth="1"/>
    <col min="10505" max="10505" width="15.44140625" style="430" customWidth="1"/>
    <col min="10506" max="10506" width="31.109375" style="430" customWidth="1"/>
    <col min="10507" max="10752" width="9" style="430"/>
    <col min="10753" max="10753" width="33.44140625" style="430" customWidth="1"/>
    <col min="10754" max="10754" width="14.6640625" style="430" customWidth="1"/>
    <col min="10755" max="10755" width="14.33203125" style="430" customWidth="1"/>
    <col min="10756" max="10758" width="12.109375" style="430" bestFit="1" customWidth="1"/>
    <col min="10759" max="10759" width="13.109375" style="430" customWidth="1"/>
    <col min="10760" max="10760" width="15.33203125" style="430" customWidth="1"/>
    <col min="10761" max="10761" width="15.44140625" style="430" customWidth="1"/>
    <col min="10762" max="10762" width="31.109375" style="430" customWidth="1"/>
    <col min="10763" max="11008" width="9" style="430"/>
    <col min="11009" max="11009" width="33.44140625" style="430" customWidth="1"/>
    <col min="11010" max="11010" width="14.6640625" style="430" customWidth="1"/>
    <col min="11011" max="11011" width="14.33203125" style="430" customWidth="1"/>
    <col min="11012" max="11014" width="12.109375" style="430" bestFit="1" customWidth="1"/>
    <col min="11015" max="11015" width="13.109375" style="430" customWidth="1"/>
    <col min="11016" max="11016" width="15.33203125" style="430" customWidth="1"/>
    <col min="11017" max="11017" width="15.44140625" style="430" customWidth="1"/>
    <col min="11018" max="11018" width="31.109375" style="430" customWidth="1"/>
    <col min="11019" max="11264" width="9" style="430"/>
    <col min="11265" max="11265" width="33.44140625" style="430" customWidth="1"/>
    <col min="11266" max="11266" width="14.6640625" style="430" customWidth="1"/>
    <col min="11267" max="11267" width="14.33203125" style="430" customWidth="1"/>
    <col min="11268" max="11270" width="12.109375" style="430" bestFit="1" customWidth="1"/>
    <col min="11271" max="11271" width="13.109375" style="430" customWidth="1"/>
    <col min="11272" max="11272" width="15.33203125" style="430" customWidth="1"/>
    <col min="11273" max="11273" width="15.44140625" style="430" customWidth="1"/>
    <col min="11274" max="11274" width="31.109375" style="430" customWidth="1"/>
    <col min="11275" max="11520" width="9" style="430"/>
    <col min="11521" max="11521" width="33.44140625" style="430" customWidth="1"/>
    <col min="11522" max="11522" width="14.6640625" style="430" customWidth="1"/>
    <col min="11523" max="11523" width="14.33203125" style="430" customWidth="1"/>
    <col min="11524" max="11526" width="12.109375" style="430" bestFit="1" customWidth="1"/>
    <col min="11527" max="11527" width="13.109375" style="430" customWidth="1"/>
    <col min="11528" max="11528" width="15.33203125" style="430" customWidth="1"/>
    <col min="11529" max="11529" width="15.44140625" style="430" customWidth="1"/>
    <col min="11530" max="11530" width="31.109375" style="430" customWidth="1"/>
    <col min="11531" max="11776" width="9" style="430"/>
    <col min="11777" max="11777" width="33.44140625" style="430" customWidth="1"/>
    <col min="11778" max="11778" width="14.6640625" style="430" customWidth="1"/>
    <col min="11779" max="11779" width="14.33203125" style="430" customWidth="1"/>
    <col min="11780" max="11782" width="12.109375" style="430" bestFit="1" customWidth="1"/>
    <col min="11783" max="11783" width="13.109375" style="430" customWidth="1"/>
    <col min="11784" max="11784" width="15.33203125" style="430" customWidth="1"/>
    <col min="11785" max="11785" width="15.44140625" style="430" customWidth="1"/>
    <col min="11786" max="11786" width="31.109375" style="430" customWidth="1"/>
    <col min="11787" max="12032" width="9" style="430"/>
    <col min="12033" max="12033" width="33.44140625" style="430" customWidth="1"/>
    <col min="12034" max="12034" width="14.6640625" style="430" customWidth="1"/>
    <col min="12035" max="12035" width="14.33203125" style="430" customWidth="1"/>
    <col min="12036" max="12038" width="12.109375" style="430" bestFit="1" customWidth="1"/>
    <col min="12039" max="12039" width="13.109375" style="430" customWidth="1"/>
    <col min="12040" max="12040" width="15.33203125" style="430" customWidth="1"/>
    <col min="12041" max="12041" width="15.44140625" style="430" customWidth="1"/>
    <col min="12042" max="12042" width="31.109375" style="430" customWidth="1"/>
    <col min="12043" max="12288" width="9" style="430"/>
    <col min="12289" max="12289" width="33.44140625" style="430" customWidth="1"/>
    <col min="12290" max="12290" width="14.6640625" style="430" customWidth="1"/>
    <col min="12291" max="12291" width="14.33203125" style="430" customWidth="1"/>
    <col min="12292" max="12294" width="12.109375" style="430" bestFit="1" customWidth="1"/>
    <col min="12295" max="12295" width="13.109375" style="430" customWidth="1"/>
    <col min="12296" max="12296" width="15.33203125" style="430" customWidth="1"/>
    <col min="12297" max="12297" width="15.44140625" style="430" customWidth="1"/>
    <col min="12298" max="12298" width="31.109375" style="430" customWidth="1"/>
    <col min="12299" max="12544" width="9" style="430"/>
    <col min="12545" max="12545" width="33.44140625" style="430" customWidth="1"/>
    <col min="12546" max="12546" width="14.6640625" style="430" customWidth="1"/>
    <col min="12547" max="12547" width="14.33203125" style="430" customWidth="1"/>
    <col min="12548" max="12550" width="12.109375" style="430" bestFit="1" customWidth="1"/>
    <col min="12551" max="12551" width="13.109375" style="430" customWidth="1"/>
    <col min="12552" max="12552" width="15.33203125" style="430" customWidth="1"/>
    <col min="12553" max="12553" width="15.44140625" style="430" customWidth="1"/>
    <col min="12554" max="12554" width="31.109375" style="430" customWidth="1"/>
    <col min="12555" max="12800" width="9" style="430"/>
    <col min="12801" max="12801" width="33.44140625" style="430" customWidth="1"/>
    <col min="12802" max="12802" width="14.6640625" style="430" customWidth="1"/>
    <col min="12803" max="12803" width="14.33203125" style="430" customWidth="1"/>
    <col min="12804" max="12806" width="12.109375" style="430" bestFit="1" customWidth="1"/>
    <col min="12807" max="12807" width="13.109375" style="430" customWidth="1"/>
    <col min="12808" max="12808" width="15.33203125" style="430" customWidth="1"/>
    <col min="12809" max="12809" width="15.44140625" style="430" customWidth="1"/>
    <col min="12810" max="12810" width="31.109375" style="430" customWidth="1"/>
    <col min="12811" max="13056" width="9" style="430"/>
    <col min="13057" max="13057" width="33.44140625" style="430" customWidth="1"/>
    <col min="13058" max="13058" width="14.6640625" style="430" customWidth="1"/>
    <col min="13059" max="13059" width="14.33203125" style="430" customWidth="1"/>
    <col min="13060" max="13062" width="12.109375" style="430" bestFit="1" customWidth="1"/>
    <col min="13063" max="13063" width="13.109375" style="430" customWidth="1"/>
    <col min="13064" max="13064" width="15.33203125" style="430" customWidth="1"/>
    <col min="13065" max="13065" width="15.44140625" style="430" customWidth="1"/>
    <col min="13066" max="13066" width="31.109375" style="430" customWidth="1"/>
    <col min="13067" max="13312" width="9" style="430"/>
    <col min="13313" max="13313" width="33.44140625" style="430" customWidth="1"/>
    <col min="13314" max="13314" width="14.6640625" style="430" customWidth="1"/>
    <col min="13315" max="13315" width="14.33203125" style="430" customWidth="1"/>
    <col min="13316" max="13318" width="12.109375" style="430" bestFit="1" customWidth="1"/>
    <col min="13319" max="13319" width="13.109375" style="430" customWidth="1"/>
    <col min="13320" max="13320" width="15.33203125" style="430" customWidth="1"/>
    <col min="13321" max="13321" width="15.44140625" style="430" customWidth="1"/>
    <col min="13322" max="13322" width="31.109375" style="430" customWidth="1"/>
    <col min="13323" max="13568" width="9" style="430"/>
    <col min="13569" max="13569" width="33.44140625" style="430" customWidth="1"/>
    <col min="13570" max="13570" width="14.6640625" style="430" customWidth="1"/>
    <col min="13571" max="13571" width="14.33203125" style="430" customWidth="1"/>
    <col min="13572" max="13574" width="12.109375" style="430" bestFit="1" customWidth="1"/>
    <col min="13575" max="13575" width="13.109375" style="430" customWidth="1"/>
    <col min="13576" max="13576" width="15.33203125" style="430" customWidth="1"/>
    <col min="13577" max="13577" width="15.44140625" style="430" customWidth="1"/>
    <col min="13578" max="13578" width="31.109375" style="430" customWidth="1"/>
    <col min="13579" max="13824" width="9" style="430"/>
    <col min="13825" max="13825" width="33.44140625" style="430" customWidth="1"/>
    <col min="13826" max="13826" width="14.6640625" style="430" customWidth="1"/>
    <col min="13827" max="13827" width="14.33203125" style="430" customWidth="1"/>
    <col min="13828" max="13830" width="12.109375" style="430" bestFit="1" customWidth="1"/>
    <col min="13831" max="13831" width="13.109375" style="430" customWidth="1"/>
    <col min="13832" max="13832" width="15.33203125" style="430" customWidth="1"/>
    <col min="13833" max="13833" width="15.44140625" style="430" customWidth="1"/>
    <col min="13834" max="13834" width="31.109375" style="430" customWidth="1"/>
    <col min="13835" max="14080" width="9" style="430"/>
    <col min="14081" max="14081" width="33.44140625" style="430" customWidth="1"/>
    <col min="14082" max="14082" width="14.6640625" style="430" customWidth="1"/>
    <col min="14083" max="14083" width="14.33203125" style="430" customWidth="1"/>
    <col min="14084" max="14086" width="12.109375" style="430" bestFit="1" customWidth="1"/>
    <col min="14087" max="14087" width="13.109375" style="430" customWidth="1"/>
    <col min="14088" max="14088" width="15.33203125" style="430" customWidth="1"/>
    <col min="14089" max="14089" width="15.44140625" style="430" customWidth="1"/>
    <col min="14090" max="14090" width="31.109375" style="430" customWidth="1"/>
    <col min="14091" max="14336" width="9" style="430"/>
    <col min="14337" max="14337" width="33.44140625" style="430" customWidth="1"/>
    <col min="14338" max="14338" width="14.6640625" style="430" customWidth="1"/>
    <col min="14339" max="14339" width="14.33203125" style="430" customWidth="1"/>
    <col min="14340" max="14342" width="12.109375" style="430" bestFit="1" customWidth="1"/>
    <col min="14343" max="14343" width="13.109375" style="430" customWidth="1"/>
    <col min="14344" max="14344" width="15.33203125" style="430" customWidth="1"/>
    <col min="14345" max="14345" width="15.44140625" style="430" customWidth="1"/>
    <col min="14346" max="14346" width="31.109375" style="430" customWidth="1"/>
    <col min="14347" max="14592" width="9" style="430"/>
    <col min="14593" max="14593" width="33.44140625" style="430" customWidth="1"/>
    <col min="14594" max="14594" width="14.6640625" style="430" customWidth="1"/>
    <col min="14595" max="14595" width="14.33203125" style="430" customWidth="1"/>
    <col min="14596" max="14598" width="12.109375" style="430" bestFit="1" customWidth="1"/>
    <col min="14599" max="14599" width="13.109375" style="430" customWidth="1"/>
    <col min="14600" max="14600" width="15.33203125" style="430" customWidth="1"/>
    <col min="14601" max="14601" width="15.44140625" style="430" customWidth="1"/>
    <col min="14602" max="14602" width="31.109375" style="430" customWidth="1"/>
    <col min="14603" max="14848" width="9" style="430"/>
    <col min="14849" max="14849" width="33.44140625" style="430" customWidth="1"/>
    <col min="14850" max="14850" width="14.6640625" style="430" customWidth="1"/>
    <col min="14851" max="14851" width="14.33203125" style="430" customWidth="1"/>
    <col min="14852" max="14854" width="12.109375" style="430" bestFit="1" customWidth="1"/>
    <col min="14855" max="14855" width="13.109375" style="430" customWidth="1"/>
    <col min="14856" max="14856" width="15.33203125" style="430" customWidth="1"/>
    <col min="14857" max="14857" width="15.44140625" style="430" customWidth="1"/>
    <col min="14858" max="14858" width="31.109375" style="430" customWidth="1"/>
    <col min="14859" max="15104" width="9" style="430"/>
    <col min="15105" max="15105" width="33.44140625" style="430" customWidth="1"/>
    <col min="15106" max="15106" width="14.6640625" style="430" customWidth="1"/>
    <col min="15107" max="15107" width="14.33203125" style="430" customWidth="1"/>
    <col min="15108" max="15110" width="12.109375" style="430" bestFit="1" customWidth="1"/>
    <col min="15111" max="15111" width="13.109375" style="430" customWidth="1"/>
    <col min="15112" max="15112" width="15.33203125" style="430" customWidth="1"/>
    <col min="15113" max="15113" width="15.44140625" style="430" customWidth="1"/>
    <col min="15114" max="15114" width="31.109375" style="430" customWidth="1"/>
    <col min="15115" max="15360" width="9" style="430"/>
    <col min="15361" max="15361" width="33.44140625" style="430" customWidth="1"/>
    <col min="15362" max="15362" width="14.6640625" style="430" customWidth="1"/>
    <col min="15363" max="15363" width="14.33203125" style="430" customWidth="1"/>
    <col min="15364" max="15366" width="12.109375" style="430" bestFit="1" customWidth="1"/>
    <col min="15367" max="15367" width="13.109375" style="430" customWidth="1"/>
    <col min="15368" max="15368" width="15.33203125" style="430" customWidth="1"/>
    <col min="15369" max="15369" width="15.44140625" style="430" customWidth="1"/>
    <col min="15370" max="15370" width="31.109375" style="430" customWidth="1"/>
    <col min="15371" max="15616" width="9" style="430"/>
    <col min="15617" max="15617" width="33.44140625" style="430" customWidth="1"/>
    <col min="15618" max="15618" width="14.6640625" style="430" customWidth="1"/>
    <col min="15619" max="15619" width="14.33203125" style="430" customWidth="1"/>
    <col min="15620" max="15622" width="12.109375" style="430" bestFit="1" customWidth="1"/>
    <col min="15623" max="15623" width="13.109375" style="430" customWidth="1"/>
    <col min="15624" max="15624" width="15.33203125" style="430" customWidth="1"/>
    <col min="15625" max="15625" width="15.44140625" style="430" customWidth="1"/>
    <col min="15626" max="15626" width="31.109375" style="430" customWidth="1"/>
    <col min="15627" max="15872" width="9" style="430"/>
    <col min="15873" max="15873" width="33.44140625" style="430" customWidth="1"/>
    <col min="15874" max="15874" width="14.6640625" style="430" customWidth="1"/>
    <col min="15875" max="15875" width="14.33203125" style="430" customWidth="1"/>
    <col min="15876" max="15878" width="12.109375" style="430" bestFit="1" customWidth="1"/>
    <col min="15879" max="15879" width="13.109375" style="430" customWidth="1"/>
    <col min="15880" max="15880" width="15.33203125" style="430" customWidth="1"/>
    <col min="15881" max="15881" width="15.44140625" style="430" customWidth="1"/>
    <col min="15882" max="15882" width="31.109375" style="430" customWidth="1"/>
    <col min="15883" max="16128" width="9" style="430"/>
    <col min="16129" max="16129" width="33.44140625" style="430" customWidth="1"/>
    <col min="16130" max="16130" width="14.6640625" style="430" customWidth="1"/>
    <col min="16131" max="16131" width="14.33203125" style="430" customWidth="1"/>
    <col min="16132" max="16134" width="12.109375" style="430" bestFit="1" customWidth="1"/>
    <col min="16135" max="16135" width="13.109375" style="430" customWidth="1"/>
    <col min="16136" max="16136" width="15.33203125" style="430" customWidth="1"/>
    <col min="16137" max="16137" width="15.44140625" style="430" customWidth="1"/>
    <col min="16138" max="16138" width="31.109375" style="430" customWidth="1"/>
    <col min="16139" max="16384" width="9" style="430"/>
  </cols>
  <sheetData>
    <row r="1" spans="1:12" ht="20.399999999999999" thickBot="1">
      <c r="A1" s="376" t="s">
        <v>2184</v>
      </c>
      <c r="B1" s="377"/>
      <c r="C1" s="377"/>
      <c r="D1" s="377"/>
      <c r="E1" s="377"/>
      <c r="F1" s="377"/>
      <c r="G1" s="377"/>
      <c r="H1" s="377"/>
      <c r="I1" s="376" t="s">
        <v>754</v>
      </c>
      <c r="J1" s="1338" t="s">
        <v>1285</v>
      </c>
      <c r="K1" s="1453" t="s">
        <v>49</v>
      </c>
      <c r="L1" s="1453"/>
    </row>
    <row r="2" spans="1:12" ht="20.399999999999999" thickBot="1">
      <c r="A2" s="376" t="s">
        <v>2185</v>
      </c>
      <c r="B2" s="379" t="s">
        <v>2186</v>
      </c>
      <c r="C2" s="379"/>
      <c r="D2" s="379"/>
      <c r="E2" s="379"/>
      <c r="F2" s="379"/>
      <c r="G2" s="379"/>
      <c r="H2" s="379"/>
      <c r="I2" s="376" t="s">
        <v>1067</v>
      </c>
      <c r="J2" s="1339" t="s">
        <v>2187</v>
      </c>
    </row>
    <row r="3" spans="1:12" ht="42" customHeight="1">
      <c r="A3" s="1951" t="s">
        <v>1069</v>
      </c>
      <c r="B3" s="1936"/>
      <c r="C3" s="1936"/>
      <c r="D3" s="1936"/>
      <c r="E3" s="1936"/>
      <c r="F3" s="1936"/>
      <c r="G3" s="1936"/>
      <c r="H3" s="1936"/>
      <c r="I3" s="1936"/>
      <c r="J3" s="1936"/>
    </row>
    <row r="4" spans="1:12" ht="32.25" customHeight="1" thickBot="1">
      <c r="A4" s="416"/>
      <c r="B4" s="1932" t="s">
        <v>2188</v>
      </c>
      <c r="C4" s="1937"/>
      <c r="D4" s="1937"/>
      <c r="E4" s="1937"/>
      <c r="F4" s="1937"/>
      <c r="G4" s="1937"/>
      <c r="H4" s="1938"/>
      <c r="I4" s="417"/>
      <c r="J4" s="418" t="s">
        <v>1132</v>
      </c>
      <c r="K4" s="431"/>
    </row>
    <row r="5" spans="1:12" ht="21.9" customHeight="1">
      <c r="A5" s="1939" t="s">
        <v>2189</v>
      </c>
      <c r="B5" s="1941" t="s">
        <v>1133</v>
      </c>
      <c r="C5" s="1943" t="s">
        <v>1134</v>
      </c>
      <c r="D5" s="1944"/>
      <c r="E5" s="1944"/>
      <c r="F5" s="1944"/>
      <c r="G5" s="1944"/>
      <c r="H5" s="1927" t="s">
        <v>1135</v>
      </c>
      <c r="I5" s="1945"/>
      <c r="J5" s="1946"/>
    </row>
    <row r="6" spans="1:12" ht="42.9" customHeight="1" thickBot="1">
      <c r="A6" s="1940"/>
      <c r="B6" s="1942"/>
      <c r="C6" s="382" t="s">
        <v>776</v>
      </c>
      <c r="D6" s="382" t="s">
        <v>1136</v>
      </c>
      <c r="E6" s="382" t="s">
        <v>1137</v>
      </c>
      <c r="F6" s="382" t="s">
        <v>1138</v>
      </c>
      <c r="G6" s="419" t="s">
        <v>1139</v>
      </c>
      <c r="H6" s="382" t="s">
        <v>776</v>
      </c>
      <c r="I6" s="420" t="s">
        <v>1140</v>
      </c>
      <c r="J6" s="421" t="s">
        <v>1141</v>
      </c>
    </row>
    <row r="7" spans="1:12" ht="16.5" customHeight="1">
      <c r="A7" s="422" t="s">
        <v>1107</v>
      </c>
      <c r="B7" s="1340">
        <v>15</v>
      </c>
      <c r="C7" s="1341">
        <v>13</v>
      </c>
      <c r="D7" s="1341">
        <v>7</v>
      </c>
      <c r="E7" s="1341"/>
      <c r="F7" s="1341">
        <v>6</v>
      </c>
      <c r="G7" s="1341"/>
      <c r="H7" s="1341">
        <v>2</v>
      </c>
      <c r="I7" s="1341">
        <v>2</v>
      </c>
      <c r="J7" s="1341"/>
    </row>
    <row r="8" spans="1:12" ht="16.5" customHeight="1">
      <c r="A8" s="1342" t="s">
        <v>2190</v>
      </c>
      <c r="B8" s="1343">
        <v>15</v>
      </c>
      <c r="C8" s="1344">
        <v>13</v>
      </c>
      <c r="D8" s="1344">
        <v>7</v>
      </c>
      <c r="E8" s="1344"/>
      <c r="F8" s="1344">
        <v>6</v>
      </c>
      <c r="G8" s="1344"/>
      <c r="H8" s="1344">
        <v>2</v>
      </c>
      <c r="I8" s="1344">
        <v>2</v>
      </c>
      <c r="J8" s="1344"/>
    </row>
    <row r="9" spans="1:12" ht="16.5" customHeight="1">
      <c r="A9" s="407" t="s">
        <v>1109</v>
      </c>
      <c r="B9" s="1343"/>
      <c r="C9" s="1344"/>
      <c r="D9" s="1344"/>
      <c r="E9" s="1344"/>
      <c r="F9" s="1344"/>
      <c r="G9" s="1344"/>
      <c r="H9" s="1344"/>
      <c r="I9" s="1344"/>
      <c r="J9" s="1344"/>
    </row>
    <row r="10" spans="1:12" ht="16.5" customHeight="1">
      <c r="A10" s="407" t="s">
        <v>1110</v>
      </c>
      <c r="B10" s="1343"/>
      <c r="C10" s="1344"/>
      <c r="D10" s="1345"/>
      <c r="E10" s="1345"/>
      <c r="F10" s="1345"/>
      <c r="G10" s="1345"/>
      <c r="H10" s="1344"/>
      <c r="I10" s="1345"/>
      <c r="J10" s="1345"/>
    </row>
    <row r="11" spans="1:12" ht="16.5" customHeight="1">
      <c r="A11" s="407" t="s">
        <v>1111</v>
      </c>
      <c r="B11" s="1343"/>
      <c r="C11" s="1344"/>
      <c r="D11" s="1345"/>
      <c r="E11" s="1345"/>
      <c r="F11" s="1345"/>
      <c r="G11" s="1345"/>
      <c r="H11" s="1344"/>
      <c r="I11" s="1345"/>
      <c r="J11" s="1345"/>
    </row>
    <row r="12" spans="1:12" ht="16.5" customHeight="1">
      <c r="A12" s="407" t="s">
        <v>1112</v>
      </c>
      <c r="B12" s="1343">
        <v>1</v>
      </c>
      <c r="C12" s="1344"/>
      <c r="D12" s="1345"/>
      <c r="E12" s="1345"/>
      <c r="F12" s="1345"/>
      <c r="G12" s="1345"/>
      <c r="H12" s="1344">
        <v>1</v>
      </c>
      <c r="I12" s="1345">
        <v>1</v>
      </c>
      <c r="J12" s="1345"/>
    </row>
    <row r="13" spans="1:12" ht="16.5" customHeight="1">
      <c r="A13" s="407" t="s">
        <v>1113</v>
      </c>
      <c r="B13" s="1343"/>
      <c r="C13" s="1344"/>
      <c r="D13" s="1345"/>
      <c r="E13" s="1345"/>
      <c r="F13" s="1345"/>
      <c r="G13" s="1345"/>
      <c r="H13" s="1344"/>
      <c r="I13" s="1345"/>
      <c r="J13" s="1345"/>
    </row>
    <row r="14" spans="1:12" ht="16.5" customHeight="1">
      <c r="A14" s="407" t="s">
        <v>1114</v>
      </c>
      <c r="B14" s="1343"/>
      <c r="C14" s="1344"/>
      <c r="D14" s="1345"/>
      <c r="E14" s="1345"/>
      <c r="F14" s="1345"/>
      <c r="G14" s="1345"/>
      <c r="H14" s="1344"/>
      <c r="I14" s="1345"/>
      <c r="J14" s="1345"/>
    </row>
    <row r="15" spans="1:12" ht="16.5" customHeight="1">
      <c r="A15" s="407" t="s">
        <v>1115</v>
      </c>
      <c r="B15" s="1343"/>
      <c r="C15" s="1344"/>
      <c r="D15" s="1345"/>
      <c r="E15" s="1345"/>
      <c r="F15" s="1345"/>
      <c r="G15" s="1345"/>
      <c r="H15" s="1344"/>
      <c r="I15" s="1345"/>
      <c r="J15" s="1345"/>
    </row>
    <row r="16" spans="1:12" ht="16.5" customHeight="1">
      <c r="A16" s="377" t="s">
        <v>1116</v>
      </c>
      <c r="B16" s="1343"/>
      <c r="C16" s="1344"/>
      <c r="D16" s="1344"/>
      <c r="E16" s="1344"/>
      <c r="F16" s="1344"/>
      <c r="G16" s="1344"/>
      <c r="H16" s="1344"/>
      <c r="I16" s="1344"/>
      <c r="J16" s="1344"/>
    </row>
    <row r="17" spans="1:10" ht="16.5" customHeight="1">
      <c r="A17" s="407" t="s">
        <v>1142</v>
      </c>
      <c r="B17" s="1343"/>
      <c r="C17" s="1344"/>
      <c r="D17" s="1345"/>
      <c r="E17" s="1345"/>
      <c r="F17" s="1345"/>
      <c r="G17" s="1345"/>
      <c r="H17" s="1344"/>
      <c r="I17" s="1345"/>
      <c r="J17" s="1345"/>
    </row>
    <row r="18" spans="1:10" ht="16.5" customHeight="1">
      <c r="A18" s="407" t="s">
        <v>1143</v>
      </c>
      <c r="B18" s="1343">
        <v>14</v>
      </c>
      <c r="C18" s="1344">
        <v>13</v>
      </c>
      <c r="D18" s="1345">
        <v>7</v>
      </c>
      <c r="E18" s="1345"/>
      <c r="F18" s="1345">
        <v>6</v>
      </c>
      <c r="G18" s="1345"/>
      <c r="H18" s="1344">
        <v>1</v>
      </c>
      <c r="I18" s="1345">
        <v>1</v>
      </c>
      <c r="J18" s="1345"/>
    </row>
    <row r="19" spans="1:10" ht="16.5" customHeight="1">
      <c r="A19" s="407" t="s">
        <v>1144</v>
      </c>
      <c r="B19" s="1343"/>
      <c r="C19" s="1344"/>
      <c r="D19" s="1345"/>
      <c r="E19" s="1345"/>
      <c r="F19" s="1345"/>
      <c r="G19" s="1345"/>
      <c r="H19" s="1344"/>
      <c r="I19" s="1345"/>
      <c r="J19" s="1345"/>
    </row>
    <row r="20" spans="1:10" ht="16.5" customHeight="1">
      <c r="A20" s="407" t="s">
        <v>1145</v>
      </c>
      <c r="B20" s="1343"/>
      <c r="C20" s="1344"/>
      <c r="D20" s="1345"/>
      <c r="E20" s="1345"/>
      <c r="F20" s="1345"/>
      <c r="G20" s="1345"/>
      <c r="H20" s="1344"/>
      <c r="I20" s="1345"/>
      <c r="J20" s="1345"/>
    </row>
    <row r="21" spans="1:10" ht="16.5" customHeight="1">
      <c r="A21" s="407" t="s">
        <v>1146</v>
      </c>
      <c r="B21" s="1343"/>
      <c r="C21" s="1344"/>
      <c r="D21" s="1345"/>
      <c r="E21" s="1345"/>
      <c r="F21" s="1345"/>
      <c r="G21" s="1345"/>
      <c r="H21" s="1344"/>
      <c r="I21" s="1345"/>
      <c r="J21" s="1345"/>
    </row>
    <row r="22" spans="1:10" ht="16.5" customHeight="1">
      <c r="A22" s="1346" t="s">
        <v>1117</v>
      </c>
      <c r="B22" s="1343"/>
      <c r="C22" s="1344"/>
      <c r="D22" s="1345"/>
      <c r="E22" s="1345"/>
      <c r="F22" s="1345"/>
      <c r="G22" s="1345"/>
      <c r="H22" s="1344"/>
      <c r="I22" s="1345"/>
      <c r="J22" s="1345"/>
    </row>
    <row r="23" spans="1:10" ht="16.5" customHeight="1">
      <c r="A23" s="1342" t="s">
        <v>2191</v>
      </c>
      <c r="B23" s="1343">
        <v>15</v>
      </c>
      <c r="C23" s="1344">
        <v>13</v>
      </c>
      <c r="D23" s="1344">
        <v>7</v>
      </c>
      <c r="E23" s="1344"/>
      <c r="F23" s="1344">
        <v>6</v>
      </c>
      <c r="G23" s="1344"/>
      <c r="H23" s="1344">
        <v>2</v>
      </c>
      <c r="I23" s="1344">
        <v>2</v>
      </c>
      <c r="J23" s="1344"/>
    </row>
    <row r="24" spans="1:10" ht="16.5" customHeight="1">
      <c r="A24" s="407" t="s">
        <v>1119</v>
      </c>
      <c r="B24" s="1343">
        <v>14</v>
      </c>
      <c r="C24" s="1344">
        <v>13</v>
      </c>
      <c r="D24" s="1345">
        <v>7</v>
      </c>
      <c r="E24" s="1345"/>
      <c r="F24" s="1345">
        <v>6</v>
      </c>
      <c r="G24" s="1345"/>
      <c r="H24" s="1344">
        <v>1</v>
      </c>
      <c r="I24" s="1345">
        <v>1</v>
      </c>
      <c r="J24" s="1345"/>
    </row>
    <row r="25" spans="1:10" ht="16.5" customHeight="1">
      <c r="A25" s="407" t="s">
        <v>1120</v>
      </c>
      <c r="B25" s="1343">
        <v>1</v>
      </c>
      <c r="C25" s="1344"/>
      <c r="D25" s="1345"/>
      <c r="E25" s="1345"/>
      <c r="F25" s="1345"/>
      <c r="G25" s="1345"/>
      <c r="H25" s="1344">
        <v>1</v>
      </c>
      <c r="I25" s="1345">
        <v>1</v>
      </c>
      <c r="J25" s="1345"/>
    </row>
    <row r="26" spans="1:10">
      <c r="A26" s="1347" t="s">
        <v>2192</v>
      </c>
      <c r="B26" s="1343">
        <v>15</v>
      </c>
      <c r="C26" s="1344">
        <v>13</v>
      </c>
      <c r="D26" s="1344">
        <v>7</v>
      </c>
      <c r="E26" s="1344"/>
      <c r="F26" s="1344">
        <v>6</v>
      </c>
      <c r="G26" s="1344"/>
      <c r="H26" s="1344">
        <v>2</v>
      </c>
      <c r="I26" s="1344">
        <v>2</v>
      </c>
      <c r="J26" s="1344"/>
    </row>
    <row r="27" spans="1:10" ht="16.5" customHeight="1">
      <c r="A27" s="407" t="s">
        <v>1122</v>
      </c>
      <c r="B27" s="1343"/>
      <c r="C27" s="1344"/>
      <c r="D27" s="1345"/>
      <c r="E27" s="1345"/>
      <c r="F27" s="1345"/>
      <c r="G27" s="1345"/>
      <c r="H27" s="1344"/>
      <c r="I27" s="1345"/>
      <c r="J27" s="1345"/>
    </row>
    <row r="28" spans="1:10" ht="16.5" customHeight="1">
      <c r="A28" s="407" t="s">
        <v>1123</v>
      </c>
      <c r="B28" s="1343">
        <v>2</v>
      </c>
      <c r="C28" s="1344">
        <v>2</v>
      </c>
      <c r="D28" s="1345">
        <v>1</v>
      </c>
      <c r="E28" s="1345"/>
      <c r="F28" s="1345">
        <v>1</v>
      </c>
      <c r="G28" s="1345"/>
      <c r="H28" s="1344"/>
      <c r="I28" s="1345"/>
      <c r="J28" s="1345"/>
    </row>
    <row r="29" spans="1:10" ht="16.5" customHeight="1">
      <c r="A29" s="407" t="s">
        <v>1124</v>
      </c>
      <c r="B29" s="1343">
        <v>10</v>
      </c>
      <c r="C29" s="1344">
        <v>9</v>
      </c>
      <c r="D29" s="1345">
        <v>5</v>
      </c>
      <c r="E29" s="1345"/>
      <c r="F29" s="1345">
        <v>4</v>
      </c>
      <c r="G29" s="1345"/>
      <c r="H29" s="1344">
        <v>1</v>
      </c>
      <c r="I29" s="1345">
        <v>1</v>
      </c>
      <c r="J29" s="1345"/>
    </row>
    <row r="30" spans="1:10" ht="16.5" customHeight="1">
      <c r="A30" s="407" t="s">
        <v>1125</v>
      </c>
      <c r="B30" s="1343">
        <v>3</v>
      </c>
      <c r="C30" s="1344">
        <v>2</v>
      </c>
      <c r="D30" s="1345">
        <v>1</v>
      </c>
      <c r="E30" s="1345"/>
      <c r="F30" s="1345">
        <v>1</v>
      </c>
      <c r="G30" s="1345"/>
      <c r="H30" s="1344">
        <v>1</v>
      </c>
      <c r="I30" s="1345">
        <v>1</v>
      </c>
      <c r="J30" s="1345"/>
    </row>
    <row r="31" spans="1:10" ht="16.5" customHeight="1">
      <c r="A31" s="407" t="s">
        <v>2193</v>
      </c>
      <c r="B31" s="1343"/>
      <c r="C31" s="1344"/>
      <c r="D31" s="1345"/>
      <c r="E31" s="1345"/>
      <c r="F31" s="1345"/>
      <c r="G31" s="1345"/>
      <c r="H31" s="1344"/>
      <c r="I31" s="1345"/>
      <c r="J31" s="1345"/>
    </row>
    <row r="32" spans="1:10" ht="16.5" customHeight="1" thickBot="1">
      <c r="A32" s="415" t="s">
        <v>1127</v>
      </c>
      <c r="B32" s="1348"/>
      <c r="C32" s="1349"/>
      <c r="D32" s="1350"/>
      <c r="E32" s="1350"/>
      <c r="F32" s="1350"/>
      <c r="G32" s="1350"/>
      <c r="H32" s="1349"/>
      <c r="I32" s="1350"/>
      <c r="J32" s="1350"/>
    </row>
    <row r="33" spans="1:10">
      <c r="A33" s="377"/>
      <c r="B33" s="377"/>
      <c r="C33" s="377"/>
      <c r="D33" s="377"/>
      <c r="E33" s="377"/>
      <c r="F33" s="377"/>
      <c r="G33" s="377"/>
      <c r="H33" s="377"/>
      <c r="I33" s="1930" t="s">
        <v>2194</v>
      </c>
      <c r="J33" s="1931"/>
    </row>
    <row r="34" spans="1:10">
      <c r="A34" s="377" t="s">
        <v>2195</v>
      </c>
      <c r="B34" s="377"/>
      <c r="C34" s="377"/>
      <c r="D34" s="377"/>
      <c r="E34" s="377"/>
      <c r="F34" s="377"/>
      <c r="G34" s="377"/>
      <c r="H34" s="377"/>
      <c r="I34" s="377"/>
      <c r="J34" s="377"/>
    </row>
    <row r="35" spans="1:10">
      <c r="A35" s="377" t="s">
        <v>2196</v>
      </c>
      <c r="B35" s="377"/>
      <c r="C35" s="377"/>
      <c r="D35" s="377"/>
      <c r="E35" s="377"/>
      <c r="F35" s="377"/>
      <c r="G35" s="377"/>
      <c r="H35" s="377"/>
      <c r="I35" s="377"/>
      <c r="J35" s="377"/>
    </row>
    <row r="36" spans="1:10">
      <c r="A36" s="377"/>
      <c r="B36" s="377"/>
      <c r="C36" s="377"/>
      <c r="D36" s="377"/>
      <c r="E36" s="377"/>
      <c r="F36" s="377"/>
      <c r="G36" s="377"/>
      <c r="H36" s="377"/>
      <c r="I36" s="377"/>
      <c r="J36" s="377"/>
    </row>
    <row r="37" spans="1:10">
      <c r="A37" s="377"/>
      <c r="B37" s="377"/>
      <c r="C37" s="377"/>
      <c r="D37" s="377"/>
      <c r="E37" s="377"/>
      <c r="F37" s="377"/>
      <c r="G37" s="377"/>
      <c r="H37" s="377"/>
      <c r="I37" s="377"/>
      <c r="J37" s="377"/>
    </row>
    <row r="38" spans="1:10">
      <c r="A38" s="377"/>
      <c r="B38" s="377"/>
      <c r="C38" s="377"/>
      <c r="D38" s="377"/>
      <c r="E38" s="377"/>
      <c r="F38" s="377"/>
      <c r="G38" s="377"/>
      <c r="H38" s="377"/>
      <c r="I38" s="377"/>
      <c r="J38" s="377"/>
    </row>
    <row r="39" spans="1:10">
      <c r="A39" s="377"/>
      <c r="B39" s="377"/>
      <c r="C39" s="377"/>
      <c r="D39" s="377"/>
      <c r="E39" s="377"/>
      <c r="F39" s="377"/>
      <c r="G39" s="377"/>
      <c r="H39" s="377"/>
      <c r="I39" s="377"/>
      <c r="J39" s="377"/>
    </row>
    <row r="40" spans="1:10">
      <c r="A40" s="377"/>
      <c r="B40" s="377"/>
      <c r="C40" s="377"/>
      <c r="D40" s="377"/>
      <c r="E40" s="377"/>
      <c r="F40" s="377"/>
      <c r="G40" s="377"/>
      <c r="H40" s="377"/>
      <c r="I40" s="377"/>
      <c r="J40" s="377"/>
    </row>
    <row r="41" spans="1:10">
      <c r="A41" s="377"/>
      <c r="B41" s="377"/>
      <c r="C41" s="377"/>
      <c r="D41" s="377"/>
      <c r="E41" s="377"/>
      <c r="F41" s="377"/>
      <c r="G41" s="377"/>
      <c r="H41" s="377"/>
      <c r="I41" s="377"/>
      <c r="J41" s="377"/>
    </row>
    <row r="42" spans="1:10">
      <c r="A42" s="377"/>
      <c r="B42" s="377"/>
      <c r="C42" s="377"/>
      <c r="D42" s="377"/>
      <c r="E42" s="377"/>
      <c r="F42" s="377"/>
      <c r="G42" s="377"/>
      <c r="H42" s="377"/>
      <c r="I42" s="377"/>
      <c r="J42" s="377"/>
    </row>
    <row r="43" spans="1:10">
      <c r="A43" s="377"/>
      <c r="B43" s="377"/>
      <c r="C43" s="377"/>
      <c r="D43" s="377"/>
      <c r="E43" s="377"/>
      <c r="F43" s="377"/>
      <c r="G43" s="377"/>
      <c r="H43" s="377"/>
      <c r="I43" s="377"/>
      <c r="J43" s="377"/>
    </row>
    <row r="44" spans="1:10">
      <c r="A44" s="377"/>
      <c r="B44" s="377"/>
      <c r="C44" s="377"/>
      <c r="D44" s="377"/>
      <c r="E44" s="377"/>
      <c r="F44" s="377"/>
      <c r="G44" s="377"/>
      <c r="H44" s="377"/>
      <c r="I44" s="377"/>
      <c r="J44" s="377"/>
    </row>
    <row r="45" spans="1:10">
      <c r="A45" s="377"/>
      <c r="B45" s="377"/>
      <c r="C45" s="377"/>
      <c r="D45" s="377"/>
      <c r="E45" s="377"/>
      <c r="F45" s="377"/>
      <c r="G45" s="377"/>
      <c r="H45" s="377"/>
      <c r="I45" s="377"/>
      <c r="J45" s="377"/>
    </row>
    <row r="46" spans="1:10">
      <c r="A46" s="377"/>
      <c r="B46" s="377"/>
      <c r="C46" s="377"/>
      <c r="D46" s="377"/>
      <c r="E46" s="377"/>
      <c r="F46" s="377"/>
      <c r="G46" s="377"/>
      <c r="H46" s="377"/>
      <c r="I46" s="377"/>
      <c r="J46" s="377"/>
    </row>
    <row r="47" spans="1:10">
      <c r="A47" s="377"/>
      <c r="B47" s="377"/>
      <c r="C47" s="377"/>
      <c r="D47" s="377"/>
      <c r="E47" s="377"/>
      <c r="F47" s="377"/>
      <c r="G47" s="377"/>
      <c r="H47" s="377"/>
      <c r="I47" s="377"/>
      <c r="J47" s="377"/>
    </row>
    <row r="48" spans="1:10">
      <c r="A48" s="377"/>
      <c r="B48" s="377"/>
      <c r="C48" s="377"/>
      <c r="D48" s="377"/>
      <c r="E48" s="377"/>
      <c r="F48" s="377"/>
      <c r="G48" s="377"/>
      <c r="H48" s="377"/>
      <c r="I48" s="377"/>
      <c r="J48" s="377"/>
    </row>
    <row r="49" spans="1:10">
      <c r="A49" s="377"/>
      <c r="B49" s="377"/>
      <c r="C49" s="377"/>
      <c r="D49" s="377"/>
      <c r="E49" s="377"/>
      <c r="F49" s="377"/>
      <c r="G49" s="377"/>
      <c r="H49" s="377"/>
      <c r="I49" s="377"/>
      <c r="J49" s="377"/>
    </row>
    <row r="50" spans="1:10">
      <c r="A50" s="377"/>
      <c r="B50" s="377"/>
      <c r="C50" s="377"/>
      <c r="D50" s="377"/>
      <c r="E50" s="377"/>
      <c r="F50" s="377"/>
      <c r="G50" s="377"/>
      <c r="H50" s="377"/>
      <c r="I50" s="377"/>
      <c r="J50" s="377"/>
    </row>
    <row r="51" spans="1:10">
      <c r="A51" s="377"/>
      <c r="B51" s="377"/>
      <c r="C51" s="377"/>
      <c r="D51" s="377"/>
      <c r="E51" s="377"/>
      <c r="F51" s="377"/>
      <c r="G51" s="377"/>
      <c r="H51" s="377"/>
      <c r="I51" s="377"/>
      <c r="J51" s="377"/>
    </row>
    <row r="52" spans="1:10">
      <c r="A52" s="377"/>
      <c r="B52" s="377"/>
      <c r="C52" s="377"/>
      <c r="D52" s="377"/>
      <c r="E52" s="377"/>
      <c r="F52" s="377"/>
      <c r="G52" s="377"/>
      <c r="H52" s="377"/>
      <c r="I52" s="377"/>
      <c r="J52" s="377"/>
    </row>
    <row r="53" spans="1:10">
      <c r="A53" s="377"/>
      <c r="B53" s="377"/>
      <c r="C53" s="377"/>
      <c r="D53" s="377"/>
      <c r="E53" s="377"/>
      <c r="F53" s="377"/>
      <c r="G53" s="377"/>
      <c r="H53" s="377"/>
      <c r="I53" s="377"/>
      <c r="J53" s="377"/>
    </row>
    <row r="54" spans="1:10">
      <c r="A54" s="377"/>
      <c r="B54" s="377"/>
      <c r="C54" s="377"/>
      <c r="D54" s="377"/>
      <c r="E54" s="377"/>
      <c r="F54" s="377"/>
      <c r="G54" s="377"/>
      <c r="H54" s="377"/>
      <c r="I54" s="377"/>
      <c r="J54" s="377"/>
    </row>
    <row r="55" spans="1:10">
      <c r="A55" s="377"/>
      <c r="B55" s="377"/>
      <c r="C55" s="377"/>
      <c r="D55" s="377"/>
      <c r="E55" s="377"/>
      <c r="F55" s="377"/>
      <c r="G55" s="377"/>
      <c r="H55" s="377"/>
      <c r="I55" s="377"/>
      <c r="J55" s="377"/>
    </row>
    <row r="56" spans="1:10">
      <c r="A56" s="377"/>
      <c r="B56" s="377"/>
      <c r="C56" s="377"/>
      <c r="D56" s="377"/>
      <c r="E56" s="377"/>
      <c r="F56" s="377"/>
      <c r="G56" s="377"/>
      <c r="H56" s="377"/>
      <c r="I56" s="377"/>
      <c r="J56" s="377"/>
    </row>
    <row r="57" spans="1:10">
      <c r="A57" s="377"/>
      <c r="B57" s="377"/>
      <c r="C57" s="377"/>
      <c r="D57" s="377"/>
      <c r="E57" s="377"/>
      <c r="F57" s="377"/>
      <c r="G57" s="377"/>
      <c r="H57" s="377"/>
      <c r="I57" s="377"/>
      <c r="J57" s="377"/>
    </row>
    <row r="58" spans="1:10">
      <c r="A58" s="377"/>
      <c r="B58" s="377"/>
      <c r="C58" s="377"/>
      <c r="D58" s="377"/>
      <c r="E58" s="377"/>
      <c r="F58" s="377"/>
      <c r="G58" s="377"/>
      <c r="H58" s="377"/>
      <c r="I58" s="377"/>
      <c r="J58" s="377"/>
    </row>
    <row r="59" spans="1:10">
      <c r="A59" s="377"/>
      <c r="B59" s="377"/>
      <c r="C59" s="377"/>
      <c r="D59" s="377"/>
      <c r="E59" s="377"/>
      <c r="F59" s="377"/>
      <c r="G59" s="377"/>
      <c r="H59" s="377"/>
      <c r="I59" s="377"/>
      <c r="J59" s="377"/>
    </row>
    <row r="60" spans="1:10">
      <c r="A60" s="377"/>
      <c r="B60" s="377"/>
      <c r="C60" s="377"/>
      <c r="D60" s="377"/>
      <c r="E60" s="377"/>
      <c r="F60" s="377"/>
      <c r="G60" s="377"/>
      <c r="H60" s="377"/>
      <c r="I60" s="377"/>
      <c r="J60" s="377"/>
    </row>
    <row r="61" spans="1:10">
      <c r="A61" s="377"/>
      <c r="B61" s="377"/>
      <c r="C61" s="377"/>
      <c r="D61" s="377"/>
      <c r="E61" s="377"/>
      <c r="F61" s="377"/>
      <c r="G61" s="377"/>
      <c r="H61" s="377"/>
      <c r="I61" s="377"/>
      <c r="J61" s="377"/>
    </row>
    <row r="62" spans="1:10">
      <c r="A62" s="377"/>
      <c r="B62" s="377"/>
      <c r="C62" s="377"/>
      <c r="D62" s="377"/>
      <c r="E62" s="377"/>
      <c r="F62" s="377"/>
      <c r="G62" s="377"/>
      <c r="H62" s="377"/>
      <c r="I62" s="377"/>
      <c r="J62" s="377"/>
    </row>
    <row r="63" spans="1:10">
      <c r="A63" s="377"/>
      <c r="B63" s="377"/>
      <c r="C63" s="377"/>
      <c r="D63" s="377"/>
      <c r="E63" s="377"/>
      <c r="F63" s="377"/>
      <c r="G63" s="377"/>
      <c r="H63" s="377"/>
      <c r="I63" s="377"/>
      <c r="J63" s="377"/>
    </row>
    <row r="64" spans="1:10">
      <c r="A64" s="377"/>
      <c r="B64" s="377"/>
      <c r="C64" s="377"/>
      <c r="D64" s="377"/>
      <c r="E64" s="377"/>
      <c r="F64" s="377"/>
      <c r="G64" s="377"/>
      <c r="H64" s="377"/>
      <c r="I64" s="377"/>
      <c r="J64" s="377"/>
    </row>
    <row r="65" spans="1:10">
      <c r="A65" s="377"/>
      <c r="B65" s="377"/>
      <c r="C65" s="377"/>
      <c r="D65" s="377"/>
      <c r="E65" s="377"/>
      <c r="F65" s="377"/>
      <c r="G65" s="377"/>
      <c r="H65" s="377"/>
      <c r="I65" s="377"/>
      <c r="J65" s="377"/>
    </row>
    <row r="66" spans="1:10">
      <c r="A66" s="377"/>
      <c r="B66" s="377"/>
      <c r="C66" s="377"/>
      <c r="D66" s="377"/>
      <c r="E66" s="377"/>
      <c r="F66" s="377"/>
      <c r="G66" s="377"/>
      <c r="H66" s="377"/>
      <c r="I66" s="377"/>
      <c r="J66" s="377"/>
    </row>
    <row r="67" spans="1:10">
      <c r="A67" s="377"/>
      <c r="B67" s="377"/>
      <c r="C67" s="377"/>
      <c r="D67" s="377"/>
      <c r="E67" s="377"/>
      <c r="F67" s="377"/>
      <c r="G67" s="377"/>
      <c r="H67" s="377"/>
      <c r="I67" s="377"/>
      <c r="J67" s="377"/>
    </row>
    <row r="68" spans="1:10">
      <c r="A68" s="377"/>
      <c r="B68" s="377"/>
      <c r="C68" s="377"/>
      <c r="D68" s="377"/>
      <c r="E68" s="377"/>
      <c r="F68" s="377"/>
      <c r="G68" s="377"/>
      <c r="H68" s="377"/>
      <c r="I68" s="377"/>
      <c r="J68" s="377"/>
    </row>
    <row r="69" spans="1:10">
      <c r="A69" s="377"/>
      <c r="B69" s="377"/>
      <c r="C69" s="377"/>
      <c r="D69" s="377"/>
      <c r="E69" s="377"/>
      <c r="F69" s="377"/>
      <c r="G69" s="377"/>
      <c r="H69" s="377"/>
      <c r="I69" s="377"/>
      <c r="J69" s="377"/>
    </row>
    <row r="70" spans="1:10">
      <c r="A70" s="377"/>
      <c r="B70" s="377"/>
      <c r="C70" s="377"/>
      <c r="D70" s="377"/>
      <c r="E70" s="377"/>
      <c r="F70" s="377"/>
      <c r="G70" s="377"/>
      <c r="H70" s="377"/>
      <c r="I70" s="377"/>
      <c r="J70" s="377"/>
    </row>
    <row r="71" spans="1:10">
      <c r="A71" s="377"/>
      <c r="B71" s="377"/>
      <c r="C71" s="377"/>
      <c r="D71" s="377"/>
      <c r="E71" s="377"/>
      <c r="F71" s="377"/>
      <c r="G71" s="377"/>
      <c r="H71" s="377"/>
      <c r="I71" s="377"/>
      <c r="J71" s="377"/>
    </row>
    <row r="72" spans="1:10">
      <c r="A72" s="377"/>
      <c r="B72" s="377"/>
      <c r="C72" s="377"/>
      <c r="D72" s="377"/>
      <c r="E72" s="377"/>
      <c r="F72" s="377"/>
      <c r="G72" s="377"/>
      <c r="H72" s="377"/>
      <c r="I72" s="377"/>
      <c r="J72" s="377"/>
    </row>
    <row r="73" spans="1:10">
      <c r="A73" s="377"/>
      <c r="B73" s="377"/>
      <c r="C73" s="377"/>
      <c r="D73" s="377"/>
      <c r="E73" s="377"/>
      <c r="F73" s="377"/>
      <c r="G73" s="377"/>
      <c r="H73" s="377"/>
      <c r="I73" s="377"/>
      <c r="J73" s="377"/>
    </row>
    <row r="74" spans="1:10">
      <c r="A74" s="377"/>
      <c r="B74" s="377"/>
      <c r="C74" s="377"/>
      <c r="D74" s="377"/>
      <c r="E74" s="377"/>
      <c r="F74" s="377"/>
      <c r="G74" s="377"/>
      <c r="H74" s="377"/>
      <c r="I74" s="377"/>
      <c r="J74" s="377"/>
    </row>
    <row r="75" spans="1:10">
      <c r="A75" s="377"/>
      <c r="B75" s="377"/>
      <c r="C75" s="377"/>
      <c r="D75" s="377"/>
      <c r="E75" s="377"/>
      <c r="F75" s="377"/>
      <c r="G75" s="377"/>
      <c r="H75" s="377"/>
      <c r="I75" s="377"/>
      <c r="J75" s="377"/>
    </row>
    <row r="76" spans="1:10">
      <c r="A76" s="377"/>
      <c r="B76" s="377"/>
      <c r="C76" s="377"/>
      <c r="D76" s="377"/>
      <c r="E76" s="377"/>
      <c r="F76" s="377"/>
      <c r="G76" s="377"/>
      <c r="H76" s="377"/>
      <c r="I76" s="377"/>
      <c r="J76" s="377"/>
    </row>
    <row r="77" spans="1:10">
      <c r="A77" s="377"/>
      <c r="B77" s="377"/>
      <c r="C77" s="377"/>
      <c r="D77" s="377"/>
      <c r="E77" s="377"/>
      <c r="F77" s="377"/>
      <c r="G77" s="377"/>
      <c r="H77" s="377"/>
      <c r="I77" s="377"/>
      <c r="J77" s="377"/>
    </row>
    <row r="78" spans="1:10">
      <c r="A78" s="377"/>
      <c r="B78" s="377"/>
      <c r="C78" s="377"/>
      <c r="D78" s="377"/>
      <c r="E78" s="377"/>
      <c r="F78" s="377"/>
      <c r="G78" s="377"/>
      <c r="H78" s="377"/>
      <c r="I78" s="377"/>
      <c r="J78" s="377"/>
    </row>
    <row r="79" spans="1:10">
      <c r="A79" s="377"/>
      <c r="B79" s="377"/>
      <c r="C79" s="377"/>
      <c r="D79" s="377"/>
      <c r="E79" s="377"/>
      <c r="F79" s="377"/>
      <c r="G79" s="377"/>
      <c r="H79" s="377"/>
      <c r="I79" s="377"/>
      <c r="J79" s="377"/>
    </row>
    <row r="80" spans="1:10">
      <c r="A80" s="377"/>
      <c r="B80" s="377"/>
      <c r="C80" s="377"/>
      <c r="D80" s="377"/>
      <c r="E80" s="377"/>
      <c r="F80" s="377"/>
      <c r="G80" s="377"/>
      <c r="H80" s="377"/>
      <c r="I80" s="377"/>
      <c r="J80" s="377"/>
    </row>
    <row r="81" spans="1:10">
      <c r="A81" s="377"/>
      <c r="B81" s="377"/>
      <c r="C81" s="377"/>
      <c r="D81" s="377"/>
      <c r="E81" s="377"/>
      <c r="F81" s="377"/>
      <c r="G81" s="377"/>
      <c r="H81" s="377"/>
      <c r="I81" s="377"/>
      <c r="J81" s="377"/>
    </row>
    <row r="82" spans="1:10">
      <c r="A82" s="377"/>
      <c r="B82" s="377"/>
      <c r="C82" s="377"/>
      <c r="D82" s="377"/>
      <c r="E82" s="377"/>
      <c r="F82" s="377"/>
      <c r="G82" s="377"/>
      <c r="H82" s="377"/>
      <c r="I82" s="377"/>
      <c r="J82" s="377"/>
    </row>
    <row r="83" spans="1:10">
      <c r="A83" s="377"/>
      <c r="B83" s="377"/>
      <c r="C83" s="377"/>
      <c r="D83" s="377"/>
      <c r="E83" s="377"/>
      <c r="F83" s="377"/>
      <c r="G83" s="377"/>
      <c r="H83" s="377"/>
      <c r="I83" s="377"/>
      <c r="J83" s="377"/>
    </row>
    <row r="84" spans="1:10">
      <c r="A84" s="377"/>
      <c r="B84" s="377"/>
      <c r="C84" s="377"/>
      <c r="D84" s="377"/>
      <c r="E84" s="377"/>
      <c r="F84" s="377"/>
      <c r="G84" s="377"/>
      <c r="H84" s="377"/>
      <c r="I84" s="377"/>
      <c r="J84" s="377"/>
    </row>
    <row r="85" spans="1:10">
      <c r="A85" s="377"/>
      <c r="B85" s="377"/>
      <c r="C85" s="377"/>
      <c r="D85" s="377"/>
      <c r="E85" s="377"/>
      <c r="F85" s="377"/>
      <c r="G85" s="377"/>
      <c r="H85" s="377"/>
      <c r="I85" s="377"/>
      <c r="J85" s="377"/>
    </row>
    <row r="86" spans="1:10">
      <c r="A86" s="377"/>
      <c r="B86" s="377"/>
      <c r="C86" s="377"/>
      <c r="D86" s="377"/>
      <c r="E86" s="377"/>
      <c r="F86" s="377"/>
      <c r="G86" s="377"/>
      <c r="H86" s="377"/>
      <c r="I86" s="377"/>
      <c r="J86" s="377"/>
    </row>
    <row r="87" spans="1:10">
      <c r="A87" s="377"/>
      <c r="B87" s="377"/>
      <c r="C87" s="377"/>
      <c r="D87" s="377"/>
      <c r="E87" s="377"/>
      <c r="F87" s="377"/>
      <c r="G87" s="377"/>
      <c r="H87" s="377"/>
      <c r="I87" s="377"/>
      <c r="J87" s="377"/>
    </row>
    <row r="88" spans="1:10">
      <c r="A88" s="377"/>
      <c r="B88" s="377"/>
      <c r="C88" s="377"/>
      <c r="D88" s="377"/>
      <c r="E88" s="377"/>
      <c r="F88" s="377"/>
      <c r="G88" s="377"/>
      <c r="H88" s="377"/>
      <c r="I88" s="377"/>
      <c r="J88" s="377"/>
    </row>
    <row r="89" spans="1:10">
      <c r="A89" s="377"/>
      <c r="B89" s="377"/>
      <c r="C89" s="377"/>
      <c r="D89" s="377"/>
      <c r="E89" s="377"/>
      <c r="F89" s="377"/>
      <c r="G89" s="377"/>
      <c r="H89" s="377"/>
      <c r="I89" s="377"/>
      <c r="J89" s="377"/>
    </row>
    <row r="90" spans="1:10">
      <c r="A90" s="377"/>
      <c r="B90" s="377"/>
      <c r="C90" s="377"/>
      <c r="D90" s="377"/>
      <c r="E90" s="377"/>
      <c r="F90" s="377"/>
      <c r="G90" s="377"/>
      <c r="H90" s="377"/>
      <c r="I90" s="377"/>
      <c r="J90" s="377"/>
    </row>
    <row r="91" spans="1:10">
      <c r="A91" s="377"/>
      <c r="B91" s="377"/>
      <c r="C91" s="377"/>
      <c r="D91" s="377"/>
      <c r="E91" s="377"/>
      <c r="F91" s="377"/>
      <c r="G91" s="377"/>
      <c r="H91" s="377"/>
      <c r="I91" s="377"/>
      <c r="J91" s="377"/>
    </row>
    <row r="92" spans="1:10">
      <c r="A92" s="377"/>
      <c r="B92" s="377"/>
      <c r="C92" s="377"/>
      <c r="D92" s="377"/>
      <c r="E92" s="377"/>
      <c r="F92" s="377"/>
      <c r="G92" s="377"/>
      <c r="H92" s="377"/>
      <c r="I92" s="377"/>
      <c r="J92" s="377"/>
    </row>
    <row r="93" spans="1:10">
      <c r="A93" s="377"/>
      <c r="B93" s="377"/>
      <c r="C93" s="377"/>
      <c r="D93" s="377"/>
      <c r="E93" s="377"/>
      <c r="F93" s="377"/>
      <c r="G93" s="377"/>
      <c r="H93" s="377"/>
      <c r="I93" s="377"/>
      <c r="J93" s="377"/>
    </row>
    <row r="94" spans="1:10">
      <c r="A94" s="377"/>
      <c r="B94" s="377"/>
      <c r="C94" s="377"/>
      <c r="D94" s="377"/>
      <c r="E94" s="377"/>
      <c r="F94" s="377"/>
      <c r="G94" s="377"/>
      <c r="H94" s="377"/>
      <c r="I94" s="377"/>
      <c r="J94" s="377"/>
    </row>
    <row r="95" spans="1:10">
      <c r="A95" s="377"/>
      <c r="B95" s="377"/>
      <c r="C95" s="377"/>
      <c r="D95" s="377"/>
      <c r="E95" s="377"/>
      <c r="F95" s="377"/>
      <c r="G95" s="377"/>
      <c r="H95" s="377"/>
      <c r="I95" s="377"/>
      <c r="J95" s="377"/>
    </row>
    <row r="96" spans="1:10">
      <c r="A96" s="377"/>
      <c r="B96" s="377"/>
      <c r="C96" s="377"/>
      <c r="D96" s="377"/>
      <c r="E96" s="377"/>
      <c r="F96" s="377"/>
      <c r="G96" s="377"/>
      <c r="H96" s="377"/>
      <c r="I96" s="377"/>
      <c r="J96" s="377"/>
    </row>
    <row r="97" spans="1:10">
      <c r="A97" s="377"/>
      <c r="B97" s="377"/>
      <c r="C97" s="377"/>
      <c r="D97" s="377"/>
      <c r="E97" s="377"/>
      <c r="F97" s="377"/>
      <c r="G97" s="377"/>
      <c r="H97" s="377"/>
      <c r="I97" s="377"/>
      <c r="J97" s="377"/>
    </row>
    <row r="98" spans="1:10">
      <c r="A98" s="377"/>
      <c r="B98" s="377"/>
      <c r="C98" s="377"/>
      <c r="D98" s="377"/>
      <c r="E98" s="377"/>
      <c r="F98" s="377"/>
      <c r="G98" s="377"/>
      <c r="H98" s="377"/>
      <c r="I98" s="377"/>
      <c r="J98" s="377"/>
    </row>
    <row r="99" spans="1:10">
      <c r="A99" s="377"/>
      <c r="B99" s="377"/>
      <c r="C99" s="377"/>
      <c r="D99" s="377"/>
      <c r="E99" s="377"/>
      <c r="F99" s="377"/>
      <c r="G99" s="377"/>
      <c r="H99" s="377"/>
      <c r="I99" s="377"/>
      <c r="J99" s="377"/>
    </row>
    <row r="100" spans="1:10">
      <c r="A100" s="377"/>
      <c r="B100" s="377"/>
      <c r="C100" s="377"/>
      <c r="D100" s="377"/>
      <c r="E100" s="377"/>
      <c r="F100" s="377"/>
      <c r="G100" s="377"/>
      <c r="H100" s="377"/>
      <c r="I100" s="377"/>
      <c r="J100" s="377"/>
    </row>
    <row r="101" spans="1:10">
      <c r="A101" s="377"/>
      <c r="B101" s="377"/>
      <c r="C101" s="377"/>
      <c r="D101" s="377"/>
      <c r="E101" s="377"/>
      <c r="F101" s="377"/>
      <c r="G101" s="377"/>
      <c r="H101" s="377"/>
      <c r="I101" s="377"/>
      <c r="J101" s="377"/>
    </row>
    <row r="102" spans="1:10">
      <c r="A102" s="377"/>
      <c r="B102" s="377"/>
      <c r="C102" s="377"/>
      <c r="D102" s="377"/>
      <c r="E102" s="377"/>
      <c r="F102" s="377"/>
      <c r="G102" s="377"/>
      <c r="H102" s="377"/>
      <c r="I102" s="377"/>
      <c r="J102" s="377"/>
    </row>
    <row r="103" spans="1:10">
      <c r="A103" s="377"/>
      <c r="B103" s="377"/>
      <c r="C103" s="377"/>
      <c r="D103" s="377"/>
      <c r="E103" s="377"/>
      <c r="F103" s="377"/>
      <c r="G103" s="377"/>
      <c r="H103" s="377"/>
      <c r="I103" s="377"/>
      <c r="J103" s="377"/>
    </row>
    <row r="104" spans="1:10">
      <c r="A104" s="377"/>
      <c r="B104" s="377"/>
      <c r="C104" s="377"/>
      <c r="D104" s="377"/>
      <c r="E104" s="377"/>
      <c r="F104" s="377"/>
      <c r="G104" s="377"/>
      <c r="H104" s="377"/>
      <c r="I104" s="377"/>
      <c r="J104" s="377"/>
    </row>
    <row r="105" spans="1:10">
      <c r="A105" s="377"/>
      <c r="B105" s="377"/>
      <c r="C105" s="377"/>
      <c r="D105" s="377"/>
      <c r="E105" s="377"/>
      <c r="F105" s="377"/>
      <c r="G105" s="377"/>
      <c r="H105" s="377"/>
      <c r="I105" s="377"/>
      <c r="J105" s="377"/>
    </row>
    <row r="106" spans="1:10">
      <c r="A106" s="377"/>
      <c r="B106" s="377"/>
      <c r="C106" s="377"/>
      <c r="D106" s="377"/>
      <c r="E106" s="377"/>
      <c r="F106" s="377"/>
      <c r="G106" s="377"/>
      <c r="H106" s="377"/>
      <c r="I106" s="377"/>
      <c r="J106" s="377"/>
    </row>
    <row r="107" spans="1:10">
      <c r="A107" s="377"/>
      <c r="B107" s="377"/>
      <c r="C107" s="377"/>
      <c r="D107" s="377"/>
      <c r="E107" s="377"/>
      <c r="F107" s="377"/>
      <c r="G107" s="377"/>
      <c r="H107" s="377"/>
      <c r="I107" s="377"/>
      <c r="J107" s="377"/>
    </row>
    <row r="108" spans="1:10">
      <c r="A108" s="377"/>
      <c r="B108" s="377"/>
      <c r="C108" s="377"/>
      <c r="D108" s="377"/>
      <c r="E108" s="377"/>
      <c r="F108" s="377"/>
      <c r="G108" s="377"/>
      <c r="H108" s="377"/>
      <c r="I108" s="377"/>
      <c r="J108" s="377"/>
    </row>
    <row r="109" spans="1:10">
      <c r="A109" s="377"/>
      <c r="B109" s="377"/>
      <c r="C109" s="377"/>
      <c r="D109" s="377"/>
      <c r="E109" s="377"/>
      <c r="F109" s="377"/>
      <c r="G109" s="377"/>
      <c r="H109" s="377"/>
      <c r="I109" s="377"/>
      <c r="J109" s="377"/>
    </row>
    <row r="110" spans="1:10">
      <c r="A110" s="377"/>
      <c r="B110" s="377"/>
      <c r="C110" s="377"/>
      <c r="D110" s="377"/>
      <c r="E110" s="377"/>
      <c r="F110" s="377"/>
      <c r="G110" s="377"/>
      <c r="H110" s="377"/>
      <c r="I110" s="377"/>
      <c r="J110" s="377"/>
    </row>
    <row r="111" spans="1:10">
      <c r="A111" s="377"/>
      <c r="B111" s="377"/>
      <c r="C111" s="377"/>
      <c r="D111" s="377"/>
      <c r="E111" s="377"/>
      <c r="F111" s="377"/>
      <c r="G111" s="377"/>
      <c r="H111" s="377"/>
      <c r="I111" s="377"/>
      <c r="J111" s="377"/>
    </row>
    <row r="112" spans="1:10">
      <c r="A112" s="377"/>
      <c r="B112" s="377"/>
      <c r="C112" s="377"/>
      <c r="D112" s="377"/>
      <c r="E112" s="377"/>
      <c r="F112" s="377"/>
      <c r="G112" s="377"/>
      <c r="H112" s="377"/>
      <c r="I112" s="377"/>
      <c r="J112" s="377"/>
    </row>
    <row r="113" spans="1:10">
      <c r="A113" s="377"/>
      <c r="B113" s="377"/>
      <c r="C113" s="377"/>
      <c r="D113" s="377"/>
      <c r="E113" s="377"/>
      <c r="F113" s="377"/>
      <c r="G113" s="377"/>
      <c r="H113" s="377"/>
      <c r="I113" s="377"/>
      <c r="J113" s="377"/>
    </row>
    <row r="114" spans="1:10">
      <c r="A114" s="377"/>
      <c r="B114" s="377"/>
      <c r="C114" s="377"/>
      <c r="D114" s="377"/>
      <c r="E114" s="377"/>
      <c r="F114" s="377"/>
      <c r="G114" s="377"/>
      <c r="H114" s="377"/>
      <c r="I114" s="377"/>
      <c r="J114" s="377"/>
    </row>
    <row r="115" spans="1:10">
      <c r="A115" s="377"/>
      <c r="B115" s="377"/>
      <c r="C115" s="377"/>
      <c r="D115" s="377"/>
      <c r="E115" s="377"/>
      <c r="F115" s="377"/>
      <c r="G115" s="377"/>
      <c r="H115" s="377"/>
      <c r="I115" s="377"/>
      <c r="J115" s="377"/>
    </row>
    <row r="116" spans="1:10">
      <c r="A116" s="377"/>
      <c r="B116" s="377"/>
      <c r="C116" s="377"/>
      <c r="D116" s="377"/>
      <c r="E116" s="377"/>
      <c r="F116" s="377"/>
      <c r="G116" s="377"/>
      <c r="H116" s="377"/>
      <c r="I116" s="377"/>
      <c r="J116" s="377"/>
    </row>
    <row r="117" spans="1:10">
      <c r="A117" s="377"/>
      <c r="B117" s="377"/>
      <c r="C117" s="377"/>
      <c r="D117" s="377"/>
      <c r="E117" s="377"/>
      <c r="F117" s="377"/>
      <c r="G117" s="377"/>
      <c r="H117" s="377"/>
      <c r="I117" s="377"/>
      <c r="J117" s="377"/>
    </row>
    <row r="118" spans="1:10">
      <c r="A118" s="377"/>
      <c r="B118" s="377"/>
      <c r="C118" s="377"/>
      <c r="D118" s="377"/>
      <c r="E118" s="377"/>
      <c r="F118" s="377"/>
      <c r="G118" s="377"/>
      <c r="H118" s="377"/>
      <c r="I118" s="377"/>
      <c r="J118" s="377"/>
    </row>
    <row r="119" spans="1:10">
      <c r="A119" s="377"/>
      <c r="B119" s="377"/>
      <c r="C119" s="377"/>
      <c r="D119" s="377"/>
      <c r="E119" s="377"/>
      <c r="F119" s="377"/>
      <c r="G119" s="377"/>
      <c r="H119" s="377"/>
      <c r="I119" s="377"/>
      <c r="J119" s="377"/>
    </row>
    <row r="120" spans="1:10">
      <c r="A120" s="377"/>
      <c r="B120" s="377"/>
      <c r="C120" s="377"/>
      <c r="D120" s="377"/>
      <c r="E120" s="377"/>
      <c r="F120" s="377"/>
      <c r="G120" s="377"/>
      <c r="H120" s="377"/>
      <c r="I120" s="377"/>
      <c r="J120" s="377"/>
    </row>
    <row r="121" spans="1:10">
      <c r="A121" s="377"/>
      <c r="B121" s="377"/>
      <c r="C121" s="377"/>
      <c r="D121" s="377"/>
      <c r="E121" s="377"/>
      <c r="F121" s="377"/>
      <c r="G121" s="377"/>
      <c r="H121" s="377"/>
      <c r="I121" s="377"/>
      <c r="J121" s="377"/>
    </row>
    <row r="122" spans="1:10">
      <c r="A122" s="377"/>
      <c r="B122" s="377"/>
      <c r="C122" s="377"/>
      <c r="D122" s="377"/>
      <c r="E122" s="377"/>
      <c r="F122" s="377"/>
      <c r="G122" s="377"/>
      <c r="H122" s="377"/>
      <c r="I122" s="377"/>
      <c r="J122" s="377"/>
    </row>
    <row r="123" spans="1:10">
      <c r="A123" s="377"/>
      <c r="B123" s="377"/>
      <c r="C123" s="377"/>
      <c r="D123" s="377"/>
      <c r="E123" s="377"/>
      <c r="F123" s="377"/>
      <c r="G123" s="377"/>
      <c r="H123" s="377"/>
      <c r="I123" s="377"/>
      <c r="J123" s="377"/>
    </row>
    <row r="124" spans="1:10">
      <c r="A124" s="377"/>
      <c r="B124" s="377"/>
      <c r="C124" s="377"/>
      <c r="D124" s="377"/>
      <c r="E124" s="377"/>
      <c r="F124" s="377"/>
      <c r="G124" s="377"/>
      <c r="H124" s="377"/>
      <c r="I124" s="377"/>
      <c r="J124" s="377"/>
    </row>
    <row r="125" spans="1:10">
      <c r="A125" s="377"/>
      <c r="B125" s="377"/>
      <c r="C125" s="377"/>
      <c r="D125" s="377"/>
      <c r="E125" s="377"/>
      <c r="F125" s="377"/>
      <c r="G125" s="377"/>
      <c r="H125" s="377"/>
      <c r="I125" s="377"/>
      <c r="J125" s="377"/>
    </row>
    <row r="126" spans="1:10">
      <c r="A126" s="377"/>
      <c r="B126" s="377"/>
      <c r="C126" s="377"/>
      <c r="D126" s="377"/>
      <c r="E126" s="377"/>
      <c r="F126" s="377"/>
      <c r="G126" s="377"/>
      <c r="H126" s="377"/>
      <c r="I126" s="377"/>
      <c r="J126" s="377"/>
    </row>
    <row r="127" spans="1:10">
      <c r="A127" s="377"/>
      <c r="B127" s="377"/>
      <c r="C127" s="377"/>
      <c r="D127" s="377"/>
      <c r="E127" s="377"/>
      <c r="F127" s="377"/>
      <c r="G127" s="377"/>
      <c r="H127" s="377"/>
      <c r="I127" s="377"/>
      <c r="J127" s="377"/>
    </row>
    <row r="128" spans="1:10">
      <c r="A128" s="377"/>
      <c r="B128" s="377"/>
      <c r="C128" s="377"/>
      <c r="D128" s="377"/>
      <c r="E128" s="377"/>
      <c r="F128" s="377"/>
      <c r="G128" s="377"/>
      <c r="H128" s="377"/>
      <c r="I128" s="377"/>
      <c r="J128" s="377"/>
    </row>
    <row r="129" spans="1:10">
      <c r="A129" s="377"/>
      <c r="B129" s="377"/>
      <c r="C129" s="377"/>
      <c r="D129" s="377"/>
      <c r="E129" s="377"/>
      <c r="F129" s="377"/>
      <c r="G129" s="377"/>
      <c r="H129" s="377"/>
      <c r="I129" s="377"/>
      <c r="J129" s="377"/>
    </row>
    <row r="130" spans="1:10">
      <c r="A130" s="377"/>
      <c r="B130" s="377"/>
      <c r="C130" s="377"/>
      <c r="D130" s="377"/>
      <c r="E130" s="377"/>
      <c r="F130" s="377"/>
      <c r="G130" s="377"/>
      <c r="H130" s="377"/>
      <c r="I130" s="377"/>
      <c r="J130" s="377"/>
    </row>
    <row r="131" spans="1:10">
      <c r="A131" s="377"/>
      <c r="B131" s="377"/>
      <c r="C131" s="377"/>
      <c r="D131" s="377"/>
      <c r="E131" s="377"/>
      <c r="F131" s="377"/>
      <c r="G131" s="377"/>
      <c r="H131" s="377"/>
      <c r="I131" s="377"/>
      <c r="J131" s="377"/>
    </row>
    <row r="132" spans="1:10">
      <c r="A132" s="377"/>
      <c r="B132" s="377"/>
      <c r="C132" s="377"/>
      <c r="D132" s="377"/>
      <c r="E132" s="377"/>
      <c r="F132" s="377"/>
      <c r="G132" s="377"/>
      <c r="H132" s="377"/>
      <c r="I132" s="377"/>
      <c r="J132" s="377"/>
    </row>
    <row r="133" spans="1:10">
      <c r="A133" s="377"/>
      <c r="B133" s="377"/>
      <c r="C133" s="377"/>
      <c r="D133" s="377"/>
      <c r="E133" s="377"/>
      <c r="F133" s="377"/>
      <c r="G133" s="377"/>
      <c r="H133" s="377"/>
      <c r="I133" s="377"/>
      <c r="J133" s="377"/>
    </row>
    <row r="134" spans="1:10">
      <c r="A134" s="377"/>
      <c r="B134" s="377"/>
      <c r="C134" s="377"/>
      <c r="D134" s="377"/>
      <c r="E134" s="377"/>
      <c r="F134" s="377"/>
      <c r="G134" s="377"/>
      <c r="H134" s="377"/>
      <c r="I134" s="377"/>
      <c r="J134" s="377"/>
    </row>
    <row r="135" spans="1:10">
      <c r="A135" s="377"/>
      <c r="B135" s="377"/>
      <c r="C135" s="377"/>
      <c r="D135" s="377"/>
      <c r="E135" s="377"/>
      <c r="F135" s="377"/>
      <c r="G135" s="377"/>
      <c r="H135" s="377"/>
      <c r="I135" s="377"/>
      <c r="J135" s="377"/>
    </row>
    <row r="136" spans="1:10">
      <c r="A136" s="377"/>
      <c r="B136" s="377"/>
      <c r="C136" s="377"/>
      <c r="D136" s="377"/>
      <c r="E136" s="377"/>
      <c r="F136" s="377"/>
      <c r="G136" s="377"/>
      <c r="H136" s="377"/>
      <c r="I136" s="377"/>
      <c r="J136" s="377"/>
    </row>
    <row r="137" spans="1:10">
      <c r="A137" s="377"/>
      <c r="B137" s="377"/>
      <c r="C137" s="377"/>
      <c r="D137" s="377"/>
      <c r="E137" s="377"/>
      <c r="F137" s="377"/>
      <c r="G137" s="377"/>
      <c r="H137" s="377"/>
      <c r="I137" s="377"/>
      <c r="J137" s="377"/>
    </row>
    <row r="138" spans="1:10">
      <c r="A138" s="377"/>
      <c r="B138" s="377"/>
      <c r="C138" s="377"/>
      <c r="D138" s="377"/>
      <c r="E138" s="377"/>
      <c r="F138" s="377"/>
      <c r="G138" s="377"/>
      <c r="H138" s="377"/>
      <c r="I138" s="377"/>
      <c r="J138" s="377"/>
    </row>
    <row r="139" spans="1:10">
      <c r="A139" s="377"/>
      <c r="B139" s="377"/>
      <c r="C139" s="377"/>
      <c r="D139" s="377"/>
      <c r="E139" s="377"/>
      <c r="F139" s="377"/>
      <c r="G139" s="377"/>
      <c r="H139" s="377"/>
      <c r="I139" s="377"/>
      <c r="J139" s="377"/>
    </row>
    <row r="140" spans="1:10">
      <c r="A140" s="377"/>
      <c r="B140" s="377"/>
      <c r="C140" s="377"/>
      <c r="D140" s="377"/>
      <c r="E140" s="377"/>
      <c r="F140" s="377"/>
      <c r="G140" s="377"/>
      <c r="H140" s="377"/>
      <c r="I140" s="377"/>
      <c r="J140" s="377"/>
    </row>
    <row r="141" spans="1:10">
      <c r="A141" s="377"/>
      <c r="B141" s="377"/>
      <c r="C141" s="377"/>
      <c r="D141" s="377"/>
      <c r="E141" s="377"/>
      <c r="F141" s="377"/>
      <c r="G141" s="377"/>
      <c r="H141" s="377"/>
      <c r="I141" s="377"/>
      <c r="J141" s="377"/>
    </row>
    <row r="142" spans="1:10">
      <c r="A142" s="377"/>
      <c r="B142" s="377"/>
      <c r="C142" s="377"/>
      <c r="D142" s="377"/>
      <c r="E142" s="377"/>
      <c r="F142" s="377"/>
      <c r="G142" s="377"/>
      <c r="H142" s="377"/>
      <c r="I142" s="377"/>
      <c r="J142" s="377"/>
    </row>
    <row r="143" spans="1:10">
      <c r="A143" s="377"/>
      <c r="B143" s="377"/>
      <c r="C143" s="377"/>
      <c r="D143" s="377"/>
      <c r="E143" s="377"/>
      <c r="F143" s="377"/>
      <c r="G143" s="377"/>
      <c r="H143" s="377"/>
      <c r="I143" s="377"/>
      <c r="J143" s="377"/>
    </row>
    <row r="144" spans="1:10">
      <c r="A144" s="377"/>
      <c r="B144" s="377"/>
      <c r="C144" s="377"/>
      <c r="D144" s="377"/>
      <c r="E144" s="377"/>
      <c r="F144" s="377"/>
      <c r="G144" s="377"/>
      <c r="H144" s="377"/>
      <c r="I144" s="377"/>
      <c r="J144" s="377"/>
    </row>
    <row r="145" spans="1:10">
      <c r="A145" s="377"/>
      <c r="B145" s="377"/>
      <c r="C145" s="377"/>
      <c r="D145" s="377"/>
      <c r="E145" s="377"/>
      <c r="F145" s="377"/>
      <c r="G145" s="377"/>
      <c r="H145" s="377"/>
      <c r="I145" s="377"/>
      <c r="J145" s="377"/>
    </row>
    <row r="146" spans="1:10">
      <c r="A146" s="377"/>
      <c r="B146" s="377"/>
      <c r="C146" s="377"/>
      <c r="D146" s="377"/>
      <c r="E146" s="377"/>
      <c r="F146" s="377"/>
      <c r="G146" s="377"/>
      <c r="H146" s="377"/>
      <c r="I146" s="377"/>
      <c r="J146" s="377"/>
    </row>
    <row r="147" spans="1:10">
      <c r="A147" s="377"/>
      <c r="B147" s="377"/>
      <c r="C147" s="377"/>
      <c r="D147" s="377"/>
      <c r="E147" s="377"/>
      <c r="F147" s="377"/>
      <c r="G147" s="377"/>
      <c r="H147" s="377"/>
      <c r="I147" s="377"/>
      <c r="J147" s="377"/>
    </row>
    <row r="148" spans="1:10">
      <c r="A148" s="377"/>
      <c r="B148" s="377"/>
      <c r="C148" s="377"/>
      <c r="D148" s="377"/>
      <c r="E148" s="377"/>
      <c r="F148" s="377"/>
      <c r="G148" s="377"/>
      <c r="H148" s="377"/>
      <c r="I148" s="377"/>
      <c r="J148" s="377"/>
    </row>
    <row r="149" spans="1:10">
      <c r="A149" s="377"/>
      <c r="B149" s="377"/>
      <c r="C149" s="377"/>
      <c r="D149" s="377"/>
      <c r="E149" s="377"/>
      <c r="F149" s="377"/>
      <c r="G149" s="377"/>
      <c r="H149" s="377"/>
      <c r="I149" s="377"/>
      <c r="J149" s="377"/>
    </row>
    <row r="150" spans="1:10">
      <c r="A150" s="377"/>
      <c r="B150" s="377"/>
      <c r="C150" s="377"/>
      <c r="D150" s="377"/>
      <c r="E150" s="377"/>
      <c r="F150" s="377"/>
      <c r="G150" s="377"/>
      <c r="H150" s="377"/>
      <c r="I150" s="377"/>
      <c r="J150" s="377"/>
    </row>
    <row r="151" spans="1:10">
      <c r="A151" s="377"/>
      <c r="B151" s="377"/>
      <c r="C151" s="377"/>
      <c r="D151" s="377"/>
      <c r="E151" s="377"/>
      <c r="F151" s="377"/>
      <c r="G151" s="377"/>
      <c r="H151" s="377"/>
      <c r="I151" s="377"/>
      <c r="J151" s="377"/>
    </row>
    <row r="152" spans="1:10">
      <c r="A152" s="377"/>
      <c r="B152" s="377"/>
      <c r="C152" s="377"/>
      <c r="D152" s="377"/>
      <c r="E152" s="377"/>
      <c r="F152" s="377"/>
      <c r="G152" s="377"/>
      <c r="H152" s="377"/>
      <c r="I152" s="377"/>
      <c r="J152" s="377"/>
    </row>
    <row r="153" spans="1:10">
      <c r="A153" s="377"/>
      <c r="B153" s="377"/>
      <c r="C153" s="377"/>
      <c r="D153" s="377"/>
      <c r="E153" s="377"/>
      <c r="F153" s="377"/>
      <c r="G153" s="377"/>
      <c r="H153" s="377"/>
      <c r="I153" s="377"/>
      <c r="J153" s="377"/>
    </row>
    <row r="154" spans="1:10">
      <c r="A154" s="377"/>
      <c r="B154" s="377"/>
      <c r="C154" s="377"/>
      <c r="D154" s="377"/>
      <c r="E154" s="377"/>
      <c r="F154" s="377"/>
      <c r="G154" s="377"/>
      <c r="H154" s="377"/>
      <c r="I154" s="377"/>
      <c r="J154" s="377"/>
    </row>
    <row r="155" spans="1:10">
      <c r="A155" s="377"/>
      <c r="B155" s="377"/>
      <c r="C155" s="377"/>
      <c r="D155" s="377"/>
      <c r="E155" s="377"/>
      <c r="F155" s="377"/>
      <c r="G155" s="377"/>
      <c r="H155" s="377"/>
      <c r="I155" s="377"/>
      <c r="J155" s="377"/>
    </row>
    <row r="156" spans="1:10">
      <c r="A156" s="377"/>
      <c r="B156" s="377"/>
      <c r="C156" s="377"/>
      <c r="D156" s="377"/>
      <c r="E156" s="377"/>
      <c r="F156" s="377"/>
      <c r="G156" s="377"/>
      <c r="H156" s="377"/>
      <c r="I156" s="377"/>
      <c r="J156" s="377"/>
    </row>
    <row r="157" spans="1:10">
      <c r="A157" s="377"/>
      <c r="B157" s="377"/>
      <c r="C157" s="377"/>
      <c r="D157" s="377"/>
      <c r="E157" s="377"/>
      <c r="F157" s="377"/>
      <c r="G157" s="377"/>
      <c r="H157" s="377"/>
      <c r="I157" s="377"/>
      <c r="J157" s="377"/>
    </row>
    <row r="158" spans="1:10">
      <c r="A158" s="377"/>
      <c r="B158" s="377"/>
      <c r="C158" s="377"/>
      <c r="D158" s="377"/>
      <c r="E158" s="377"/>
      <c r="F158" s="377"/>
      <c r="G158" s="377"/>
      <c r="H158" s="377"/>
      <c r="I158" s="377"/>
      <c r="J158" s="377"/>
    </row>
    <row r="159" spans="1:10">
      <c r="A159" s="377"/>
      <c r="B159" s="377"/>
      <c r="C159" s="377"/>
      <c r="D159" s="377"/>
      <c r="E159" s="377"/>
      <c r="F159" s="377"/>
      <c r="G159" s="377"/>
      <c r="H159" s="377"/>
      <c r="I159" s="377"/>
      <c r="J159" s="377"/>
    </row>
    <row r="160" spans="1:10">
      <c r="A160" s="377"/>
      <c r="B160" s="377"/>
      <c r="C160" s="377"/>
      <c r="D160" s="377"/>
      <c r="E160" s="377"/>
      <c r="F160" s="377"/>
      <c r="G160" s="377"/>
      <c r="H160" s="377"/>
      <c r="I160" s="377"/>
      <c r="J160" s="377"/>
    </row>
    <row r="161" spans="1:10">
      <c r="A161" s="377"/>
      <c r="B161" s="377"/>
      <c r="C161" s="377"/>
      <c r="D161" s="377"/>
      <c r="E161" s="377"/>
      <c r="F161" s="377"/>
      <c r="G161" s="377"/>
      <c r="H161" s="377"/>
      <c r="I161" s="377"/>
      <c r="J161" s="377"/>
    </row>
    <row r="162" spans="1:10">
      <c r="A162" s="377"/>
      <c r="B162" s="377"/>
      <c r="C162" s="377"/>
      <c r="D162" s="377"/>
      <c r="E162" s="377"/>
      <c r="F162" s="377"/>
      <c r="G162" s="377"/>
      <c r="H162" s="377"/>
      <c r="I162" s="377"/>
      <c r="J162" s="377"/>
    </row>
    <row r="163" spans="1:10">
      <c r="A163" s="377"/>
      <c r="B163" s="377"/>
      <c r="C163" s="377"/>
      <c r="D163" s="377"/>
      <c r="E163" s="377"/>
      <c r="F163" s="377"/>
      <c r="G163" s="377"/>
      <c r="H163" s="377"/>
      <c r="I163" s="377"/>
      <c r="J163" s="377"/>
    </row>
    <row r="164" spans="1:10">
      <c r="A164" s="377"/>
      <c r="B164" s="377"/>
      <c r="C164" s="377"/>
      <c r="D164" s="377"/>
      <c r="E164" s="377"/>
      <c r="F164" s="377"/>
      <c r="G164" s="377"/>
      <c r="H164" s="377"/>
      <c r="I164" s="377"/>
      <c r="J164" s="377"/>
    </row>
    <row r="165" spans="1:10">
      <c r="A165" s="377"/>
      <c r="B165" s="377"/>
      <c r="C165" s="377"/>
      <c r="D165" s="377"/>
      <c r="E165" s="377"/>
      <c r="F165" s="377"/>
      <c r="G165" s="377"/>
      <c r="H165" s="377"/>
      <c r="I165" s="377"/>
      <c r="J165" s="377"/>
    </row>
    <row r="166" spans="1:10">
      <c r="A166" s="377"/>
      <c r="B166" s="377"/>
      <c r="C166" s="377"/>
      <c r="D166" s="377"/>
      <c r="E166" s="377"/>
      <c r="F166" s="377"/>
      <c r="G166" s="377"/>
      <c r="H166" s="377"/>
      <c r="I166" s="377"/>
      <c r="J166" s="377"/>
    </row>
    <row r="167" spans="1:10">
      <c r="A167" s="377"/>
      <c r="B167" s="377"/>
      <c r="C167" s="377"/>
      <c r="D167" s="377"/>
      <c r="E167" s="377"/>
      <c r="F167" s="377"/>
      <c r="G167" s="377"/>
      <c r="H167" s="377"/>
      <c r="I167" s="377"/>
      <c r="J167" s="377"/>
    </row>
    <row r="168" spans="1:10">
      <c r="A168" s="377"/>
      <c r="B168" s="377"/>
      <c r="C168" s="377"/>
      <c r="D168" s="377"/>
      <c r="E168" s="377"/>
      <c r="F168" s="377"/>
      <c r="G168" s="377"/>
      <c r="H168" s="377"/>
      <c r="I168" s="377"/>
      <c r="J168" s="377"/>
    </row>
    <row r="169" spans="1:10">
      <c r="A169" s="377"/>
      <c r="B169" s="377"/>
      <c r="C169" s="377"/>
      <c r="D169" s="377"/>
      <c r="E169" s="377"/>
      <c r="F169" s="377"/>
      <c r="G169" s="377"/>
      <c r="H169" s="377"/>
      <c r="I169" s="377"/>
      <c r="J169" s="377"/>
    </row>
    <row r="170" spans="1:10">
      <c r="A170" s="377"/>
      <c r="B170" s="377"/>
      <c r="C170" s="377"/>
      <c r="D170" s="377"/>
      <c r="E170" s="377"/>
      <c r="F170" s="377"/>
      <c r="G170" s="377"/>
      <c r="H170" s="377"/>
      <c r="I170" s="377"/>
      <c r="J170" s="377"/>
    </row>
    <row r="171" spans="1:10">
      <c r="A171" s="377"/>
      <c r="B171" s="377"/>
      <c r="C171" s="377"/>
      <c r="D171" s="377"/>
      <c r="E171" s="377"/>
      <c r="F171" s="377"/>
      <c r="G171" s="377"/>
      <c r="H171" s="377"/>
      <c r="I171" s="377"/>
      <c r="J171" s="377"/>
    </row>
    <row r="172" spans="1:10">
      <c r="A172" s="377"/>
      <c r="B172" s="377"/>
      <c r="C172" s="377"/>
      <c r="D172" s="377"/>
      <c r="E172" s="377"/>
      <c r="F172" s="377"/>
      <c r="G172" s="377"/>
      <c r="H172" s="377"/>
      <c r="I172" s="377"/>
      <c r="J172" s="377"/>
    </row>
    <row r="173" spans="1:10">
      <c r="A173" s="377"/>
      <c r="B173" s="377"/>
      <c r="C173" s="377"/>
      <c r="D173" s="377"/>
      <c r="E173" s="377"/>
      <c r="F173" s="377"/>
      <c r="G173" s="377"/>
      <c r="H173" s="377"/>
      <c r="I173" s="377"/>
      <c r="J173" s="377"/>
    </row>
    <row r="174" spans="1:10">
      <c r="A174" s="377"/>
      <c r="B174" s="377"/>
      <c r="C174" s="377"/>
      <c r="D174" s="377"/>
      <c r="E174" s="377"/>
      <c r="F174" s="377"/>
      <c r="G174" s="377"/>
      <c r="H174" s="377"/>
      <c r="I174" s="377"/>
      <c r="J174" s="377"/>
    </row>
    <row r="175" spans="1:10">
      <c r="A175" s="377"/>
      <c r="B175" s="377"/>
      <c r="C175" s="377"/>
      <c r="D175" s="377"/>
      <c r="E175" s="377"/>
      <c r="F175" s="377"/>
      <c r="G175" s="377"/>
      <c r="H175" s="377"/>
      <c r="I175" s="377"/>
      <c r="J175" s="377"/>
    </row>
    <row r="176" spans="1:10">
      <c r="A176" s="377"/>
      <c r="B176" s="377"/>
      <c r="C176" s="377"/>
      <c r="D176" s="377"/>
      <c r="E176" s="377"/>
      <c r="F176" s="377"/>
      <c r="G176" s="377"/>
      <c r="H176" s="377"/>
      <c r="I176" s="377"/>
      <c r="J176" s="377"/>
    </row>
    <row r="177" spans="1:10">
      <c r="A177" s="377"/>
      <c r="B177" s="377"/>
      <c r="C177" s="377"/>
      <c r="D177" s="377"/>
      <c r="E177" s="377"/>
      <c r="F177" s="377"/>
      <c r="G177" s="377"/>
      <c r="H177" s="377"/>
      <c r="I177" s="377"/>
      <c r="J177" s="377"/>
    </row>
    <row r="178" spans="1:10">
      <c r="A178" s="377"/>
      <c r="B178" s="377"/>
      <c r="C178" s="377"/>
      <c r="D178" s="377"/>
      <c r="E178" s="377"/>
      <c r="F178" s="377"/>
      <c r="G178" s="377"/>
      <c r="H178" s="377"/>
      <c r="I178" s="377"/>
      <c r="J178" s="377"/>
    </row>
    <row r="179" spans="1:10">
      <c r="A179" s="377"/>
      <c r="B179" s="377"/>
      <c r="C179" s="377"/>
      <c r="D179" s="377"/>
      <c r="E179" s="377"/>
      <c r="F179" s="377"/>
      <c r="G179" s="377"/>
      <c r="H179" s="377"/>
      <c r="I179" s="377"/>
      <c r="J179" s="377"/>
    </row>
    <row r="180" spans="1:10">
      <c r="A180" s="377"/>
      <c r="B180" s="377"/>
      <c r="C180" s="377"/>
      <c r="D180" s="377"/>
      <c r="E180" s="377"/>
      <c r="F180" s="377"/>
      <c r="G180" s="377"/>
      <c r="H180" s="377"/>
      <c r="I180" s="377"/>
      <c r="J180" s="377"/>
    </row>
    <row r="181" spans="1:10">
      <c r="A181" s="377"/>
      <c r="B181" s="377"/>
      <c r="C181" s="377"/>
      <c r="D181" s="377"/>
      <c r="E181" s="377"/>
      <c r="F181" s="377"/>
      <c r="G181" s="377"/>
      <c r="H181" s="377"/>
      <c r="I181" s="377"/>
      <c r="J181" s="377"/>
    </row>
    <row r="182" spans="1:10">
      <c r="A182" s="377"/>
      <c r="B182" s="377"/>
      <c r="C182" s="377"/>
      <c r="D182" s="377"/>
      <c r="E182" s="377"/>
      <c r="F182" s="377"/>
      <c r="G182" s="377"/>
      <c r="H182" s="377"/>
      <c r="I182" s="377"/>
      <c r="J182" s="377"/>
    </row>
    <row r="183" spans="1:10">
      <c r="A183" s="377"/>
      <c r="B183" s="377"/>
      <c r="C183" s="377"/>
      <c r="D183" s="377"/>
      <c r="E183" s="377"/>
      <c r="F183" s="377"/>
      <c r="G183" s="377"/>
      <c r="H183" s="377"/>
      <c r="I183" s="377"/>
      <c r="J183" s="377"/>
    </row>
    <row r="184" spans="1:10">
      <c r="A184" s="377"/>
      <c r="B184" s="377"/>
      <c r="C184" s="377"/>
      <c r="D184" s="377"/>
      <c r="E184" s="377"/>
      <c r="F184" s="377"/>
      <c r="G184" s="377"/>
      <c r="H184" s="377"/>
      <c r="I184" s="377"/>
      <c r="J184" s="377"/>
    </row>
    <row r="185" spans="1:10">
      <c r="A185" s="377"/>
      <c r="B185" s="377"/>
      <c r="C185" s="377"/>
      <c r="D185" s="377"/>
      <c r="E185" s="377"/>
      <c r="F185" s="377"/>
      <c r="G185" s="377"/>
      <c r="H185" s="377"/>
      <c r="I185" s="377"/>
      <c r="J185" s="377"/>
    </row>
    <row r="186" spans="1:10">
      <c r="A186" s="377"/>
      <c r="B186" s="377"/>
      <c r="C186" s="377"/>
      <c r="D186" s="377"/>
      <c r="E186" s="377"/>
      <c r="F186" s="377"/>
      <c r="G186" s="377"/>
      <c r="H186" s="377"/>
      <c r="I186" s="377"/>
      <c r="J186" s="377"/>
    </row>
    <row r="187" spans="1:10">
      <c r="A187" s="377"/>
      <c r="B187" s="377"/>
      <c r="C187" s="377"/>
      <c r="D187" s="377"/>
      <c r="E187" s="377"/>
      <c r="F187" s="377"/>
      <c r="G187" s="377"/>
      <c r="H187" s="377"/>
      <c r="I187" s="377"/>
      <c r="J187" s="377"/>
    </row>
    <row r="188" spans="1:10">
      <c r="A188" s="377"/>
      <c r="B188" s="377"/>
      <c r="C188" s="377"/>
      <c r="D188" s="377"/>
      <c r="E188" s="377"/>
      <c r="F188" s="377"/>
      <c r="G188" s="377"/>
      <c r="H188" s="377"/>
      <c r="I188" s="377"/>
      <c r="J188" s="377"/>
    </row>
    <row r="189" spans="1:10">
      <c r="A189" s="377"/>
      <c r="B189" s="377"/>
      <c r="C189" s="377"/>
      <c r="D189" s="377"/>
      <c r="E189" s="377"/>
      <c r="F189" s="377"/>
      <c r="G189" s="377"/>
      <c r="H189" s="377"/>
      <c r="I189" s="377"/>
      <c r="J189" s="377"/>
    </row>
    <row r="190" spans="1:10">
      <c r="A190" s="377"/>
      <c r="B190" s="377"/>
      <c r="C190" s="377"/>
      <c r="D190" s="377"/>
      <c r="E190" s="377"/>
      <c r="F190" s="377"/>
      <c r="G190" s="377"/>
      <c r="H190" s="377"/>
      <c r="I190" s="377"/>
      <c r="J190" s="377"/>
    </row>
    <row r="191" spans="1:10">
      <c r="A191" s="377"/>
      <c r="B191" s="377"/>
      <c r="C191" s="377"/>
      <c r="D191" s="377"/>
      <c r="E191" s="377"/>
      <c r="F191" s="377"/>
      <c r="G191" s="377"/>
      <c r="H191" s="377"/>
      <c r="I191" s="377"/>
      <c r="J191" s="377"/>
    </row>
    <row r="192" spans="1:10">
      <c r="A192" s="377"/>
      <c r="B192" s="377"/>
      <c r="C192" s="377"/>
      <c r="D192" s="377"/>
      <c r="E192" s="377"/>
      <c r="F192" s="377"/>
      <c r="G192" s="377"/>
      <c r="H192" s="377"/>
      <c r="I192" s="377"/>
      <c r="J192" s="377"/>
    </row>
    <row r="193" spans="1:10">
      <c r="A193" s="377"/>
      <c r="B193" s="377"/>
      <c r="C193" s="377"/>
      <c r="D193" s="377"/>
      <c r="E193" s="377"/>
      <c r="F193" s="377"/>
      <c r="G193" s="377"/>
      <c r="H193" s="377"/>
      <c r="I193" s="377"/>
      <c r="J193" s="377"/>
    </row>
    <row r="194" spans="1:10">
      <c r="A194" s="377"/>
      <c r="B194" s="377"/>
      <c r="C194" s="377"/>
      <c r="D194" s="377"/>
      <c r="E194" s="377"/>
      <c r="F194" s="377"/>
      <c r="G194" s="377"/>
      <c r="H194" s="377"/>
      <c r="I194" s="377"/>
      <c r="J194" s="377"/>
    </row>
    <row r="195" spans="1:10">
      <c r="A195" s="377"/>
      <c r="B195" s="377"/>
      <c r="C195" s="377"/>
      <c r="D195" s="377"/>
      <c r="E195" s="377"/>
      <c r="F195" s="377"/>
      <c r="G195" s="377"/>
      <c r="H195" s="377"/>
      <c r="I195" s="377"/>
      <c r="J195" s="377"/>
    </row>
    <row r="196" spans="1:10">
      <c r="A196" s="377"/>
      <c r="B196" s="377"/>
      <c r="C196" s="377"/>
      <c r="D196" s="377"/>
      <c r="E196" s="377"/>
      <c r="F196" s="377"/>
      <c r="G196" s="377"/>
      <c r="H196" s="377"/>
      <c r="I196" s="377"/>
      <c r="J196" s="377"/>
    </row>
    <row r="197" spans="1:10">
      <c r="A197" s="377"/>
      <c r="B197" s="377"/>
      <c r="C197" s="377"/>
      <c r="D197" s="377"/>
      <c r="E197" s="377"/>
      <c r="F197" s="377"/>
      <c r="G197" s="377"/>
      <c r="H197" s="377"/>
      <c r="I197" s="377"/>
      <c r="J197" s="377"/>
    </row>
    <row r="198" spans="1:10">
      <c r="A198" s="377"/>
      <c r="B198" s="377"/>
      <c r="C198" s="377"/>
      <c r="D198" s="377"/>
      <c r="E198" s="377"/>
      <c r="F198" s="377"/>
      <c r="G198" s="377"/>
      <c r="H198" s="377"/>
      <c r="I198" s="377"/>
      <c r="J198" s="377"/>
    </row>
    <row r="199" spans="1:10">
      <c r="A199" s="377"/>
      <c r="B199" s="377"/>
      <c r="C199" s="377"/>
      <c r="D199" s="377"/>
      <c r="E199" s="377"/>
      <c r="F199" s="377"/>
      <c r="G199" s="377"/>
      <c r="H199" s="377"/>
      <c r="I199" s="377"/>
      <c r="J199" s="377"/>
    </row>
  </sheetData>
  <protectedRanges>
    <protectedRange sqref="D7:J9 D16:G16 D23:G23 D26:G26 I16:J16 I23:J23 I26:J26 B7:C32 H10:H32" name="範圍1"/>
  </protectedRanges>
  <mergeCells count="8">
    <mergeCell ref="I33:J33"/>
    <mergeCell ref="K1:L1"/>
    <mergeCell ref="A3:J3"/>
    <mergeCell ref="B4:H4"/>
    <mergeCell ref="A5:A6"/>
    <mergeCell ref="B5:B6"/>
    <mergeCell ref="C5:G5"/>
    <mergeCell ref="H5:J5"/>
  </mergeCells>
  <phoneticPr fontId="15" type="noConversion"/>
  <hyperlinks>
    <hyperlink ref="K1" location="預告統計資料發布時間表!A1" display="回發布時間表" xr:uid="{F01E1078-FA1D-4FF0-ACC0-0C379B31B7CC}"/>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6F32-FE36-4945-BC4F-902ECAC8AF5C}">
  <dimension ref="A1:N27"/>
  <sheetViews>
    <sheetView workbookViewId="0">
      <selection activeCell="K1" sqref="K1:L1"/>
    </sheetView>
  </sheetViews>
  <sheetFormatPr defaultColWidth="8.88671875" defaultRowHeight="16.2"/>
  <cols>
    <col min="1" max="1" width="7.33203125" customWidth="1"/>
    <col min="2" max="2" width="9" customWidth="1"/>
    <col min="3" max="3" width="23" customWidth="1"/>
    <col min="4" max="4" width="16.21875" customWidth="1"/>
    <col min="5" max="10" width="14.21875" customWidth="1"/>
    <col min="11" max="11" width="15.88671875" customWidth="1"/>
    <col min="12" max="14" width="14.21875" customWidth="1"/>
    <col min="15" max="16384" width="8.88671875" style="377"/>
  </cols>
  <sheetData>
    <row r="1" spans="1:14" s="425" customFormat="1" ht="19.8">
      <c r="A1" s="1580" t="s">
        <v>1333</v>
      </c>
      <c r="B1" s="1631"/>
      <c r="D1" s="488"/>
      <c r="E1" s="488"/>
      <c r="F1" s="488"/>
      <c r="G1" s="640"/>
      <c r="H1" s="487" t="s">
        <v>754</v>
      </c>
      <c r="I1" s="1632" t="s">
        <v>1334</v>
      </c>
      <c r="J1" s="1633"/>
      <c r="K1" s="1453" t="s">
        <v>49</v>
      </c>
      <c r="L1" s="1453"/>
    </row>
    <row r="2" spans="1:14" s="425" customFormat="1" ht="19.8">
      <c r="A2" s="1580" t="s">
        <v>1335</v>
      </c>
      <c r="B2" s="1631"/>
      <c r="C2" s="641" t="s">
        <v>1336</v>
      </c>
      <c r="D2" s="491"/>
      <c r="E2" s="491"/>
      <c r="F2" s="491"/>
      <c r="G2" s="642"/>
      <c r="H2" s="487" t="s">
        <v>1337</v>
      </c>
      <c r="I2" s="1957" t="s">
        <v>1338</v>
      </c>
      <c r="J2" s="1957"/>
      <c r="K2" s="643"/>
    </row>
    <row r="3" spans="1:14" ht="33">
      <c r="A3" s="1636" t="s">
        <v>1339</v>
      </c>
      <c r="B3" s="1636"/>
      <c r="C3" s="1636"/>
      <c r="D3" s="1636"/>
      <c r="E3" s="1636"/>
      <c r="F3" s="1636"/>
      <c r="G3" s="1636"/>
      <c r="H3" s="1636"/>
      <c r="I3" s="1636"/>
      <c r="J3" s="1636"/>
      <c r="K3" s="644"/>
      <c r="L3" s="644"/>
      <c r="M3" s="644"/>
      <c r="N3" s="644"/>
    </row>
    <row r="4" spans="1:14" ht="19.8">
      <c r="A4" s="1577" t="s">
        <v>1340</v>
      </c>
      <c r="B4" s="1577"/>
      <c r="C4" s="1577"/>
      <c r="D4" s="1577"/>
      <c r="E4" s="1577"/>
      <c r="F4" s="1577"/>
      <c r="G4" s="1577"/>
      <c r="H4" s="1577"/>
      <c r="I4" s="1577"/>
      <c r="J4" s="1577"/>
      <c r="K4" s="489"/>
      <c r="L4" s="489"/>
      <c r="M4" s="489"/>
      <c r="N4" s="489"/>
    </row>
    <row r="5" spans="1:14" ht="19.8">
      <c r="A5" s="641" t="s">
        <v>1341</v>
      </c>
      <c r="B5" s="641"/>
      <c r="C5" s="641"/>
      <c r="D5" s="491"/>
      <c r="E5" s="491"/>
      <c r="F5" s="491"/>
      <c r="G5" s="491"/>
      <c r="H5" s="491"/>
      <c r="I5" s="641"/>
      <c r="J5" s="645" t="s">
        <v>1342</v>
      </c>
      <c r="K5" s="646"/>
      <c r="L5" s="646"/>
      <c r="M5" s="646"/>
      <c r="N5" s="646"/>
    </row>
    <row r="6" spans="1:14" ht="19.8">
      <c r="A6" s="1575" t="s">
        <v>1343</v>
      </c>
      <c r="B6" s="1575"/>
      <c r="C6" s="1576"/>
      <c r="D6" s="1580" t="s">
        <v>1344</v>
      </c>
      <c r="E6" s="1581"/>
      <c r="F6" s="1581"/>
      <c r="G6" s="1581"/>
      <c r="H6" s="1582"/>
      <c r="I6" s="1616" t="s">
        <v>1345</v>
      </c>
      <c r="J6" s="1581"/>
      <c r="K6" s="377"/>
      <c r="L6" s="377"/>
      <c r="M6" s="377"/>
      <c r="N6" s="377"/>
    </row>
    <row r="7" spans="1:14" ht="19.8">
      <c r="A7" s="1577"/>
      <c r="B7" s="1577"/>
      <c r="C7" s="1578"/>
      <c r="D7" s="1589" t="s">
        <v>1346</v>
      </c>
      <c r="E7" s="1590"/>
      <c r="F7" s="1590"/>
      <c r="G7" s="1590"/>
      <c r="H7" s="1617"/>
      <c r="I7" s="1618" t="s">
        <v>1347</v>
      </c>
      <c r="J7" s="1621" t="s">
        <v>1348</v>
      </c>
      <c r="K7" s="377"/>
      <c r="L7" s="377"/>
      <c r="M7" s="377"/>
      <c r="N7" s="377"/>
    </row>
    <row r="8" spans="1:14" ht="16.5" customHeight="1">
      <c r="A8" s="1577"/>
      <c r="B8" s="1577"/>
      <c r="C8" s="1578"/>
      <c r="D8" s="1597" t="s">
        <v>1349</v>
      </c>
      <c r="E8" s="1624" t="s">
        <v>1350</v>
      </c>
      <c r="F8" s="1612" t="s">
        <v>1351</v>
      </c>
      <c r="G8" s="1958" t="s">
        <v>1352</v>
      </c>
      <c r="H8" s="1962" t="s">
        <v>1353</v>
      </c>
      <c r="I8" s="1619"/>
      <c r="J8" s="1622"/>
      <c r="K8" s="377"/>
      <c r="L8" s="377"/>
      <c r="M8" s="377"/>
      <c r="N8" s="377"/>
    </row>
    <row r="9" spans="1:14" ht="81.75" customHeight="1">
      <c r="A9" s="1579"/>
      <c r="B9" s="1579"/>
      <c r="C9" s="1574"/>
      <c r="D9" s="1597"/>
      <c r="E9" s="1596"/>
      <c r="F9" s="1613"/>
      <c r="G9" s="1959"/>
      <c r="H9" s="1963"/>
      <c r="I9" s="1620"/>
      <c r="J9" s="1623"/>
      <c r="K9" s="377"/>
      <c r="L9" s="377"/>
      <c r="M9" s="377"/>
      <c r="N9" s="377"/>
    </row>
    <row r="10" spans="1:14" ht="19.8">
      <c r="A10" s="1604" t="s">
        <v>1354</v>
      </c>
      <c r="B10" s="1604"/>
      <c r="C10" s="1605"/>
      <c r="D10" s="648">
        <v>13886</v>
      </c>
      <c r="E10" s="649">
        <v>13806</v>
      </c>
      <c r="F10" s="491"/>
      <c r="G10" s="650"/>
      <c r="H10" s="651"/>
      <c r="I10" s="652"/>
      <c r="J10" s="653"/>
      <c r="K10" s="377"/>
      <c r="L10" s="377"/>
      <c r="M10" s="377"/>
      <c r="N10" s="377"/>
    </row>
    <row r="11" spans="1:14" ht="19.8">
      <c r="A11" s="641" t="s">
        <v>1355</v>
      </c>
      <c r="B11" s="641"/>
      <c r="C11" s="641"/>
      <c r="D11" s="491"/>
      <c r="E11" s="491"/>
      <c r="F11" s="491"/>
      <c r="G11" s="491"/>
      <c r="H11" s="641"/>
      <c r="I11" s="641"/>
      <c r="J11" s="645"/>
      <c r="K11" s="646"/>
      <c r="L11" s="646"/>
      <c r="M11" s="646"/>
    </row>
    <row r="12" spans="1:14" ht="19.8">
      <c r="A12" s="1575" t="s">
        <v>1343</v>
      </c>
      <c r="B12" s="1575"/>
      <c r="C12" s="1576"/>
      <c r="D12" s="1580" t="s">
        <v>1356</v>
      </c>
      <c r="E12" s="1581"/>
      <c r="F12" s="1581"/>
      <c r="G12" s="1581"/>
      <c r="H12" s="1582"/>
      <c r="I12" s="1616" t="s">
        <v>1357</v>
      </c>
      <c r="J12" s="1581"/>
      <c r="L12" s="377"/>
      <c r="M12" s="377"/>
      <c r="N12" s="377"/>
    </row>
    <row r="13" spans="1:14" ht="19.8">
      <c r="A13" s="1577"/>
      <c r="B13" s="1577"/>
      <c r="C13" s="1578"/>
      <c r="D13" s="1589" t="s">
        <v>1346</v>
      </c>
      <c r="E13" s="1590"/>
      <c r="F13" s="1590"/>
      <c r="G13" s="1590"/>
      <c r="H13" s="1617"/>
      <c r="I13" s="1618" t="s">
        <v>1347</v>
      </c>
      <c r="J13" s="1628" t="s">
        <v>1348</v>
      </c>
      <c r="L13" s="377"/>
      <c r="M13" s="377"/>
      <c r="N13" s="377"/>
    </row>
    <row r="14" spans="1:14" ht="16.5" customHeight="1">
      <c r="A14" s="1577"/>
      <c r="B14" s="1577"/>
      <c r="C14" s="1578"/>
      <c r="D14" s="1624" t="s">
        <v>1349</v>
      </c>
      <c r="E14" s="1624" t="s">
        <v>1350</v>
      </c>
      <c r="F14" s="1612" t="s">
        <v>1351</v>
      </c>
      <c r="G14" s="1958" t="s">
        <v>1352</v>
      </c>
      <c r="H14" s="1962" t="s">
        <v>1358</v>
      </c>
      <c r="I14" s="1619"/>
      <c r="J14" s="1629"/>
      <c r="L14" s="377"/>
      <c r="M14" s="377"/>
      <c r="N14" s="377"/>
    </row>
    <row r="15" spans="1:14" ht="17.25" customHeight="1">
      <c r="A15" s="1579"/>
      <c r="B15" s="1579"/>
      <c r="C15" s="1574"/>
      <c r="D15" s="1596"/>
      <c r="E15" s="1596"/>
      <c r="F15" s="1613"/>
      <c r="G15" s="1959"/>
      <c r="H15" s="1963"/>
      <c r="I15" s="1620"/>
      <c r="J15" s="1630"/>
      <c r="L15" s="377"/>
      <c r="M15" s="377"/>
      <c r="N15" s="377"/>
    </row>
    <row r="16" spans="1:14" ht="19.8">
      <c r="A16" s="1604" t="s">
        <v>1354</v>
      </c>
      <c r="B16" s="1604"/>
      <c r="C16" s="1605"/>
      <c r="D16" s="654">
        <v>13806</v>
      </c>
      <c r="E16" s="649">
        <v>13806</v>
      </c>
      <c r="F16" s="655"/>
      <c r="G16" s="647"/>
      <c r="H16" s="656"/>
      <c r="I16" s="652"/>
      <c r="J16" s="653"/>
      <c r="L16" s="377"/>
      <c r="M16" s="377"/>
      <c r="N16" s="377"/>
    </row>
    <row r="17" spans="1:10" s="425" customFormat="1" ht="19.8">
      <c r="A17" s="425" t="s">
        <v>1359</v>
      </c>
      <c r="D17" s="488"/>
      <c r="E17" s="488"/>
      <c r="F17" s="488"/>
      <c r="G17" s="646"/>
      <c r="I17" s="646"/>
      <c r="J17" s="646"/>
    </row>
    <row r="18" spans="1:10" s="425" customFormat="1" ht="19.8">
      <c r="A18" s="1575" t="s">
        <v>1343</v>
      </c>
      <c r="B18" s="1575"/>
      <c r="C18" s="1576"/>
      <c r="D18" s="1580" t="s">
        <v>1356</v>
      </c>
      <c r="E18" s="1581"/>
      <c r="F18" s="1581"/>
      <c r="G18" s="1581"/>
      <c r="H18" s="1582"/>
      <c r="I18" s="1583"/>
      <c r="J18" s="1584"/>
    </row>
    <row r="19" spans="1:10" s="425" customFormat="1" ht="19.8">
      <c r="A19" s="1577"/>
      <c r="B19" s="1577"/>
      <c r="C19" s="1578"/>
      <c r="D19" s="1589" t="s">
        <v>1346</v>
      </c>
      <c r="E19" s="1590"/>
      <c r="F19" s="1590"/>
      <c r="G19" s="1590"/>
      <c r="H19" s="1617"/>
      <c r="I19" s="1585"/>
      <c r="J19" s="1586"/>
    </row>
    <row r="20" spans="1:10" s="425" customFormat="1" ht="19.8">
      <c r="A20" s="1577"/>
      <c r="B20" s="1577"/>
      <c r="C20" s="1578"/>
      <c r="D20" s="1596" t="s">
        <v>1349</v>
      </c>
      <c r="E20" s="1614" t="s">
        <v>1352</v>
      </c>
      <c r="F20" s="1576"/>
      <c r="G20" s="1961" t="s">
        <v>1360</v>
      </c>
      <c r="H20" s="1609"/>
      <c r="I20" s="1585"/>
      <c r="J20" s="1586"/>
    </row>
    <row r="21" spans="1:10" s="425" customFormat="1" ht="19.8">
      <c r="A21" s="1579"/>
      <c r="B21" s="1579"/>
      <c r="C21" s="1574"/>
      <c r="D21" s="1597"/>
      <c r="E21" s="1960"/>
      <c r="F21" s="1574"/>
      <c r="G21" s="1630"/>
      <c r="H21" s="1610"/>
      <c r="I21" s="1585"/>
      <c r="J21" s="1586"/>
    </row>
    <row r="22" spans="1:10" s="425" customFormat="1" ht="19.8">
      <c r="A22" s="1604" t="s">
        <v>1354</v>
      </c>
      <c r="B22" s="1604"/>
      <c r="C22" s="1605"/>
      <c r="D22" s="657">
        <v>80</v>
      </c>
      <c r="E22" s="1960"/>
      <c r="F22" s="1574"/>
      <c r="G22" s="1964">
        <v>80</v>
      </c>
      <c r="H22" s="1965"/>
      <c r="I22" s="1587"/>
      <c r="J22" s="1588"/>
    </row>
    <row r="23" spans="1:10">
      <c r="A23" s="522" t="s">
        <v>1361</v>
      </c>
      <c r="C23" s="522" t="s">
        <v>1362</v>
      </c>
      <c r="D23" s="658" t="s">
        <v>1363</v>
      </c>
      <c r="E23" s="522"/>
      <c r="F23" s="658" t="s">
        <v>1364</v>
      </c>
      <c r="I23" s="658"/>
    </row>
    <row r="24" spans="1:10">
      <c r="A24" s="659"/>
      <c r="C24" s="659"/>
      <c r="D24" s="658" t="s">
        <v>1365</v>
      </c>
      <c r="E24" s="522"/>
      <c r="F24" s="658"/>
      <c r="G24" s="658"/>
      <c r="H24" s="658"/>
      <c r="J24" s="658" t="s">
        <v>1366</v>
      </c>
    </row>
    <row r="25" spans="1:10" ht="19.8">
      <c r="A25" s="659" t="s">
        <v>1367</v>
      </c>
      <c r="B25" s="659"/>
      <c r="C25" s="425"/>
      <c r="D25" s="425"/>
      <c r="E25" s="489"/>
      <c r="F25" s="489"/>
      <c r="G25" s="489"/>
    </row>
    <row r="26" spans="1:10" ht="19.8">
      <c r="A26" s="659" t="s">
        <v>1368</v>
      </c>
      <c r="B26" s="659"/>
      <c r="C26" s="425"/>
      <c r="D26" s="425"/>
      <c r="E26" s="489"/>
      <c r="F26" s="489"/>
      <c r="G26" s="489"/>
    </row>
    <row r="27" spans="1:10" ht="19.8">
      <c r="A27" s="659"/>
      <c r="B27" s="659"/>
      <c r="C27" s="425"/>
      <c r="D27" s="425"/>
      <c r="E27" s="489"/>
      <c r="F27" s="489"/>
      <c r="G27" s="489"/>
    </row>
  </sheetData>
  <mergeCells count="41">
    <mergeCell ref="K1:L1"/>
    <mergeCell ref="I18:J22"/>
    <mergeCell ref="D19:H19"/>
    <mergeCell ref="D20:D21"/>
    <mergeCell ref="E20:F21"/>
    <mergeCell ref="G20:H21"/>
    <mergeCell ref="H8:H9"/>
    <mergeCell ref="A4:J4"/>
    <mergeCell ref="A22:C22"/>
    <mergeCell ref="E22:F22"/>
    <mergeCell ref="G22:H22"/>
    <mergeCell ref="F14:F15"/>
    <mergeCell ref="G14:G15"/>
    <mergeCell ref="H14:H15"/>
    <mergeCell ref="A16:C16"/>
    <mergeCell ref="A18:C21"/>
    <mergeCell ref="D18:H18"/>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s>
  <phoneticPr fontId="15" type="noConversion"/>
  <hyperlinks>
    <hyperlink ref="K1" location="預告統計資料發布時間表!A1" display="回發布時間表" xr:uid="{9D276A92-9BF6-4D85-8312-A5CA89C6064E}"/>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7C05-CCA9-4948-BDF4-6B0197A5C345}">
  <dimension ref="A1:BF36"/>
  <sheetViews>
    <sheetView topLeftCell="A16" workbookViewId="0"/>
  </sheetViews>
  <sheetFormatPr defaultColWidth="9" defaultRowHeight="16.2"/>
  <cols>
    <col min="1" max="1" width="12.6640625" style="430" customWidth="1"/>
    <col min="2" max="3" width="7.77734375" style="430" customWidth="1"/>
    <col min="4" max="4" width="9" style="430"/>
    <col min="5" max="16" width="7.77734375" style="430" customWidth="1"/>
    <col min="17" max="17" width="9.6640625" style="430" customWidth="1"/>
    <col min="18" max="20" width="7.77734375" style="430" customWidth="1"/>
    <col min="21" max="21" width="15.5546875" style="430" customWidth="1"/>
    <col min="22" max="22" width="15.109375" style="430" customWidth="1"/>
    <col min="23" max="23" width="15" style="430" customWidth="1"/>
    <col min="24" max="24" width="12.6640625" style="430" customWidth="1"/>
    <col min="25" max="43" width="8.88671875" style="430" customWidth="1"/>
    <col min="44" max="16384" width="9" style="430"/>
  </cols>
  <sheetData>
    <row r="1" spans="1:58" ht="17.25" customHeight="1">
      <c r="A1" s="428" t="s">
        <v>1149</v>
      </c>
      <c r="X1" s="428" t="s">
        <v>1149</v>
      </c>
      <c r="Y1" s="429"/>
      <c r="AR1" s="1453" t="s">
        <v>49</v>
      </c>
      <c r="AS1" s="1453"/>
    </row>
    <row r="2" spans="1:58" ht="17.25" customHeight="1">
      <c r="A2" s="428" t="s">
        <v>1487</v>
      </c>
      <c r="B2" s="729"/>
      <c r="C2" s="434"/>
      <c r="D2" s="434"/>
      <c r="E2" s="434"/>
      <c r="F2" s="434"/>
      <c r="G2" s="434"/>
      <c r="H2" s="434"/>
      <c r="I2" s="434"/>
      <c r="J2" s="434"/>
      <c r="K2" s="434"/>
      <c r="L2" s="434"/>
      <c r="M2" s="434"/>
      <c r="N2" s="434"/>
      <c r="O2" s="434"/>
      <c r="P2" s="434"/>
      <c r="Q2" s="434"/>
      <c r="R2" s="434"/>
      <c r="S2" s="434"/>
      <c r="T2" s="434"/>
      <c r="U2" s="434"/>
      <c r="V2" s="434"/>
      <c r="W2" s="434"/>
      <c r="X2" s="428" t="s">
        <v>1487</v>
      </c>
      <c r="Y2" s="729"/>
      <c r="Z2" s="730"/>
      <c r="AA2" s="731"/>
      <c r="AB2" s="434"/>
      <c r="AC2" s="434"/>
      <c r="AD2" s="434"/>
      <c r="AE2" s="434"/>
      <c r="AF2" s="434"/>
      <c r="AG2" s="434"/>
      <c r="AH2" s="434"/>
      <c r="AI2" s="434"/>
      <c r="AJ2" s="434"/>
      <c r="AK2" s="434"/>
      <c r="AL2" s="434"/>
      <c r="AM2" s="434"/>
      <c r="AN2" s="434"/>
      <c r="AO2" s="434"/>
      <c r="AP2" s="434"/>
      <c r="AQ2" s="434"/>
    </row>
    <row r="3" spans="1:58" s="733" customFormat="1" ht="28.2">
      <c r="A3" s="732"/>
      <c r="B3" s="732"/>
      <c r="C3" s="732"/>
      <c r="D3" s="732"/>
      <c r="E3" s="732"/>
      <c r="F3" s="732"/>
      <c r="G3" s="732" t="s">
        <v>1488</v>
      </c>
      <c r="H3" s="732"/>
      <c r="I3" s="732"/>
      <c r="J3" s="732"/>
      <c r="K3" s="732"/>
      <c r="L3" s="732"/>
      <c r="M3" s="732"/>
      <c r="N3" s="732"/>
      <c r="O3" s="732"/>
      <c r="P3" s="732"/>
      <c r="Q3" s="732"/>
      <c r="R3" s="732"/>
      <c r="S3" s="732"/>
      <c r="T3" s="732"/>
      <c r="U3" s="732"/>
      <c r="V3" s="732"/>
      <c r="W3" s="732"/>
      <c r="X3" s="732"/>
      <c r="Y3" s="732"/>
      <c r="Z3" s="732"/>
      <c r="AA3" s="732"/>
      <c r="AB3" s="732"/>
      <c r="AC3" s="732" t="s">
        <v>1489</v>
      </c>
      <c r="AD3" s="732"/>
      <c r="AE3" s="732"/>
      <c r="AF3" s="732"/>
      <c r="AG3" s="732"/>
      <c r="AH3" s="732"/>
      <c r="AI3" s="732"/>
      <c r="AJ3" s="732"/>
      <c r="AK3" s="732"/>
      <c r="AL3" s="732"/>
      <c r="AM3" s="732"/>
      <c r="AN3" s="732"/>
      <c r="AO3" s="732"/>
      <c r="AP3" s="732"/>
      <c r="AQ3" s="732"/>
    </row>
    <row r="4" spans="1:58" ht="16.8" thickBot="1">
      <c r="A4" s="2005" t="s">
        <v>1490</v>
      </c>
      <c r="B4" s="2005"/>
      <c r="C4" s="2005"/>
      <c r="D4" s="2005"/>
      <c r="E4" s="2005"/>
      <c r="F4" s="2005"/>
      <c r="G4" s="2005"/>
      <c r="H4" s="2005"/>
      <c r="I4" s="2005"/>
      <c r="J4" s="2005"/>
      <c r="K4" s="2005"/>
      <c r="L4" s="2005"/>
      <c r="M4" s="2005"/>
      <c r="N4" s="2005"/>
      <c r="O4" s="2005"/>
      <c r="P4" s="2005"/>
      <c r="Q4" s="2005"/>
      <c r="R4" s="2005"/>
      <c r="S4" s="2005"/>
      <c r="T4" s="2005"/>
      <c r="U4" s="2005"/>
      <c r="V4" s="2005"/>
      <c r="W4" s="2005"/>
      <c r="X4" s="2005" t="s">
        <v>1490</v>
      </c>
      <c r="Y4" s="2005"/>
      <c r="Z4" s="2005"/>
      <c r="AA4" s="2005"/>
      <c r="AB4" s="2005"/>
      <c r="AC4" s="2005"/>
      <c r="AD4" s="2005"/>
      <c r="AE4" s="2005"/>
      <c r="AF4" s="2005"/>
      <c r="AG4" s="2005"/>
      <c r="AH4" s="2005"/>
      <c r="AI4" s="2005"/>
      <c r="AJ4" s="2005"/>
      <c r="AK4" s="2005"/>
      <c r="AL4" s="2005"/>
      <c r="AM4" s="2005"/>
      <c r="AN4" s="2005"/>
      <c r="AO4" s="2005"/>
      <c r="AP4" s="2005"/>
      <c r="AQ4" s="2005"/>
    </row>
    <row r="5" spans="1:58" s="735" customFormat="1" ht="17.25" customHeight="1">
      <c r="A5" s="2006" t="s">
        <v>1491</v>
      </c>
      <c r="B5" s="2009" t="s">
        <v>1492</v>
      </c>
      <c r="C5" s="2009" t="s">
        <v>1493</v>
      </c>
      <c r="D5" s="2009" t="s">
        <v>1494</v>
      </c>
      <c r="E5" s="2010" t="s">
        <v>1495</v>
      </c>
      <c r="F5" s="2011"/>
      <c r="G5" s="2011"/>
      <c r="H5" s="2011"/>
      <c r="I5" s="2011"/>
      <c r="J5" s="2011"/>
      <c r="K5" s="2011"/>
      <c r="L5" s="2011"/>
      <c r="M5" s="2011"/>
      <c r="N5" s="2011"/>
      <c r="O5" s="2011"/>
      <c r="P5" s="2012"/>
      <c r="Q5" s="2013" t="s">
        <v>1496</v>
      </c>
      <c r="R5" s="1869"/>
      <c r="S5" s="2014"/>
      <c r="T5" s="2009" t="s">
        <v>1497</v>
      </c>
      <c r="U5" s="2018" t="s">
        <v>1498</v>
      </c>
      <c r="V5" s="2019"/>
      <c r="W5" s="2020"/>
      <c r="X5" s="2006" t="s">
        <v>1491</v>
      </c>
      <c r="Y5" s="2021" t="s">
        <v>1499</v>
      </c>
      <c r="Z5" s="2022"/>
      <c r="AA5" s="2022"/>
      <c r="AB5" s="1544"/>
      <c r="AC5" s="2018" t="s">
        <v>1500</v>
      </c>
      <c r="AD5" s="2019"/>
      <c r="AE5" s="2019"/>
      <c r="AF5" s="2019"/>
      <c r="AG5" s="2019"/>
      <c r="AH5" s="2019"/>
      <c r="AI5" s="2019"/>
      <c r="AJ5" s="2019"/>
      <c r="AK5" s="2019"/>
      <c r="AL5" s="2019"/>
      <c r="AM5" s="2019"/>
      <c r="AN5" s="2019"/>
      <c r="AO5" s="2019"/>
      <c r="AP5" s="2019"/>
      <c r="AQ5" s="2020"/>
      <c r="AR5" s="734"/>
      <c r="AS5" s="734"/>
      <c r="AT5" s="734"/>
      <c r="AU5" s="734"/>
      <c r="AV5" s="734"/>
      <c r="AW5" s="734"/>
      <c r="AX5" s="734"/>
      <c r="AY5" s="734"/>
      <c r="AZ5" s="734"/>
      <c r="BA5" s="734"/>
      <c r="BB5" s="734"/>
      <c r="BC5" s="734"/>
      <c r="BD5" s="734"/>
      <c r="BE5" s="734"/>
      <c r="BF5" s="734"/>
    </row>
    <row r="6" spans="1:58" ht="17.25" customHeight="1">
      <c r="A6" s="2007"/>
      <c r="B6" s="1975"/>
      <c r="C6" s="1975"/>
      <c r="D6" s="1975"/>
      <c r="E6" s="1832" t="s">
        <v>1501</v>
      </c>
      <c r="F6" s="1847"/>
      <c r="G6" s="1833"/>
      <c r="H6" s="1995" t="s">
        <v>1502</v>
      </c>
      <c r="I6" s="1996"/>
      <c r="J6" s="1997"/>
      <c r="K6" s="1995" t="s">
        <v>1503</v>
      </c>
      <c r="L6" s="1996"/>
      <c r="M6" s="1997"/>
      <c r="N6" s="1995" t="s">
        <v>1504</v>
      </c>
      <c r="O6" s="1996"/>
      <c r="P6" s="1997"/>
      <c r="Q6" s="2015"/>
      <c r="R6" s="2016"/>
      <c r="S6" s="2017"/>
      <c r="T6" s="1975"/>
      <c r="U6" s="1988" t="s">
        <v>1505</v>
      </c>
      <c r="V6" s="1974" t="s">
        <v>1506</v>
      </c>
      <c r="W6" s="1998" t="s">
        <v>1507</v>
      </c>
      <c r="X6" s="2007"/>
      <c r="Y6" s="1995"/>
      <c r="Z6" s="1996"/>
      <c r="AA6" s="1996"/>
      <c r="AB6" s="1997"/>
      <c r="AC6" s="1983" t="s">
        <v>1508</v>
      </c>
      <c r="AD6" s="1984"/>
      <c r="AE6" s="1985" t="s">
        <v>1509</v>
      </c>
      <c r="AF6" s="1986"/>
      <c r="AG6" s="1986"/>
      <c r="AH6" s="1986"/>
      <c r="AI6" s="1986"/>
      <c r="AJ6" s="1986"/>
      <c r="AK6" s="1986"/>
      <c r="AL6" s="1987"/>
      <c r="AM6" s="1982" t="s">
        <v>1510</v>
      </c>
      <c r="AN6" s="1982" t="s">
        <v>1511</v>
      </c>
      <c r="AO6" s="1982" t="s">
        <v>1512</v>
      </c>
      <c r="AP6" s="1991" t="s">
        <v>1513</v>
      </c>
      <c r="AQ6" s="1992"/>
      <c r="AR6" s="737"/>
      <c r="AS6" s="737"/>
      <c r="AT6" s="737"/>
      <c r="AU6" s="737"/>
      <c r="AV6" s="737"/>
      <c r="AW6" s="737"/>
      <c r="AX6" s="737"/>
      <c r="AY6" s="737"/>
      <c r="AZ6" s="737"/>
      <c r="BA6" s="737"/>
      <c r="BB6" s="737"/>
      <c r="BC6" s="737"/>
      <c r="BD6" s="737"/>
      <c r="BE6" s="737"/>
      <c r="BF6" s="737"/>
    </row>
    <row r="7" spans="1:58" s="740" customFormat="1" ht="17.25" customHeight="1">
      <c r="A7" s="2007"/>
      <c r="B7" s="1975"/>
      <c r="C7" s="1975"/>
      <c r="D7" s="1975"/>
      <c r="E7" s="1988" t="s">
        <v>1175</v>
      </c>
      <c r="F7" s="1988" t="s">
        <v>1514</v>
      </c>
      <c r="G7" s="1988" t="s">
        <v>1515</v>
      </c>
      <c r="H7" s="1988" t="s">
        <v>1175</v>
      </c>
      <c r="I7" s="1988" t="s">
        <v>1514</v>
      </c>
      <c r="J7" s="1988" t="s">
        <v>1515</v>
      </c>
      <c r="K7" s="1988" t="s">
        <v>1175</v>
      </c>
      <c r="L7" s="1988" t="s">
        <v>1514</v>
      </c>
      <c r="M7" s="1988" t="s">
        <v>1515</v>
      </c>
      <c r="N7" s="1988" t="s">
        <v>1175</v>
      </c>
      <c r="O7" s="1988" t="s">
        <v>1514</v>
      </c>
      <c r="P7" s="1988" t="s">
        <v>1515</v>
      </c>
      <c r="Q7" s="1988" t="s">
        <v>1175</v>
      </c>
      <c r="R7" s="1988" t="s">
        <v>1514</v>
      </c>
      <c r="S7" s="1988" t="s">
        <v>1515</v>
      </c>
      <c r="T7" s="1975"/>
      <c r="U7" s="1989"/>
      <c r="V7" s="1975"/>
      <c r="W7" s="1999"/>
      <c r="X7" s="2007"/>
      <c r="Y7" s="2001" t="s">
        <v>1501</v>
      </c>
      <c r="Z7" s="2003" t="s">
        <v>1516</v>
      </c>
      <c r="AA7" s="2000" t="s">
        <v>1517</v>
      </c>
      <c r="AB7" s="2000" t="s">
        <v>1518</v>
      </c>
      <c r="AC7" s="1979" t="s">
        <v>1519</v>
      </c>
      <c r="AD7" s="1981" t="s">
        <v>1520</v>
      </c>
      <c r="AE7" s="1982" t="s">
        <v>1521</v>
      </c>
      <c r="AF7" s="1982" t="s">
        <v>1522</v>
      </c>
      <c r="AG7" s="1982" t="s">
        <v>1523</v>
      </c>
      <c r="AH7" s="1982" t="s">
        <v>1524</v>
      </c>
      <c r="AI7" s="1976" t="s">
        <v>1525</v>
      </c>
      <c r="AJ7" s="1977"/>
      <c r="AK7" s="1977"/>
      <c r="AL7" s="1978"/>
      <c r="AM7" s="1982"/>
      <c r="AN7" s="1982"/>
      <c r="AO7" s="1982"/>
      <c r="AP7" s="1981" t="s">
        <v>1526</v>
      </c>
      <c r="AQ7" s="1993" t="s">
        <v>1527</v>
      </c>
      <c r="AR7" s="739"/>
      <c r="AS7" s="739"/>
      <c r="AT7" s="739"/>
      <c r="AU7" s="739"/>
      <c r="AV7" s="739"/>
      <c r="AW7" s="739"/>
      <c r="AX7" s="739"/>
      <c r="AY7" s="739"/>
      <c r="AZ7" s="739"/>
      <c r="BA7" s="739"/>
      <c r="BB7" s="739"/>
      <c r="BC7" s="739"/>
      <c r="BD7" s="739"/>
      <c r="BE7" s="739"/>
      <c r="BF7" s="739"/>
    </row>
    <row r="8" spans="1:58" s="740" customFormat="1" ht="17.25" customHeight="1">
      <c r="A8" s="2008"/>
      <c r="B8" s="1975"/>
      <c r="C8" s="1975"/>
      <c r="D8" s="1975"/>
      <c r="E8" s="1989"/>
      <c r="F8" s="1989"/>
      <c r="G8" s="1989"/>
      <c r="H8" s="1989"/>
      <c r="I8" s="1989"/>
      <c r="J8" s="1989"/>
      <c r="K8" s="1989"/>
      <c r="L8" s="1989"/>
      <c r="M8" s="1989"/>
      <c r="N8" s="1989"/>
      <c r="O8" s="1989"/>
      <c r="P8" s="1989"/>
      <c r="Q8" s="1989"/>
      <c r="R8" s="1989"/>
      <c r="S8" s="1989"/>
      <c r="T8" s="1975"/>
      <c r="U8" s="1989"/>
      <c r="V8" s="1975"/>
      <c r="W8" s="1999"/>
      <c r="X8" s="2008"/>
      <c r="Y8" s="2002"/>
      <c r="Z8" s="2004"/>
      <c r="AA8" s="2001"/>
      <c r="AB8" s="2001"/>
      <c r="AC8" s="1980"/>
      <c r="AD8" s="1982"/>
      <c r="AE8" s="1982"/>
      <c r="AF8" s="1982"/>
      <c r="AG8" s="1982"/>
      <c r="AH8" s="1982"/>
      <c r="AI8" s="1974" t="s">
        <v>1528</v>
      </c>
      <c r="AJ8" s="1976" t="s">
        <v>1529</v>
      </c>
      <c r="AK8" s="1977"/>
      <c r="AL8" s="1978"/>
      <c r="AM8" s="1982"/>
      <c r="AN8" s="1982"/>
      <c r="AO8" s="1982"/>
      <c r="AP8" s="1982"/>
      <c r="AQ8" s="1994"/>
      <c r="AR8" s="739"/>
      <c r="AS8" s="739"/>
      <c r="AT8" s="739"/>
      <c r="AU8" s="739"/>
      <c r="AV8" s="739"/>
      <c r="AW8" s="739"/>
      <c r="AX8" s="739"/>
      <c r="AY8" s="739"/>
      <c r="AZ8" s="739"/>
      <c r="BA8" s="739"/>
      <c r="BB8" s="739"/>
      <c r="BC8" s="739"/>
      <c r="BD8" s="739"/>
      <c r="BE8" s="739"/>
      <c r="BF8" s="739"/>
    </row>
    <row r="9" spans="1:58" s="740" customFormat="1" ht="17.25" customHeight="1">
      <c r="A9" s="2008"/>
      <c r="B9" s="1975"/>
      <c r="C9" s="1975"/>
      <c r="D9" s="1975"/>
      <c r="E9" s="1989"/>
      <c r="F9" s="1989"/>
      <c r="G9" s="1989"/>
      <c r="H9" s="1989"/>
      <c r="I9" s="1989"/>
      <c r="J9" s="1989"/>
      <c r="K9" s="1989"/>
      <c r="L9" s="1989"/>
      <c r="M9" s="1989"/>
      <c r="N9" s="1989"/>
      <c r="O9" s="1989"/>
      <c r="P9" s="1989"/>
      <c r="Q9" s="1989"/>
      <c r="R9" s="1989"/>
      <c r="S9" s="1989"/>
      <c r="T9" s="1975"/>
      <c r="U9" s="1989"/>
      <c r="V9" s="1975"/>
      <c r="W9" s="1999"/>
      <c r="X9" s="2008"/>
      <c r="Y9" s="2002"/>
      <c r="Z9" s="2004"/>
      <c r="AA9" s="2001"/>
      <c r="AB9" s="2001"/>
      <c r="AC9" s="1980"/>
      <c r="AD9" s="1982"/>
      <c r="AE9" s="1982"/>
      <c r="AF9" s="1982"/>
      <c r="AG9" s="1982"/>
      <c r="AH9" s="1982"/>
      <c r="AI9" s="1975"/>
      <c r="AJ9" s="736" t="s">
        <v>1501</v>
      </c>
      <c r="AK9" s="736" t="s">
        <v>1530</v>
      </c>
      <c r="AL9" s="736" t="s">
        <v>1531</v>
      </c>
      <c r="AM9" s="1982"/>
      <c r="AN9" s="1982"/>
      <c r="AO9" s="1982"/>
      <c r="AP9" s="1982"/>
      <c r="AQ9" s="1994"/>
      <c r="AR9" s="739"/>
      <c r="AS9" s="739"/>
      <c r="AT9" s="739"/>
      <c r="AU9" s="739"/>
      <c r="AV9" s="739"/>
      <c r="AW9" s="739"/>
      <c r="AX9" s="739"/>
      <c r="AY9" s="739"/>
      <c r="AZ9" s="739"/>
      <c r="BA9" s="739"/>
      <c r="BB9" s="739"/>
      <c r="BC9" s="739"/>
      <c r="BD9" s="739"/>
      <c r="BE9" s="739"/>
      <c r="BF9" s="739"/>
    </row>
    <row r="10" spans="1:58" s="482" customFormat="1">
      <c r="A10" s="2008"/>
      <c r="B10" s="741" t="s">
        <v>1532</v>
      </c>
      <c r="C10" s="742" t="s">
        <v>1533</v>
      </c>
      <c r="D10" s="742" t="s">
        <v>1534</v>
      </c>
      <c r="E10" s="742" t="s">
        <v>1534</v>
      </c>
      <c r="F10" s="742" t="s">
        <v>1534</v>
      </c>
      <c r="G10" s="742" t="s">
        <v>1534</v>
      </c>
      <c r="H10" s="742" t="s">
        <v>1534</v>
      </c>
      <c r="I10" s="742" t="s">
        <v>1534</v>
      </c>
      <c r="J10" s="742" t="s">
        <v>1534</v>
      </c>
      <c r="K10" s="742" t="s">
        <v>1534</v>
      </c>
      <c r="L10" s="742" t="s">
        <v>1534</v>
      </c>
      <c r="M10" s="742" t="s">
        <v>1534</v>
      </c>
      <c r="N10" s="742" t="s">
        <v>1534</v>
      </c>
      <c r="O10" s="742" t="s">
        <v>1534</v>
      </c>
      <c r="P10" s="742" t="s">
        <v>1534</v>
      </c>
      <c r="Q10" s="742" t="s">
        <v>1534</v>
      </c>
      <c r="R10" s="742" t="s">
        <v>1534</v>
      </c>
      <c r="S10" s="742" t="s">
        <v>1534</v>
      </c>
      <c r="T10" s="742" t="s">
        <v>1532</v>
      </c>
      <c r="U10" s="1989"/>
      <c r="V10" s="1975"/>
      <c r="W10" s="1999"/>
      <c r="X10" s="2008"/>
      <c r="Y10" s="2002"/>
      <c r="Z10" s="2004"/>
      <c r="AA10" s="2001"/>
      <c r="AB10" s="2001"/>
      <c r="AC10" s="743" t="s">
        <v>1535</v>
      </c>
      <c r="AD10" s="742" t="s">
        <v>1536</v>
      </c>
      <c r="AE10" s="742" t="s">
        <v>1537</v>
      </c>
      <c r="AF10" s="742" t="s">
        <v>1538</v>
      </c>
      <c r="AG10" s="742" t="s">
        <v>1539</v>
      </c>
      <c r="AH10" s="742" t="s">
        <v>1539</v>
      </c>
      <c r="AI10" s="742" t="s">
        <v>1539</v>
      </c>
      <c r="AJ10" s="743" t="s">
        <v>1540</v>
      </c>
      <c r="AK10" s="743" t="s">
        <v>1540</v>
      </c>
      <c r="AL10" s="743" t="s">
        <v>1540</v>
      </c>
      <c r="AM10" s="742" t="s">
        <v>1537</v>
      </c>
      <c r="AN10" s="742" t="s">
        <v>1537</v>
      </c>
      <c r="AO10" s="742" t="s">
        <v>1541</v>
      </c>
      <c r="AP10" s="744" t="s">
        <v>1542</v>
      </c>
      <c r="AQ10" s="745" t="s">
        <v>1542</v>
      </c>
      <c r="AR10" s="746"/>
      <c r="AS10" s="746"/>
      <c r="AT10" s="746"/>
      <c r="AU10" s="746"/>
      <c r="AV10" s="746"/>
      <c r="AW10" s="746"/>
      <c r="AX10" s="746"/>
      <c r="AY10" s="746"/>
      <c r="AZ10" s="746"/>
      <c r="BA10" s="746"/>
      <c r="BB10" s="746"/>
      <c r="BC10" s="746"/>
      <c r="BD10" s="746"/>
      <c r="BE10" s="746"/>
      <c r="BF10" s="746"/>
    </row>
    <row r="11" spans="1:58" ht="21.75" customHeight="1">
      <c r="A11" s="252" t="s">
        <v>1543</v>
      </c>
      <c r="B11" s="747">
        <f>SUM(B12:B20)</f>
        <v>9</v>
      </c>
      <c r="C11" s="747">
        <f t="shared" ref="C11:V11" si="0">SUM(C12:C20)</f>
        <v>3188</v>
      </c>
      <c r="D11" s="747">
        <f t="shared" si="0"/>
        <v>7954</v>
      </c>
      <c r="E11" s="747">
        <f t="shared" si="0"/>
        <v>130</v>
      </c>
      <c r="F11" s="747">
        <f t="shared" si="0"/>
        <v>86</v>
      </c>
      <c r="G11" s="747">
        <f t="shared" si="0"/>
        <v>44</v>
      </c>
      <c r="H11" s="747">
        <f t="shared" si="0"/>
        <v>9</v>
      </c>
      <c r="I11" s="747">
        <f t="shared" si="0"/>
        <v>8</v>
      </c>
      <c r="J11" s="747">
        <f t="shared" si="0"/>
        <v>1</v>
      </c>
      <c r="K11" s="747">
        <f t="shared" si="0"/>
        <v>93</v>
      </c>
      <c r="L11" s="747">
        <f t="shared" si="0"/>
        <v>60</v>
      </c>
      <c r="M11" s="747">
        <f t="shared" si="0"/>
        <v>33</v>
      </c>
      <c r="N11" s="747">
        <f t="shared" si="0"/>
        <v>33</v>
      </c>
      <c r="O11" s="747">
        <f t="shared" si="0"/>
        <v>22</v>
      </c>
      <c r="P11" s="747">
        <f t="shared" si="0"/>
        <v>11</v>
      </c>
      <c r="Q11" s="747">
        <f t="shared" si="0"/>
        <v>1082</v>
      </c>
      <c r="R11" s="747">
        <f t="shared" si="0"/>
        <v>503</v>
      </c>
      <c r="S11" s="747">
        <f t="shared" si="0"/>
        <v>579</v>
      </c>
      <c r="T11" s="747">
        <f t="shared" si="0"/>
        <v>9</v>
      </c>
      <c r="U11" s="747">
        <f t="shared" si="0"/>
        <v>12346966</v>
      </c>
      <c r="V11" s="747">
        <f t="shared" si="0"/>
        <v>11020212</v>
      </c>
      <c r="W11" s="748">
        <f>SUM(W12:W20)</f>
        <v>1326754</v>
      </c>
      <c r="X11" s="252" t="s">
        <v>1543</v>
      </c>
      <c r="Y11" s="747">
        <f>SUM(Y12:Y20)</f>
        <v>9</v>
      </c>
      <c r="Z11" s="747">
        <f t="shared" ref="Z11:AQ11" si="1">SUM(Z12:Z20)</f>
        <v>9</v>
      </c>
      <c r="AA11" s="747">
        <f t="shared" si="1"/>
        <v>0</v>
      </c>
      <c r="AB11" s="747">
        <f t="shared" si="1"/>
        <v>0</v>
      </c>
      <c r="AC11" s="747">
        <f t="shared" si="1"/>
        <v>650</v>
      </c>
      <c r="AD11" s="747">
        <f t="shared" si="1"/>
        <v>501</v>
      </c>
      <c r="AE11" s="747">
        <f t="shared" si="1"/>
        <v>4</v>
      </c>
      <c r="AF11" s="747">
        <f t="shared" si="1"/>
        <v>9</v>
      </c>
      <c r="AG11" s="747">
        <f t="shared" si="1"/>
        <v>4</v>
      </c>
      <c r="AH11" s="747">
        <f t="shared" si="1"/>
        <v>8</v>
      </c>
      <c r="AI11" s="747">
        <f t="shared" si="1"/>
        <v>5</v>
      </c>
      <c r="AJ11" s="747">
        <f t="shared" si="1"/>
        <v>123</v>
      </c>
      <c r="AK11" s="747">
        <f t="shared" si="1"/>
        <v>25</v>
      </c>
      <c r="AL11" s="747">
        <f t="shared" si="1"/>
        <v>106</v>
      </c>
      <c r="AM11" s="747">
        <f t="shared" si="1"/>
        <v>6</v>
      </c>
      <c r="AN11" s="747">
        <f t="shared" si="1"/>
        <v>2</v>
      </c>
      <c r="AO11" s="747">
        <f t="shared" si="1"/>
        <v>1</v>
      </c>
      <c r="AP11" s="747">
        <f t="shared" si="1"/>
        <v>35728</v>
      </c>
      <c r="AQ11" s="748">
        <f t="shared" si="1"/>
        <v>867</v>
      </c>
      <c r="AR11" s="737"/>
      <c r="AS11" s="737"/>
      <c r="AT11" s="737"/>
      <c r="AU11" s="737"/>
      <c r="AV11" s="737"/>
      <c r="AW11" s="737"/>
      <c r="AX11" s="737"/>
      <c r="AY11" s="737"/>
      <c r="AZ11" s="737"/>
      <c r="BA11" s="737"/>
      <c r="BB11" s="737"/>
      <c r="BC11" s="737"/>
      <c r="BD11" s="737"/>
      <c r="BE11" s="737"/>
      <c r="BF11" s="737"/>
    </row>
    <row r="12" spans="1:58" ht="21.75" customHeight="1">
      <c r="A12" s="749" t="s">
        <v>1544</v>
      </c>
      <c r="B12" s="750">
        <v>1</v>
      </c>
      <c r="C12" s="750">
        <v>333</v>
      </c>
      <c r="D12" s="750">
        <v>829</v>
      </c>
      <c r="E12" s="750">
        <v>12</v>
      </c>
      <c r="F12" s="750">
        <v>6</v>
      </c>
      <c r="G12" s="750">
        <v>6</v>
      </c>
      <c r="H12" s="750">
        <v>1</v>
      </c>
      <c r="I12" s="750">
        <v>1</v>
      </c>
      <c r="J12" s="750">
        <v>0</v>
      </c>
      <c r="K12" s="750">
        <v>8</v>
      </c>
      <c r="L12" s="750">
        <v>2</v>
      </c>
      <c r="M12" s="750">
        <v>6</v>
      </c>
      <c r="N12" s="750">
        <v>3</v>
      </c>
      <c r="O12" s="750">
        <v>3</v>
      </c>
      <c r="P12" s="750">
        <v>0</v>
      </c>
      <c r="Q12" s="750">
        <v>151</v>
      </c>
      <c r="R12" s="750">
        <v>73</v>
      </c>
      <c r="S12" s="750">
        <v>78</v>
      </c>
      <c r="T12" s="750">
        <v>1</v>
      </c>
      <c r="U12" s="751">
        <f>V12+W12</f>
        <v>1477852</v>
      </c>
      <c r="V12" s="751">
        <v>1180878</v>
      </c>
      <c r="W12" s="752">
        <v>296974</v>
      </c>
      <c r="X12" s="749" t="s">
        <v>1544</v>
      </c>
      <c r="Y12" s="750">
        <v>1</v>
      </c>
      <c r="Z12" s="750">
        <v>1</v>
      </c>
      <c r="AA12" s="750">
        <v>0</v>
      </c>
      <c r="AB12" s="750">
        <v>0</v>
      </c>
      <c r="AC12" s="750">
        <v>200</v>
      </c>
      <c r="AD12" s="750">
        <v>150</v>
      </c>
      <c r="AE12" s="750">
        <v>0</v>
      </c>
      <c r="AF12" s="750">
        <v>1</v>
      </c>
      <c r="AG12" s="750">
        <v>1</v>
      </c>
      <c r="AH12" s="750">
        <v>2</v>
      </c>
      <c r="AI12" s="750">
        <v>1</v>
      </c>
      <c r="AJ12" s="750">
        <v>30</v>
      </c>
      <c r="AK12" s="750">
        <v>9</v>
      </c>
      <c r="AL12" s="750">
        <v>21</v>
      </c>
      <c r="AM12" s="750">
        <v>1</v>
      </c>
      <c r="AN12" s="750">
        <v>1</v>
      </c>
      <c r="AO12" s="750">
        <v>1</v>
      </c>
      <c r="AP12" s="750">
        <v>4600</v>
      </c>
      <c r="AQ12" s="753">
        <v>300</v>
      </c>
      <c r="AR12" s="737"/>
      <c r="AS12" s="737"/>
      <c r="AT12" s="737"/>
      <c r="AU12" s="737"/>
      <c r="AV12" s="737"/>
      <c r="AW12" s="737"/>
      <c r="AX12" s="737"/>
      <c r="AY12" s="737"/>
      <c r="AZ12" s="737"/>
      <c r="BA12" s="737"/>
      <c r="BB12" s="737"/>
      <c r="BC12" s="737"/>
      <c r="BD12" s="737"/>
      <c r="BE12" s="737"/>
      <c r="BF12" s="737"/>
    </row>
    <row r="13" spans="1:58" ht="17.399999999999999">
      <c r="A13" s="749" t="s">
        <v>1545</v>
      </c>
      <c r="B13" s="750">
        <v>1</v>
      </c>
      <c r="C13" s="750">
        <v>502</v>
      </c>
      <c r="D13" s="754">
        <v>1295</v>
      </c>
      <c r="E13" s="750">
        <v>12</v>
      </c>
      <c r="F13" s="750">
        <v>8</v>
      </c>
      <c r="G13" s="750">
        <v>4</v>
      </c>
      <c r="H13" s="755">
        <v>1</v>
      </c>
      <c r="I13" s="755">
        <v>1</v>
      </c>
      <c r="J13" s="755">
        <v>0</v>
      </c>
      <c r="K13" s="755">
        <v>8</v>
      </c>
      <c r="L13" s="755">
        <v>5</v>
      </c>
      <c r="M13" s="755">
        <v>3</v>
      </c>
      <c r="N13" s="755">
        <v>3</v>
      </c>
      <c r="O13" s="755">
        <v>2</v>
      </c>
      <c r="P13" s="755">
        <v>1</v>
      </c>
      <c r="Q13" s="750">
        <v>154</v>
      </c>
      <c r="R13" s="750">
        <v>60</v>
      </c>
      <c r="S13" s="750">
        <v>94</v>
      </c>
      <c r="T13" s="756">
        <v>1</v>
      </c>
      <c r="U13" s="751">
        <f t="shared" ref="U13:U20" si="2">V13+W13</f>
        <v>2186708</v>
      </c>
      <c r="V13" s="757">
        <v>2092600</v>
      </c>
      <c r="W13" s="752">
        <v>94108</v>
      </c>
      <c r="X13" s="749" t="s">
        <v>1545</v>
      </c>
      <c r="Y13" s="755">
        <v>1</v>
      </c>
      <c r="Z13" s="755">
        <v>1</v>
      </c>
      <c r="AA13" s="755">
        <v>0</v>
      </c>
      <c r="AB13" s="755">
        <v>0</v>
      </c>
      <c r="AC13" s="755">
        <v>0</v>
      </c>
      <c r="AD13" s="750">
        <v>60</v>
      </c>
      <c r="AE13" s="755">
        <v>0</v>
      </c>
      <c r="AF13" s="755">
        <v>1</v>
      </c>
      <c r="AG13" s="755">
        <v>0</v>
      </c>
      <c r="AH13" s="755">
        <v>2</v>
      </c>
      <c r="AI13" s="755">
        <v>1</v>
      </c>
      <c r="AJ13" s="750">
        <v>22</v>
      </c>
      <c r="AK13" s="755">
        <v>4</v>
      </c>
      <c r="AL13" s="755">
        <v>18</v>
      </c>
      <c r="AM13" s="755">
        <v>1</v>
      </c>
      <c r="AN13" s="755">
        <v>1</v>
      </c>
      <c r="AO13" s="755">
        <v>0</v>
      </c>
      <c r="AP13" s="747">
        <v>10810</v>
      </c>
      <c r="AQ13" s="758">
        <v>0</v>
      </c>
      <c r="AR13" s="737"/>
      <c r="AS13" s="737"/>
      <c r="AT13" s="737"/>
      <c r="AU13" s="737"/>
      <c r="AV13" s="737"/>
      <c r="AW13" s="737"/>
      <c r="AX13" s="737"/>
      <c r="AY13" s="737"/>
      <c r="AZ13" s="737"/>
      <c r="BA13" s="737"/>
      <c r="BB13" s="737"/>
      <c r="BC13" s="737"/>
      <c r="BD13" s="737"/>
      <c r="BE13" s="737"/>
      <c r="BF13" s="737"/>
    </row>
    <row r="14" spans="1:58" ht="21.75" customHeight="1">
      <c r="A14" s="749" t="s">
        <v>1546</v>
      </c>
      <c r="B14" s="750">
        <v>1</v>
      </c>
      <c r="C14" s="750">
        <v>711</v>
      </c>
      <c r="D14" s="750">
        <v>1777</v>
      </c>
      <c r="E14" s="750">
        <v>21</v>
      </c>
      <c r="F14" s="750">
        <v>10</v>
      </c>
      <c r="G14" s="750">
        <v>11</v>
      </c>
      <c r="H14" s="750">
        <v>1</v>
      </c>
      <c r="I14" s="750">
        <v>0</v>
      </c>
      <c r="J14" s="750">
        <v>1</v>
      </c>
      <c r="K14" s="750">
        <v>15</v>
      </c>
      <c r="L14" s="750">
        <v>8</v>
      </c>
      <c r="M14" s="750">
        <v>7</v>
      </c>
      <c r="N14" s="750">
        <v>5</v>
      </c>
      <c r="O14" s="750">
        <v>2</v>
      </c>
      <c r="P14" s="750">
        <v>3</v>
      </c>
      <c r="Q14" s="750">
        <v>230</v>
      </c>
      <c r="R14" s="750">
        <v>95</v>
      </c>
      <c r="S14" s="750">
        <v>135</v>
      </c>
      <c r="T14" s="750">
        <v>1</v>
      </c>
      <c r="U14" s="751">
        <f t="shared" si="2"/>
        <v>593500</v>
      </c>
      <c r="V14" s="751">
        <v>260000</v>
      </c>
      <c r="W14" s="752">
        <v>333500</v>
      </c>
      <c r="X14" s="749" t="s">
        <v>1546</v>
      </c>
      <c r="Y14" s="750">
        <v>1</v>
      </c>
      <c r="Z14" s="750">
        <v>1</v>
      </c>
      <c r="AA14" s="750">
        <v>0</v>
      </c>
      <c r="AB14" s="750">
        <v>0</v>
      </c>
      <c r="AC14" s="750">
        <v>20</v>
      </c>
      <c r="AD14" s="750">
        <v>40</v>
      </c>
      <c r="AE14" s="750">
        <v>1</v>
      </c>
      <c r="AF14" s="750">
        <v>1</v>
      </c>
      <c r="AG14" s="750">
        <v>0</v>
      </c>
      <c r="AH14" s="750">
        <v>1</v>
      </c>
      <c r="AI14" s="750">
        <v>0</v>
      </c>
      <c r="AJ14" s="750">
        <v>14</v>
      </c>
      <c r="AK14" s="750">
        <v>2</v>
      </c>
      <c r="AL14" s="750">
        <v>12</v>
      </c>
      <c r="AM14" s="750">
        <v>0</v>
      </c>
      <c r="AN14" s="750">
        <v>0</v>
      </c>
      <c r="AO14" s="750">
        <v>0</v>
      </c>
      <c r="AP14" s="750">
        <v>1200</v>
      </c>
      <c r="AQ14" s="753">
        <v>0</v>
      </c>
      <c r="AR14" s="737"/>
      <c r="AS14" s="737"/>
      <c r="AT14" s="737"/>
      <c r="AU14" s="737"/>
      <c r="AV14" s="737"/>
      <c r="AW14" s="737"/>
      <c r="AX14" s="737"/>
      <c r="AY14" s="737"/>
      <c r="AZ14" s="737"/>
      <c r="BA14" s="737"/>
      <c r="BB14" s="737"/>
      <c r="BC14" s="737"/>
      <c r="BD14" s="737"/>
      <c r="BE14" s="737"/>
      <c r="BF14" s="737"/>
    </row>
    <row r="15" spans="1:58" ht="21.75" customHeight="1">
      <c r="A15" s="749" t="s">
        <v>1547</v>
      </c>
      <c r="B15" s="750">
        <v>1</v>
      </c>
      <c r="C15" s="747">
        <v>220</v>
      </c>
      <c r="D15" s="759">
        <v>560</v>
      </c>
      <c r="E15" s="747">
        <v>12</v>
      </c>
      <c r="F15" s="747">
        <v>9</v>
      </c>
      <c r="G15" s="747">
        <v>3</v>
      </c>
      <c r="H15" s="747">
        <f>SUM(I15+J15)</f>
        <v>1</v>
      </c>
      <c r="I15" s="747">
        <v>1</v>
      </c>
      <c r="J15" s="747">
        <v>0</v>
      </c>
      <c r="K15" s="747">
        <v>8</v>
      </c>
      <c r="L15" s="747">
        <v>6</v>
      </c>
      <c r="M15" s="747">
        <v>2</v>
      </c>
      <c r="N15" s="747">
        <f>SUM(O15+P15)</f>
        <v>3</v>
      </c>
      <c r="O15" s="747">
        <v>2</v>
      </c>
      <c r="P15" s="747">
        <v>1</v>
      </c>
      <c r="Q15" s="747">
        <v>54</v>
      </c>
      <c r="R15" s="747">
        <v>33</v>
      </c>
      <c r="S15" s="747">
        <v>21</v>
      </c>
      <c r="T15" s="747">
        <v>1</v>
      </c>
      <c r="U15" s="751">
        <f t="shared" si="2"/>
        <v>5931187</v>
      </c>
      <c r="V15" s="747">
        <v>5814890</v>
      </c>
      <c r="W15" s="748">
        <v>116297</v>
      </c>
      <c r="X15" s="749" t="s">
        <v>1547</v>
      </c>
      <c r="Y15" s="747">
        <v>1</v>
      </c>
      <c r="Z15" s="747">
        <v>1</v>
      </c>
      <c r="AA15" s="747">
        <v>0</v>
      </c>
      <c r="AB15" s="747">
        <v>0</v>
      </c>
      <c r="AC15" s="747">
        <v>40</v>
      </c>
      <c r="AD15" s="747">
        <v>0</v>
      </c>
      <c r="AE15" s="747">
        <v>0</v>
      </c>
      <c r="AF15" s="747">
        <v>1</v>
      </c>
      <c r="AG15" s="747">
        <v>1</v>
      </c>
      <c r="AH15" s="747">
        <v>0</v>
      </c>
      <c r="AI15" s="747">
        <v>0</v>
      </c>
      <c r="AJ15" s="747" t="s">
        <v>1548</v>
      </c>
      <c r="AK15" s="747">
        <v>0</v>
      </c>
      <c r="AL15" s="747">
        <v>0</v>
      </c>
      <c r="AM15" s="747">
        <v>1</v>
      </c>
      <c r="AN15" s="747">
        <v>0</v>
      </c>
      <c r="AO15" s="747">
        <v>0</v>
      </c>
      <c r="AP15" s="747">
        <v>6000</v>
      </c>
      <c r="AQ15" s="748">
        <v>0</v>
      </c>
      <c r="AR15" s="737"/>
      <c r="AS15" s="737"/>
      <c r="AT15" s="737"/>
      <c r="AU15" s="737"/>
      <c r="AV15" s="737"/>
      <c r="AW15" s="737"/>
      <c r="AX15" s="737"/>
      <c r="AY15" s="737"/>
      <c r="AZ15" s="737"/>
      <c r="BA15" s="737"/>
      <c r="BB15" s="737"/>
      <c r="BC15" s="737"/>
      <c r="BD15" s="737"/>
      <c r="BE15" s="737"/>
      <c r="BF15" s="737"/>
    </row>
    <row r="16" spans="1:58" ht="17.399999999999999">
      <c r="A16" s="749" t="s">
        <v>1549</v>
      </c>
      <c r="B16" s="750">
        <v>1</v>
      </c>
      <c r="C16" s="1990">
        <v>411</v>
      </c>
      <c r="D16" s="1990">
        <v>984</v>
      </c>
      <c r="E16" s="725">
        <v>12</v>
      </c>
      <c r="F16" s="725">
        <f>I16+L16+O16</f>
        <v>8</v>
      </c>
      <c r="G16" s="725">
        <f>J16+M16+P16</f>
        <v>4</v>
      </c>
      <c r="H16" s="725">
        <v>1</v>
      </c>
      <c r="I16" s="725">
        <v>1</v>
      </c>
      <c r="J16" s="760">
        <v>0</v>
      </c>
      <c r="K16" s="760">
        <v>8</v>
      </c>
      <c r="L16" s="760">
        <v>5</v>
      </c>
      <c r="M16" s="760">
        <v>3</v>
      </c>
      <c r="N16" s="760">
        <v>3</v>
      </c>
      <c r="O16" s="760">
        <v>2</v>
      </c>
      <c r="P16" s="760">
        <v>1</v>
      </c>
      <c r="Q16" s="725">
        <v>73</v>
      </c>
      <c r="R16" s="725">
        <v>30</v>
      </c>
      <c r="S16" s="725">
        <v>43</v>
      </c>
      <c r="T16" s="756">
        <v>1</v>
      </c>
      <c r="U16" s="751">
        <f t="shared" si="2"/>
        <v>234626</v>
      </c>
      <c r="V16" s="747">
        <v>142800</v>
      </c>
      <c r="W16" s="748">
        <v>91826</v>
      </c>
      <c r="X16" s="749" t="s">
        <v>1549</v>
      </c>
      <c r="Y16" s="725">
        <v>1</v>
      </c>
      <c r="Z16" s="761">
        <v>1</v>
      </c>
      <c r="AA16" s="761">
        <v>0</v>
      </c>
      <c r="AB16" s="761">
        <v>0</v>
      </c>
      <c r="AC16" s="761">
        <v>0</v>
      </c>
      <c r="AD16" s="761">
        <v>0</v>
      </c>
      <c r="AE16" s="761">
        <v>1</v>
      </c>
      <c r="AF16" s="761">
        <v>1</v>
      </c>
      <c r="AG16" s="761">
        <v>0</v>
      </c>
      <c r="AH16" s="761">
        <v>0</v>
      </c>
      <c r="AI16" s="761">
        <v>0</v>
      </c>
      <c r="AJ16" s="761">
        <v>0</v>
      </c>
      <c r="AK16" s="761">
        <v>0</v>
      </c>
      <c r="AL16" s="761">
        <v>0</v>
      </c>
      <c r="AM16" s="761">
        <v>0</v>
      </c>
      <c r="AN16" s="761">
        <v>0</v>
      </c>
      <c r="AO16" s="761">
        <v>0</v>
      </c>
      <c r="AP16" s="761">
        <v>0</v>
      </c>
      <c r="AQ16" s="762">
        <v>0</v>
      </c>
      <c r="AR16" s="737"/>
      <c r="AS16" s="737"/>
      <c r="AT16" s="737"/>
      <c r="AU16" s="737"/>
      <c r="AV16" s="737"/>
      <c r="AW16" s="737"/>
      <c r="AX16" s="737"/>
      <c r="AY16" s="737"/>
      <c r="AZ16" s="737"/>
      <c r="BA16" s="737"/>
      <c r="BB16" s="737"/>
      <c r="BC16" s="737"/>
      <c r="BD16" s="737"/>
      <c r="BE16" s="737"/>
      <c r="BF16" s="737"/>
    </row>
    <row r="17" spans="1:58" ht="17.399999999999999">
      <c r="A17" s="749" t="s">
        <v>1550</v>
      </c>
      <c r="B17" s="750">
        <v>1</v>
      </c>
      <c r="C17" s="1990"/>
      <c r="D17" s="1990"/>
      <c r="E17" s="747">
        <v>14</v>
      </c>
      <c r="F17" s="747">
        <v>11</v>
      </c>
      <c r="G17" s="747">
        <v>3</v>
      </c>
      <c r="H17" s="763">
        <v>1</v>
      </c>
      <c r="I17" s="763">
        <v>1</v>
      </c>
      <c r="J17" s="763">
        <v>0</v>
      </c>
      <c r="K17" s="750">
        <v>10</v>
      </c>
      <c r="L17" s="763">
        <v>8</v>
      </c>
      <c r="M17" s="763">
        <v>2</v>
      </c>
      <c r="N17" s="763">
        <v>3</v>
      </c>
      <c r="O17" s="763">
        <v>2</v>
      </c>
      <c r="P17" s="763">
        <v>1</v>
      </c>
      <c r="Q17" s="725">
        <v>90</v>
      </c>
      <c r="R17" s="725">
        <v>47</v>
      </c>
      <c r="S17" s="725">
        <v>43</v>
      </c>
      <c r="T17" s="756">
        <v>1</v>
      </c>
      <c r="U17" s="751">
        <f t="shared" si="2"/>
        <v>1207130</v>
      </c>
      <c r="V17" s="747">
        <v>1033380</v>
      </c>
      <c r="W17" s="748">
        <v>173750</v>
      </c>
      <c r="X17" s="749" t="s">
        <v>1550</v>
      </c>
      <c r="Y17" s="761">
        <v>1</v>
      </c>
      <c r="Z17" s="756">
        <v>1</v>
      </c>
      <c r="AA17" s="756">
        <v>0</v>
      </c>
      <c r="AB17" s="756">
        <v>0</v>
      </c>
      <c r="AC17" s="761">
        <v>387</v>
      </c>
      <c r="AD17" s="761">
        <v>115</v>
      </c>
      <c r="AE17" s="756">
        <v>0</v>
      </c>
      <c r="AF17" s="756">
        <v>1</v>
      </c>
      <c r="AG17" s="756">
        <v>1</v>
      </c>
      <c r="AH17" s="756">
        <v>1</v>
      </c>
      <c r="AI17" s="756">
        <v>1</v>
      </c>
      <c r="AJ17" s="761">
        <v>25</v>
      </c>
      <c r="AK17" s="756">
        <v>6</v>
      </c>
      <c r="AL17" s="764">
        <v>19</v>
      </c>
      <c r="AM17" s="756">
        <v>1</v>
      </c>
      <c r="AN17" s="756">
        <v>0</v>
      </c>
      <c r="AO17" s="756">
        <v>0</v>
      </c>
      <c r="AP17" s="747">
        <v>7788</v>
      </c>
      <c r="AQ17" s="762">
        <v>202</v>
      </c>
      <c r="AR17" s="737"/>
      <c r="AS17" s="737"/>
      <c r="AT17" s="737"/>
      <c r="AU17" s="737"/>
      <c r="AV17" s="737"/>
      <c r="AW17" s="737"/>
      <c r="AX17" s="737"/>
      <c r="AY17" s="737"/>
      <c r="AZ17" s="737"/>
      <c r="BA17" s="737"/>
      <c r="BB17" s="737"/>
      <c r="BC17" s="737"/>
      <c r="BD17" s="737"/>
      <c r="BE17" s="737"/>
      <c r="BF17" s="737"/>
    </row>
    <row r="18" spans="1:58" ht="21.75" customHeight="1">
      <c r="A18" s="749" t="s">
        <v>1551</v>
      </c>
      <c r="B18" s="750">
        <v>1</v>
      </c>
      <c r="C18" s="750">
        <v>302</v>
      </c>
      <c r="D18" s="750">
        <v>724</v>
      </c>
      <c r="E18" s="750">
        <v>15</v>
      </c>
      <c r="F18" s="750">
        <v>9</v>
      </c>
      <c r="G18" s="755">
        <v>6</v>
      </c>
      <c r="H18" s="755">
        <v>1</v>
      </c>
      <c r="I18" s="755">
        <v>1</v>
      </c>
      <c r="J18" s="755">
        <v>0</v>
      </c>
      <c r="K18" s="750">
        <v>14</v>
      </c>
      <c r="L18" s="755">
        <v>8</v>
      </c>
      <c r="M18" s="755">
        <v>6</v>
      </c>
      <c r="N18" s="755">
        <v>5</v>
      </c>
      <c r="O18" s="755">
        <v>4</v>
      </c>
      <c r="P18" s="755">
        <v>1</v>
      </c>
      <c r="Q18" s="750">
        <v>134</v>
      </c>
      <c r="R18" s="750">
        <v>52</v>
      </c>
      <c r="S18" s="750">
        <v>82</v>
      </c>
      <c r="T18" s="750">
        <v>1</v>
      </c>
      <c r="U18" s="751">
        <f t="shared" si="2"/>
        <v>309368</v>
      </c>
      <c r="V18" s="751">
        <v>257064</v>
      </c>
      <c r="W18" s="752">
        <v>52304</v>
      </c>
      <c r="X18" s="749" t="s">
        <v>1551</v>
      </c>
      <c r="Y18" s="755">
        <v>1</v>
      </c>
      <c r="Z18" s="755">
        <v>1</v>
      </c>
      <c r="AA18" s="755">
        <v>0</v>
      </c>
      <c r="AB18" s="755">
        <v>0</v>
      </c>
      <c r="AC18" s="755">
        <v>0</v>
      </c>
      <c r="AD18" s="750">
        <v>80</v>
      </c>
      <c r="AE18" s="755">
        <v>1</v>
      </c>
      <c r="AF18" s="755">
        <v>1</v>
      </c>
      <c r="AG18" s="755">
        <v>0</v>
      </c>
      <c r="AH18" s="755">
        <v>1</v>
      </c>
      <c r="AI18" s="755">
        <v>1</v>
      </c>
      <c r="AJ18" s="750">
        <v>16</v>
      </c>
      <c r="AK18" s="755">
        <v>1</v>
      </c>
      <c r="AL18" s="750">
        <v>15</v>
      </c>
      <c r="AM18" s="755">
        <v>0</v>
      </c>
      <c r="AN18" s="755">
        <v>0</v>
      </c>
      <c r="AO18" s="755">
        <v>0</v>
      </c>
      <c r="AP18" s="750">
        <v>4600</v>
      </c>
      <c r="AQ18" s="758">
        <v>0</v>
      </c>
      <c r="AR18" s="737"/>
      <c r="AS18" s="737"/>
      <c r="AT18" s="737"/>
      <c r="AU18" s="737"/>
      <c r="AV18" s="737"/>
      <c r="AW18" s="737"/>
      <c r="AX18" s="737"/>
      <c r="AY18" s="737"/>
      <c r="AZ18" s="737"/>
      <c r="BA18" s="737"/>
      <c r="BB18" s="737"/>
      <c r="BC18" s="737"/>
      <c r="BD18" s="737"/>
      <c r="BE18" s="737"/>
      <c r="BF18" s="737"/>
    </row>
    <row r="19" spans="1:58">
      <c r="A19" s="765" t="s">
        <v>1552</v>
      </c>
      <c r="B19" s="750">
        <v>1</v>
      </c>
      <c r="C19" s="1990">
        <v>709</v>
      </c>
      <c r="D19" s="1990">
        <v>1785</v>
      </c>
      <c r="E19" s="750">
        <v>20</v>
      </c>
      <c r="F19" s="750">
        <v>18</v>
      </c>
      <c r="G19" s="750">
        <v>2</v>
      </c>
      <c r="H19" s="750">
        <v>1</v>
      </c>
      <c r="I19" s="750">
        <v>1</v>
      </c>
      <c r="J19" s="750">
        <v>0</v>
      </c>
      <c r="K19" s="750">
        <v>14</v>
      </c>
      <c r="L19" s="750">
        <v>14</v>
      </c>
      <c r="M19" s="750">
        <v>0</v>
      </c>
      <c r="N19" s="750">
        <v>5</v>
      </c>
      <c r="O19" s="750">
        <v>3</v>
      </c>
      <c r="P19" s="750">
        <v>2</v>
      </c>
      <c r="Q19" s="750">
        <v>90</v>
      </c>
      <c r="R19" s="750">
        <v>57</v>
      </c>
      <c r="S19" s="750">
        <v>33</v>
      </c>
      <c r="T19" s="750">
        <v>1</v>
      </c>
      <c r="U19" s="751">
        <f t="shared" si="2"/>
        <v>104480</v>
      </c>
      <c r="V19" s="751">
        <v>40000</v>
      </c>
      <c r="W19" s="752">
        <v>64480</v>
      </c>
      <c r="X19" s="765" t="s">
        <v>1552</v>
      </c>
      <c r="Y19" s="750">
        <v>1</v>
      </c>
      <c r="Z19" s="750">
        <v>1</v>
      </c>
      <c r="AA19" s="750">
        <v>0</v>
      </c>
      <c r="AB19" s="750">
        <v>0</v>
      </c>
      <c r="AC19" s="750">
        <v>0</v>
      </c>
      <c r="AD19" s="750">
        <v>16</v>
      </c>
      <c r="AE19" s="750">
        <v>1</v>
      </c>
      <c r="AF19" s="750">
        <v>1</v>
      </c>
      <c r="AG19" s="750">
        <v>0</v>
      </c>
      <c r="AH19" s="750">
        <v>1</v>
      </c>
      <c r="AI19" s="750">
        <v>0</v>
      </c>
      <c r="AJ19" s="750">
        <v>16</v>
      </c>
      <c r="AK19" s="750">
        <v>1</v>
      </c>
      <c r="AL19" s="750">
        <v>15</v>
      </c>
      <c r="AM19" s="750">
        <v>1</v>
      </c>
      <c r="AN19" s="750">
        <v>0</v>
      </c>
      <c r="AO19" s="750">
        <v>0</v>
      </c>
      <c r="AP19" s="750">
        <v>350</v>
      </c>
      <c r="AQ19" s="753">
        <v>0</v>
      </c>
      <c r="AR19" s="737"/>
      <c r="AS19" s="737"/>
      <c r="AT19" s="737"/>
      <c r="AU19" s="737"/>
      <c r="AV19" s="737"/>
      <c r="AW19" s="737"/>
      <c r="AX19" s="737"/>
      <c r="AY19" s="737"/>
      <c r="AZ19" s="737"/>
      <c r="BA19" s="737"/>
      <c r="BB19" s="737"/>
      <c r="BC19" s="737"/>
      <c r="BD19" s="737"/>
      <c r="BE19" s="737"/>
      <c r="BF19" s="737"/>
    </row>
    <row r="20" spans="1:58" ht="21.75" customHeight="1">
      <c r="A20" s="749" t="s">
        <v>1553</v>
      </c>
      <c r="B20" s="750">
        <v>1</v>
      </c>
      <c r="C20" s="1990"/>
      <c r="D20" s="1990"/>
      <c r="E20" s="750">
        <v>12</v>
      </c>
      <c r="F20" s="750">
        <v>7</v>
      </c>
      <c r="G20" s="750">
        <v>5</v>
      </c>
      <c r="H20" s="750">
        <v>1</v>
      </c>
      <c r="I20" s="750">
        <v>1</v>
      </c>
      <c r="J20" s="750">
        <v>0</v>
      </c>
      <c r="K20" s="750">
        <v>8</v>
      </c>
      <c r="L20" s="750">
        <v>4</v>
      </c>
      <c r="M20" s="750">
        <v>4</v>
      </c>
      <c r="N20" s="750">
        <v>3</v>
      </c>
      <c r="O20" s="750">
        <v>2</v>
      </c>
      <c r="P20" s="750">
        <v>1</v>
      </c>
      <c r="Q20" s="750">
        <v>106</v>
      </c>
      <c r="R20" s="750">
        <v>56</v>
      </c>
      <c r="S20" s="750">
        <v>50</v>
      </c>
      <c r="T20" s="750">
        <v>1</v>
      </c>
      <c r="U20" s="751">
        <f t="shared" si="2"/>
        <v>302115</v>
      </c>
      <c r="V20" s="751">
        <v>198600</v>
      </c>
      <c r="W20" s="752">
        <v>103515</v>
      </c>
      <c r="X20" s="749" t="s">
        <v>1553</v>
      </c>
      <c r="Y20" s="750">
        <v>1</v>
      </c>
      <c r="Z20" s="750">
        <v>1</v>
      </c>
      <c r="AA20" s="750">
        <v>0</v>
      </c>
      <c r="AB20" s="750">
        <v>0</v>
      </c>
      <c r="AC20" s="750">
        <v>3</v>
      </c>
      <c r="AD20" s="750">
        <v>40</v>
      </c>
      <c r="AE20" s="750">
        <v>0</v>
      </c>
      <c r="AF20" s="750">
        <v>1</v>
      </c>
      <c r="AG20" s="750">
        <v>1</v>
      </c>
      <c r="AH20" s="750">
        <v>0</v>
      </c>
      <c r="AI20" s="750">
        <v>1</v>
      </c>
      <c r="AJ20" s="750">
        <v>0</v>
      </c>
      <c r="AK20" s="750">
        <v>2</v>
      </c>
      <c r="AL20" s="750">
        <v>6</v>
      </c>
      <c r="AM20" s="750">
        <v>1</v>
      </c>
      <c r="AN20" s="750">
        <v>0</v>
      </c>
      <c r="AO20" s="750">
        <v>0</v>
      </c>
      <c r="AP20" s="750">
        <v>380</v>
      </c>
      <c r="AQ20" s="753">
        <v>365</v>
      </c>
      <c r="AR20" s="737"/>
      <c r="AS20" s="737"/>
      <c r="AT20" s="737"/>
      <c r="AU20" s="737"/>
      <c r="AV20" s="737"/>
      <c r="AW20" s="737"/>
      <c r="AX20" s="737"/>
      <c r="AY20" s="737"/>
      <c r="AZ20" s="737"/>
      <c r="BA20" s="737"/>
      <c r="BB20" s="737"/>
      <c r="BC20" s="737"/>
      <c r="BD20" s="737"/>
      <c r="BE20" s="737"/>
      <c r="BF20" s="737"/>
    </row>
    <row r="21" spans="1:58" ht="21.75" customHeight="1">
      <c r="A21" s="766"/>
      <c r="B21" s="767"/>
      <c r="C21" s="768"/>
      <c r="D21" s="768"/>
      <c r="E21" s="767"/>
      <c r="F21" s="767"/>
      <c r="G21" s="767"/>
      <c r="H21" s="767"/>
      <c r="I21" s="767"/>
      <c r="J21" s="767"/>
      <c r="K21" s="767"/>
      <c r="L21" s="767"/>
      <c r="M21" s="767"/>
      <c r="N21" s="767"/>
      <c r="O21" s="767"/>
      <c r="P21" s="767"/>
      <c r="Q21" s="768"/>
      <c r="R21" s="768"/>
      <c r="S21" s="768"/>
      <c r="T21" s="768"/>
      <c r="U21" s="768"/>
      <c r="V21" s="768"/>
      <c r="W21" s="769"/>
      <c r="X21" s="766"/>
      <c r="Y21" s="770"/>
      <c r="Z21" s="768"/>
      <c r="AA21" s="768"/>
      <c r="AB21" s="768"/>
      <c r="AC21" s="768"/>
      <c r="AD21" s="768"/>
      <c r="AE21" s="768"/>
      <c r="AF21" s="768"/>
      <c r="AG21" s="768"/>
      <c r="AH21" s="768"/>
      <c r="AI21" s="768"/>
      <c r="AJ21" s="768"/>
      <c r="AK21" s="768"/>
      <c r="AL21" s="768"/>
      <c r="AM21" s="768"/>
      <c r="AN21" s="768"/>
      <c r="AO21" s="768"/>
      <c r="AP21" s="771"/>
      <c r="AQ21" s="769"/>
      <c r="AR21" s="737"/>
      <c r="AS21" s="737"/>
      <c r="AT21" s="737"/>
      <c r="AU21" s="737"/>
      <c r="AV21" s="737"/>
      <c r="AW21" s="737"/>
      <c r="AX21" s="737"/>
      <c r="AY21" s="737"/>
      <c r="AZ21" s="737"/>
      <c r="BA21" s="737"/>
      <c r="BB21" s="737"/>
      <c r="BC21" s="737"/>
      <c r="BD21" s="737"/>
      <c r="BE21" s="737"/>
      <c r="BF21" s="737"/>
    </row>
    <row r="22" spans="1:58" ht="21.75" customHeight="1">
      <c r="A22" s="766"/>
      <c r="B22" s="767"/>
      <c r="C22" s="768"/>
      <c r="D22" s="768"/>
      <c r="E22" s="767"/>
      <c r="F22" s="767"/>
      <c r="G22" s="767"/>
      <c r="H22" s="767"/>
      <c r="I22" s="767"/>
      <c r="J22" s="767"/>
      <c r="K22" s="767"/>
      <c r="L22" s="767"/>
      <c r="M22" s="767"/>
      <c r="N22" s="767"/>
      <c r="O22" s="767"/>
      <c r="P22" s="767"/>
      <c r="Q22" s="768"/>
      <c r="R22" s="768"/>
      <c r="S22" s="768"/>
      <c r="T22" s="768"/>
      <c r="U22" s="768"/>
      <c r="V22" s="768"/>
      <c r="W22" s="769"/>
      <c r="X22" s="766"/>
      <c r="Y22" s="770"/>
      <c r="Z22" s="768"/>
      <c r="AA22" s="768"/>
      <c r="AB22" s="768"/>
      <c r="AC22" s="768"/>
      <c r="AD22" s="768"/>
      <c r="AE22" s="768"/>
      <c r="AF22" s="768"/>
      <c r="AG22" s="768"/>
      <c r="AH22" s="768"/>
      <c r="AI22" s="768"/>
      <c r="AJ22" s="768"/>
      <c r="AK22" s="768"/>
      <c r="AL22" s="768"/>
      <c r="AM22" s="768"/>
      <c r="AN22" s="768"/>
      <c r="AO22" s="768"/>
      <c r="AP22" s="771"/>
      <c r="AQ22" s="769"/>
      <c r="AR22" s="737"/>
      <c r="AS22" s="737"/>
      <c r="AT22" s="737"/>
      <c r="AU22" s="737"/>
      <c r="AV22" s="737"/>
      <c r="AW22" s="737"/>
      <c r="AX22" s="737"/>
      <c r="AY22" s="737"/>
      <c r="AZ22" s="737"/>
      <c r="BA22" s="737"/>
      <c r="BB22" s="737"/>
      <c r="BC22" s="737"/>
      <c r="BD22" s="737"/>
      <c r="BE22" s="737"/>
      <c r="BF22" s="737"/>
    </row>
    <row r="23" spans="1:58" ht="21.75" customHeight="1">
      <c r="A23" s="766"/>
      <c r="B23" s="767"/>
      <c r="C23" s="768"/>
      <c r="D23" s="768"/>
      <c r="E23" s="767"/>
      <c r="F23" s="767"/>
      <c r="G23" s="767"/>
      <c r="H23" s="767"/>
      <c r="I23" s="767"/>
      <c r="J23" s="767"/>
      <c r="K23" s="767"/>
      <c r="L23" s="767"/>
      <c r="M23" s="767"/>
      <c r="N23" s="767"/>
      <c r="O23" s="767"/>
      <c r="P23" s="767"/>
      <c r="Q23" s="768"/>
      <c r="R23" s="768"/>
      <c r="S23" s="768"/>
      <c r="T23" s="768"/>
      <c r="U23" s="768"/>
      <c r="V23" s="768"/>
      <c r="W23" s="769"/>
      <c r="X23" s="766"/>
      <c r="Y23" s="770"/>
      <c r="Z23" s="768"/>
      <c r="AA23" s="768"/>
      <c r="AB23" s="768"/>
      <c r="AC23" s="768"/>
      <c r="AD23" s="768"/>
      <c r="AE23" s="768"/>
      <c r="AF23" s="768"/>
      <c r="AG23" s="768"/>
      <c r="AH23" s="768"/>
      <c r="AI23" s="768"/>
      <c r="AJ23" s="768"/>
      <c r="AK23" s="768"/>
      <c r="AL23" s="768"/>
      <c r="AM23" s="768"/>
      <c r="AN23" s="768"/>
      <c r="AO23" s="768"/>
      <c r="AP23" s="771"/>
      <c r="AQ23" s="769"/>
      <c r="AR23" s="737"/>
      <c r="AS23" s="737"/>
      <c r="AT23" s="737"/>
      <c r="AU23" s="737"/>
      <c r="AV23" s="737"/>
      <c r="AW23" s="737"/>
      <c r="AX23" s="737"/>
      <c r="AY23" s="737"/>
      <c r="AZ23" s="737"/>
      <c r="BA23" s="737"/>
      <c r="BB23" s="737"/>
      <c r="BC23" s="737"/>
      <c r="BD23" s="737"/>
      <c r="BE23" s="737"/>
      <c r="BF23" s="737"/>
    </row>
    <row r="24" spans="1:58" ht="21.75" customHeight="1">
      <c r="A24" s="772"/>
      <c r="B24" s="773"/>
      <c r="C24" s="774"/>
      <c r="D24" s="774"/>
      <c r="E24" s="773"/>
      <c r="F24" s="773"/>
      <c r="G24" s="773"/>
      <c r="H24" s="773"/>
      <c r="I24" s="773"/>
      <c r="J24" s="773"/>
      <c r="K24" s="773"/>
      <c r="L24" s="773"/>
      <c r="M24" s="773"/>
      <c r="N24" s="773"/>
      <c r="O24" s="773"/>
      <c r="P24" s="773"/>
      <c r="Q24" s="774"/>
      <c r="R24" s="774"/>
      <c r="S24" s="774"/>
      <c r="T24" s="774"/>
      <c r="U24" s="774"/>
      <c r="V24" s="774"/>
      <c r="W24" s="775"/>
      <c r="X24" s="772"/>
      <c r="Y24" s="773"/>
      <c r="Z24" s="774"/>
      <c r="AA24" s="774"/>
      <c r="AB24" s="774"/>
      <c r="AC24" s="774"/>
      <c r="AD24" s="774"/>
      <c r="AE24" s="774"/>
      <c r="AF24" s="774"/>
      <c r="AG24" s="774"/>
      <c r="AH24" s="774"/>
      <c r="AI24" s="774"/>
      <c r="AJ24" s="774"/>
      <c r="AK24" s="774"/>
      <c r="AL24" s="774"/>
      <c r="AM24" s="774"/>
      <c r="AN24" s="774"/>
      <c r="AO24" s="774"/>
      <c r="AP24" s="776"/>
      <c r="AQ24" s="775"/>
    </row>
    <row r="25" spans="1:58" ht="21.75" customHeight="1">
      <c r="A25" s="772"/>
      <c r="B25" s="773"/>
      <c r="C25" s="774"/>
      <c r="D25" s="774"/>
      <c r="E25" s="773"/>
      <c r="F25" s="773"/>
      <c r="G25" s="773"/>
      <c r="H25" s="773"/>
      <c r="I25" s="773"/>
      <c r="J25" s="773"/>
      <c r="K25" s="773"/>
      <c r="L25" s="773"/>
      <c r="M25" s="773"/>
      <c r="N25" s="773"/>
      <c r="O25" s="773"/>
      <c r="P25" s="773"/>
      <c r="Q25" s="774"/>
      <c r="R25" s="774"/>
      <c r="S25" s="774"/>
      <c r="T25" s="774"/>
      <c r="U25" s="774"/>
      <c r="V25" s="774"/>
      <c r="W25" s="775"/>
      <c r="X25" s="772"/>
      <c r="Y25" s="773"/>
      <c r="Z25" s="774"/>
      <c r="AA25" s="774"/>
      <c r="AB25" s="774"/>
      <c r="AC25" s="774"/>
      <c r="AD25" s="774"/>
      <c r="AE25" s="774"/>
      <c r="AF25" s="774"/>
      <c r="AG25" s="774"/>
      <c r="AH25" s="774"/>
      <c r="AI25" s="774"/>
      <c r="AJ25" s="774"/>
      <c r="AK25" s="774"/>
      <c r="AL25" s="774"/>
      <c r="AM25" s="774"/>
      <c r="AN25" s="774"/>
      <c r="AO25" s="774"/>
      <c r="AP25" s="776"/>
      <c r="AQ25" s="775"/>
    </row>
    <row r="26" spans="1:58" ht="21.75" customHeight="1">
      <c r="A26" s="772"/>
      <c r="B26" s="773"/>
      <c r="C26" s="774"/>
      <c r="D26" s="774"/>
      <c r="E26" s="773"/>
      <c r="F26" s="773"/>
      <c r="G26" s="773"/>
      <c r="H26" s="773"/>
      <c r="I26" s="773"/>
      <c r="J26" s="773"/>
      <c r="K26" s="773"/>
      <c r="L26" s="773"/>
      <c r="M26" s="773"/>
      <c r="N26" s="773"/>
      <c r="O26" s="773"/>
      <c r="P26" s="773"/>
      <c r="Q26" s="774"/>
      <c r="R26" s="774"/>
      <c r="S26" s="774"/>
      <c r="T26" s="774"/>
      <c r="U26" s="774"/>
      <c r="V26" s="774"/>
      <c r="W26" s="775"/>
      <c r="X26" s="772"/>
      <c r="Y26" s="773"/>
      <c r="Z26" s="774"/>
      <c r="AA26" s="774"/>
      <c r="AB26" s="774"/>
      <c r="AC26" s="774"/>
      <c r="AD26" s="774"/>
      <c r="AE26" s="774"/>
      <c r="AF26" s="774"/>
      <c r="AG26" s="774"/>
      <c r="AH26" s="774"/>
      <c r="AI26" s="774"/>
      <c r="AJ26" s="774"/>
      <c r="AK26" s="774"/>
      <c r="AL26" s="774"/>
      <c r="AM26" s="774"/>
      <c r="AN26" s="774"/>
      <c r="AO26" s="774"/>
      <c r="AP26" s="776"/>
      <c r="AQ26" s="775"/>
    </row>
    <row r="27" spans="1:58" ht="21.75" customHeight="1">
      <c r="A27" s="772"/>
      <c r="B27" s="773"/>
      <c r="C27" s="774"/>
      <c r="D27" s="774"/>
      <c r="E27" s="773"/>
      <c r="F27" s="773"/>
      <c r="G27" s="773"/>
      <c r="H27" s="773"/>
      <c r="I27" s="773"/>
      <c r="J27" s="773"/>
      <c r="K27" s="773"/>
      <c r="L27" s="773"/>
      <c r="M27" s="773"/>
      <c r="N27" s="773"/>
      <c r="O27" s="773"/>
      <c r="P27" s="773"/>
      <c r="Q27" s="774"/>
      <c r="R27" s="774"/>
      <c r="S27" s="774"/>
      <c r="T27" s="774"/>
      <c r="U27" s="774"/>
      <c r="V27" s="774"/>
      <c r="W27" s="775"/>
      <c r="X27" s="772"/>
      <c r="Y27" s="773"/>
      <c r="Z27" s="774"/>
      <c r="AA27" s="774"/>
      <c r="AB27" s="774"/>
      <c r="AC27" s="774"/>
      <c r="AD27" s="774"/>
      <c r="AE27" s="774"/>
      <c r="AF27" s="774"/>
      <c r="AG27" s="774"/>
      <c r="AH27" s="774"/>
      <c r="AI27" s="774"/>
      <c r="AJ27" s="774"/>
      <c r="AK27" s="774"/>
      <c r="AL27" s="774"/>
      <c r="AM27" s="774"/>
      <c r="AN27" s="774"/>
      <c r="AO27" s="774"/>
      <c r="AP27" s="776"/>
      <c r="AQ27" s="775"/>
    </row>
    <row r="28" spans="1:58" ht="21.75" customHeight="1">
      <c r="A28" s="772"/>
      <c r="B28" s="773"/>
      <c r="C28" s="774"/>
      <c r="D28" s="774"/>
      <c r="E28" s="773"/>
      <c r="F28" s="773"/>
      <c r="G28" s="773"/>
      <c r="H28" s="773"/>
      <c r="I28" s="773"/>
      <c r="J28" s="773"/>
      <c r="K28" s="773"/>
      <c r="L28" s="773"/>
      <c r="M28" s="773"/>
      <c r="N28" s="773"/>
      <c r="O28" s="773"/>
      <c r="P28" s="773"/>
      <c r="Q28" s="774"/>
      <c r="R28" s="774"/>
      <c r="S28" s="774"/>
      <c r="T28" s="774"/>
      <c r="U28" s="774"/>
      <c r="V28" s="774"/>
      <c r="W28" s="775"/>
      <c r="X28" s="772"/>
      <c r="Y28" s="773"/>
      <c r="Z28" s="774"/>
      <c r="AA28" s="774"/>
      <c r="AB28" s="774"/>
      <c r="AC28" s="774"/>
      <c r="AD28" s="774"/>
      <c r="AE28" s="774"/>
      <c r="AF28" s="774"/>
      <c r="AG28" s="774"/>
      <c r="AH28" s="774"/>
      <c r="AI28" s="774"/>
      <c r="AJ28" s="774"/>
      <c r="AK28" s="774"/>
      <c r="AL28" s="774"/>
      <c r="AM28" s="774"/>
      <c r="AN28" s="774"/>
      <c r="AO28" s="774"/>
      <c r="AP28" s="776"/>
      <c r="AQ28" s="775"/>
    </row>
    <row r="29" spans="1:58" ht="21.75" customHeight="1">
      <c r="A29" s="777"/>
      <c r="B29" s="778"/>
      <c r="C29" s="779"/>
      <c r="D29" s="779"/>
      <c r="E29" s="778"/>
      <c r="F29" s="778"/>
      <c r="G29" s="778"/>
      <c r="H29" s="778"/>
      <c r="I29" s="778"/>
      <c r="J29" s="778"/>
      <c r="K29" s="778"/>
      <c r="L29" s="778"/>
      <c r="M29" s="778"/>
      <c r="N29" s="778"/>
      <c r="O29" s="778"/>
      <c r="P29" s="778"/>
      <c r="Q29" s="779"/>
      <c r="R29" s="779"/>
      <c r="S29" s="779"/>
      <c r="T29" s="779"/>
      <c r="U29" s="779"/>
      <c r="V29" s="779"/>
      <c r="W29" s="780"/>
      <c r="X29" s="777"/>
      <c r="Y29" s="778"/>
      <c r="Z29" s="779"/>
      <c r="AA29" s="779"/>
      <c r="AB29" s="779"/>
      <c r="AC29" s="779"/>
      <c r="AD29" s="779"/>
      <c r="AE29" s="779"/>
      <c r="AF29" s="779"/>
      <c r="AG29" s="779"/>
      <c r="AH29" s="779"/>
      <c r="AI29" s="779"/>
      <c r="AJ29" s="779"/>
      <c r="AK29" s="779"/>
      <c r="AL29" s="779"/>
      <c r="AM29" s="779"/>
      <c r="AN29" s="779"/>
      <c r="AO29" s="779"/>
      <c r="AP29" s="781"/>
      <c r="AQ29" s="780"/>
    </row>
    <row r="30" spans="1:58" ht="16.8" thickBot="1">
      <c r="A30" s="782" t="s">
        <v>9</v>
      </c>
      <c r="B30" s="783" t="s">
        <v>1554</v>
      </c>
      <c r="C30" s="783"/>
      <c r="D30" s="783"/>
      <c r="E30" s="783"/>
      <c r="F30" s="783"/>
      <c r="G30" s="783"/>
      <c r="H30" s="783"/>
      <c r="I30" s="783"/>
      <c r="J30" s="783"/>
      <c r="K30" s="783"/>
      <c r="L30" s="783"/>
      <c r="M30" s="783"/>
      <c r="N30" s="783"/>
      <c r="O30" s="783"/>
      <c r="P30" s="783"/>
      <c r="Q30" s="783"/>
      <c r="R30" s="783"/>
      <c r="S30" s="783"/>
      <c r="T30" s="783"/>
      <c r="U30" s="783"/>
      <c r="V30" s="783"/>
      <c r="W30" s="784"/>
      <c r="X30" s="782" t="s">
        <v>9</v>
      </c>
      <c r="Y30" s="1966" t="s">
        <v>1555</v>
      </c>
      <c r="Z30" s="1967"/>
      <c r="AA30" s="1967"/>
      <c r="AB30" s="1967"/>
      <c r="AC30" s="1967"/>
      <c r="AD30" s="1967"/>
      <c r="AE30" s="1967"/>
      <c r="AF30" s="1967"/>
      <c r="AG30" s="1967"/>
      <c r="AH30" s="1967"/>
      <c r="AI30" s="1967"/>
      <c r="AJ30" s="1967"/>
      <c r="AK30" s="1967"/>
      <c r="AL30" s="1967"/>
      <c r="AM30" s="1967"/>
      <c r="AN30" s="1967"/>
      <c r="AO30" s="1967"/>
      <c r="AP30" s="1967"/>
      <c r="AQ30" s="1968"/>
    </row>
    <row r="31" spans="1:58">
      <c r="A31" s="785"/>
      <c r="P31" s="785"/>
      <c r="V31" s="431"/>
      <c r="X31" s="1969" t="s">
        <v>1556</v>
      </c>
      <c r="Y31" s="480"/>
      <c r="Z31" s="431"/>
      <c r="AA31" s="720"/>
      <c r="AD31" s="1969" t="s">
        <v>1557</v>
      </c>
      <c r="AF31" s="431"/>
      <c r="AH31" s="480" t="s">
        <v>1558</v>
      </c>
      <c r="AM31" s="1972" t="s">
        <v>1559</v>
      </c>
      <c r="AN31" s="1972"/>
      <c r="AQ31" s="621"/>
    </row>
    <row r="32" spans="1:58">
      <c r="A32" s="162"/>
      <c r="P32"/>
      <c r="V32" s="431"/>
      <c r="X32" s="1970"/>
      <c r="Y32" s="480"/>
      <c r="Z32" s="431"/>
      <c r="AA32" s="720"/>
      <c r="AD32" s="1971"/>
      <c r="AF32" s="431"/>
      <c r="AG32" s="786"/>
      <c r="AH32" s="480" t="s">
        <v>1560</v>
      </c>
      <c r="AM32" s="1973"/>
      <c r="AN32" s="1973"/>
    </row>
    <row r="34" spans="24:24">
      <c r="X34" s="430" t="s">
        <v>1561</v>
      </c>
    </row>
    <row r="35" spans="24:24">
      <c r="X35" s="430" t="s">
        <v>1562</v>
      </c>
    </row>
    <row r="36" spans="24:24">
      <c r="X36" s="430" t="s">
        <v>1563</v>
      </c>
    </row>
  </sheetData>
  <mergeCells count="65">
    <mergeCell ref="A4:W4"/>
    <mergeCell ref="X4:AQ4"/>
    <mergeCell ref="A5:A10"/>
    <mergeCell ref="B5:B9"/>
    <mergeCell ref="C5:C9"/>
    <mergeCell ref="D5:D9"/>
    <mergeCell ref="E5:P5"/>
    <mergeCell ref="Q5:S6"/>
    <mergeCell ref="T5:T9"/>
    <mergeCell ref="U5:W5"/>
    <mergeCell ref="X5:X10"/>
    <mergeCell ref="Y5:AB6"/>
    <mergeCell ref="AC5:AQ5"/>
    <mergeCell ref="E6:G6"/>
    <mergeCell ref="H6:J6"/>
    <mergeCell ref="K6:M6"/>
    <mergeCell ref="N6:P6"/>
    <mergeCell ref="U6:U10"/>
    <mergeCell ref="V6:V10"/>
    <mergeCell ref="W6:W10"/>
    <mergeCell ref="AO6:AO9"/>
    <mergeCell ref="P7:P9"/>
    <mergeCell ref="AB7:AB10"/>
    <mergeCell ref="Q7:Q9"/>
    <mergeCell ref="R7:R9"/>
    <mergeCell ref="S7:S9"/>
    <mergeCell ref="Y7:Y10"/>
    <mergeCell ref="Z7:Z10"/>
    <mergeCell ref="AA7:AA10"/>
    <mergeCell ref="AP6:AQ6"/>
    <mergeCell ref="AH7:AH9"/>
    <mergeCell ref="AI7:AL7"/>
    <mergeCell ref="AP7:AP9"/>
    <mergeCell ref="AQ7:AQ9"/>
    <mergeCell ref="J7:J9"/>
    <mergeCell ref="C16:C17"/>
    <mergeCell ref="D16:D17"/>
    <mergeCell ref="C19:C20"/>
    <mergeCell ref="D19:D20"/>
    <mergeCell ref="E7:E9"/>
    <mergeCell ref="F7:F9"/>
    <mergeCell ref="G7:G9"/>
    <mergeCell ref="H7:H9"/>
    <mergeCell ref="I7:I9"/>
    <mergeCell ref="K7:K9"/>
    <mergeCell ref="L7:L9"/>
    <mergeCell ref="M7:M9"/>
    <mergeCell ref="N7:N9"/>
    <mergeCell ref="O7:O9"/>
    <mergeCell ref="Y30:AQ30"/>
    <mergeCell ref="X31:X32"/>
    <mergeCell ref="AD31:AD32"/>
    <mergeCell ref="AM31:AN32"/>
    <mergeCell ref="AR1:AS1"/>
    <mergeCell ref="AI8:AI9"/>
    <mergeCell ref="AJ8:AL8"/>
    <mergeCell ref="AC7:AC9"/>
    <mergeCell ref="AD7:AD9"/>
    <mergeCell ref="AE7:AE9"/>
    <mergeCell ref="AF7:AF9"/>
    <mergeCell ref="AG7:AG9"/>
    <mergeCell ref="AC6:AD6"/>
    <mergeCell ref="AE6:AL6"/>
    <mergeCell ref="AM6:AM9"/>
    <mergeCell ref="AN6:AN9"/>
  </mergeCells>
  <phoneticPr fontId="15" type="noConversion"/>
  <hyperlinks>
    <hyperlink ref="AR1" location="預告統計資料發布時間表!A1" display="回發布時間表" xr:uid="{BD5F02BC-2552-4B41-8753-D04C5333E104}"/>
  </hyperlink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943-C754-4B4F-95F4-C5A767636151}">
  <dimension ref="A1:AO44"/>
  <sheetViews>
    <sheetView workbookViewId="0">
      <selection activeCell="O1" sqref="O1:P1"/>
    </sheetView>
  </sheetViews>
  <sheetFormatPr defaultColWidth="7.21875" defaultRowHeight="12"/>
  <cols>
    <col min="1" max="1" width="11.5546875" style="789" customWidth="1"/>
    <col min="2" max="2" width="14.77734375" style="789" customWidth="1"/>
    <col min="3" max="4" width="10.77734375" style="789" customWidth="1"/>
    <col min="5" max="5" width="12.44140625" style="789" customWidth="1"/>
    <col min="6" max="7" width="10.77734375" style="789" customWidth="1"/>
    <col min="8" max="8" width="10.88671875" style="789" customWidth="1"/>
    <col min="9" max="9" width="14" style="789" customWidth="1"/>
    <col min="10" max="10" width="10.77734375" style="789" customWidth="1"/>
    <col min="11" max="11" width="11.21875" style="789" customWidth="1"/>
    <col min="12" max="13" width="8.5546875" style="789" customWidth="1"/>
    <col min="14" max="14" width="6.88671875" style="789" customWidth="1"/>
    <col min="15" max="20" width="12.21875" style="789" customWidth="1"/>
    <col min="21" max="21" width="7.77734375" style="789" customWidth="1"/>
    <col min="22" max="22" width="7.21875" style="789"/>
    <col min="23" max="23" width="4.5546875" style="789" customWidth="1"/>
    <col min="24" max="28" width="7.21875" style="789"/>
    <col min="29" max="29" width="10.21875" style="789" customWidth="1"/>
    <col min="30" max="256" width="7.21875" style="789"/>
    <col min="257" max="257" width="11.5546875" style="789" customWidth="1"/>
    <col min="258" max="258" width="14.77734375" style="789" customWidth="1"/>
    <col min="259" max="260" width="10.77734375" style="789" customWidth="1"/>
    <col min="261" max="261" width="12.44140625" style="789" customWidth="1"/>
    <col min="262" max="263" width="10.77734375" style="789" customWidth="1"/>
    <col min="264" max="264" width="10.88671875" style="789" customWidth="1"/>
    <col min="265" max="265" width="14" style="789" customWidth="1"/>
    <col min="266" max="266" width="10.77734375" style="789" customWidth="1"/>
    <col min="267" max="267" width="11.21875" style="789" customWidth="1"/>
    <col min="268" max="269" width="8.5546875" style="789" customWidth="1"/>
    <col min="270" max="270" width="6.88671875" style="789" customWidth="1"/>
    <col min="271" max="276" width="12.21875" style="789" customWidth="1"/>
    <col min="277" max="277" width="7.77734375" style="789" customWidth="1"/>
    <col min="278" max="278" width="7.21875" style="789"/>
    <col min="279" max="279" width="4.5546875" style="789" customWidth="1"/>
    <col min="280" max="284" width="7.21875" style="789"/>
    <col min="285" max="285" width="10.21875" style="789" customWidth="1"/>
    <col min="286" max="512" width="7.21875" style="789"/>
    <col min="513" max="513" width="11.5546875" style="789" customWidth="1"/>
    <col min="514" max="514" width="14.77734375" style="789" customWidth="1"/>
    <col min="515" max="516" width="10.77734375" style="789" customWidth="1"/>
    <col min="517" max="517" width="12.44140625" style="789" customWidth="1"/>
    <col min="518" max="519" width="10.77734375" style="789" customWidth="1"/>
    <col min="520" max="520" width="10.88671875" style="789" customWidth="1"/>
    <col min="521" max="521" width="14" style="789" customWidth="1"/>
    <col min="522" max="522" width="10.77734375" style="789" customWidth="1"/>
    <col min="523" max="523" width="11.21875" style="789" customWidth="1"/>
    <col min="524" max="525" width="8.5546875" style="789" customWidth="1"/>
    <col min="526" max="526" width="6.88671875" style="789" customWidth="1"/>
    <col min="527" max="532" width="12.21875" style="789" customWidth="1"/>
    <col min="533" max="533" width="7.77734375" style="789" customWidth="1"/>
    <col min="534" max="534" width="7.21875" style="789"/>
    <col min="535" max="535" width="4.5546875" style="789" customWidth="1"/>
    <col min="536" max="540" width="7.21875" style="789"/>
    <col min="541" max="541" width="10.21875" style="789" customWidth="1"/>
    <col min="542" max="768" width="7.21875" style="789"/>
    <col min="769" max="769" width="11.5546875" style="789" customWidth="1"/>
    <col min="770" max="770" width="14.77734375" style="789" customWidth="1"/>
    <col min="771" max="772" width="10.77734375" style="789" customWidth="1"/>
    <col min="773" max="773" width="12.44140625" style="789" customWidth="1"/>
    <col min="774" max="775" width="10.77734375" style="789" customWidth="1"/>
    <col min="776" max="776" width="10.88671875" style="789" customWidth="1"/>
    <col min="777" max="777" width="14" style="789" customWidth="1"/>
    <col min="778" max="778" width="10.77734375" style="789" customWidth="1"/>
    <col min="779" max="779" width="11.21875" style="789" customWidth="1"/>
    <col min="780" max="781" width="8.5546875" style="789" customWidth="1"/>
    <col min="782" max="782" width="6.88671875" style="789" customWidth="1"/>
    <col min="783" max="788" width="12.21875" style="789" customWidth="1"/>
    <col min="789" max="789" width="7.77734375" style="789" customWidth="1"/>
    <col min="790" max="790" width="7.21875" style="789"/>
    <col min="791" max="791" width="4.5546875" style="789" customWidth="1"/>
    <col min="792" max="796" width="7.21875" style="789"/>
    <col min="797" max="797" width="10.21875" style="789" customWidth="1"/>
    <col min="798" max="1024" width="7.21875" style="789"/>
    <col min="1025" max="1025" width="11.5546875" style="789" customWidth="1"/>
    <col min="1026" max="1026" width="14.77734375" style="789" customWidth="1"/>
    <col min="1027" max="1028" width="10.77734375" style="789" customWidth="1"/>
    <col min="1029" max="1029" width="12.44140625" style="789" customWidth="1"/>
    <col min="1030" max="1031" width="10.77734375" style="789" customWidth="1"/>
    <col min="1032" max="1032" width="10.88671875" style="789" customWidth="1"/>
    <col min="1033" max="1033" width="14" style="789" customWidth="1"/>
    <col min="1034" max="1034" width="10.77734375" style="789" customWidth="1"/>
    <col min="1035" max="1035" width="11.21875" style="789" customWidth="1"/>
    <col min="1036" max="1037" width="8.5546875" style="789" customWidth="1"/>
    <col min="1038" max="1038" width="6.88671875" style="789" customWidth="1"/>
    <col min="1039" max="1044" width="12.21875" style="789" customWidth="1"/>
    <col min="1045" max="1045" width="7.77734375" style="789" customWidth="1"/>
    <col min="1046" max="1046" width="7.21875" style="789"/>
    <col min="1047" max="1047" width="4.5546875" style="789" customWidth="1"/>
    <col min="1048" max="1052" width="7.21875" style="789"/>
    <col min="1053" max="1053" width="10.21875" style="789" customWidth="1"/>
    <col min="1054" max="1280" width="7.21875" style="789"/>
    <col min="1281" max="1281" width="11.5546875" style="789" customWidth="1"/>
    <col min="1282" max="1282" width="14.77734375" style="789" customWidth="1"/>
    <col min="1283" max="1284" width="10.77734375" style="789" customWidth="1"/>
    <col min="1285" max="1285" width="12.44140625" style="789" customWidth="1"/>
    <col min="1286" max="1287" width="10.77734375" style="789" customWidth="1"/>
    <col min="1288" max="1288" width="10.88671875" style="789" customWidth="1"/>
    <col min="1289" max="1289" width="14" style="789" customWidth="1"/>
    <col min="1290" max="1290" width="10.77734375" style="789" customWidth="1"/>
    <col min="1291" max="1291" width="11.21875" style="789" customWidth="1"/>
    <col min="1292" max="1293" width="8.5546875" style="789" customWidth="1"/>
    <col min="1294" max="1294" width="6.88671875" style="789" customWidth="1"/>
    <col min="1295" max="1300" width="12.21875" style="789" customWidth="1"/>
    <col min="1301" max="1301" width="7.77734375" style="789" customWidth="1"/>
    <col min="1302" max="1302" width="7.21875" style="789"/>
    <col min="1303" max="1303" width="4.5546875" style="789" customWidth="1"/>
    <col min="1304" max="1308" width="7.21875" style="789"/>
    <col min="1309" max="1309" width="10.21875" style="789" customWidth="1"/>
    <col min="1310" max="1536" width="7.21875" style="789"/>
    <col min="1537" max="1537" width="11.5546875" style="789" customWidth="1"/>
    <col min="1538" max="1538" width="14.77734375" style="789" customWidth="1"/>
    <col min="1539" max="1540" width="10.77734375" style="789" customWidth="1"/>
    <col min="1541" max="1541" width="12.44140625" style="789" customWidth="1"/>
    <col min="1542" max="1543" width="10.77734375" style="789" customWidth="1"/>
    <col min="1544" max="1544" width="10.88671875" style="789" customWidth="1"/>
    <col min="1545" max="1545" width="14" style="789" customWidth="1"/>
    <col min="1546" max="1546" width="10.77734375" style="789" customWidth="1"/>
    <col min="1547" max="1547" width="11.21875" style="789" customWidth="1"/>
    <col min="1548" max="1549" width="8.5546875" style="789" customWidth="1"/>
    <col min="1550" max="1550" width="6.88671875" style="789" customWidth="1"/>
    <col min="1551" max="1556" width="12.21875" style="789" customWidth="1"/>
    <col min="1557" max="1557" width="7.77734375" style="789" customWidth="1"/>
    <col min="1558" max="1558" width="7.21875" style="789"/>
    <col min="1559" max="1559" width="4.5546875" style="789" customWidth="1"/>
    <col min="1560" max="1564" width="7.21875" style="789"/>
    <col min="1565" max="1565" width="10.21875" style="789" customWidth="1"/>
    <col min="1566" max="1792" width="7.21875" style="789"/>
    <col min="1793" max="1793" width="11.5546875" style="789" customWidth="1"/>
    <col min="1794" max="1794" width="14.77734375" style="789" customWidth="1"/>
    <col min="1795" max="1796" width="10.77734375" style="789" customWidth="1"/>
    <col min="1797" max="1797" width="12.44140625" style="789" customWidth="1"/>
    <col min="1798" max="1799" width="10.77734375" style="789" customWidth="1"/>
    <col min="1800" max="1800" width="10.88671875" style="789" customWidth="1"/>
    <col min="1801" max="1801" width="14" style="789" customWidth="1"/>
    <col min="1802" max="1802" width="10.77734375" style="789" customWidth="1"/>
    <col min="1803" max="1803" width="11.21875" style="789" customWidth="1"/>
    <col min="1804" max="1805" width="8.5546875" style="789" customWidth="1"/>
    <col min="1806" max="1806" width="6.88671875" style="789" customWidth="1"/>
    <col min="1807" max="1812" width="12.21875" style="789" customWidth="1"/>
    <col min="1813" max="1813" width="7.77734375" style="789" customWidth="1"/>
    <col min="1814" max="1814" width="7.21875" style="789"/>
    <col min="1815" max="1815" width="4.5546875" style="789" customWidth="1"/>
    <col min="1816" max="1820" width="7.21875" style="789"/>
    <col min="1821" max="1821" width="10.21875" style="789" customWidth="1"/>
    <col min="1822" max="2048" width="7.21875" style="789"/>
    <col min="2049" max="2049" width="11.5546875" style="789" customWidth="1"/>
    <col min="2050" max="2050" width="14.77734375" style="789" customWidth="1"/>
    <col min="2051" max="2052" width="10.77734375" style="789" customWidth="1"/>
    <col min="2053" max="2053" width="12.44140625" style="789" customWidth="1"/>
    <col min="2054" max="2055" width="10.77734375" style="789" customWidth="1"/>
    <col min="2056" max="2056" width="10.88671875" style="789" customWidth="1"/>
    <col min="2057" max="2057" width="14" style="789" customWidth="1"/>
    <col min="2058" max="2058" width="10.77734375" style="789" customWidth="1"/>
    <col min="2059" max="2059" width="11.21875" style="789" customWidth="1"/>
    <col min="2060" max="2061" width="8.5546875" style="789" customWidth="1"/>
    <col min="2062" max="2062" width="6.88671875" style="789" customWidth="1"/>
    <col min="2063" max="2068" width="12.21875" style="789" customWidth="1"/>
    <col min="2069" max="2069" width="7.77734375" style="789" customWidth="1"/>
    <col min="2070" max="2070" width="7.21875" style="789"/>
    <col min="2071" max="2071" width="4.5546875" style="789" customWidth="1"/>
    <col min="2072" max="2076" width="7.21875" style="789"/>
    <col min="2077" max="2077" width="10.21875" style="789" customWidth="1"/>
    <col min="2078" max="2304" width="7.21875" style="789"/>
    <col min="2305" max="2305" width="11.5546875" style="789" customWidth="1"/>
    <col min="2306" max="2306" width="14.77734375" style="789" customWidth="1"/>
    <col min="2307" max="2308" width="10.77734375" style="789" customWidth="1"/>
    <col min="2309" max="2309" width="12.44140625" style="789" customWidth="1"/>
    <col min="2310" max="2311" width="10.77734375" style="789" customWidth="1"/>
    <col min="2312" max="2312" width="10.88671875" style="789" customWidth="1"/>
    <col min="2313" max="2313" width="14" style="789" customWidth="1"/>
    <col min="2314" max="2314" width="10.77734375" style="789" customWidth="1"/>
    <col min="2315" max="2315" width="11.21875" style="789" customWidth="1"/>
    <col min="2316" max="2317" width="8.5546875" style="789" customWidth="1"/>
    <col min="2318" max="2318" width="6.88671875" style="789" customWidth="1"/>
    <col min="2319" max="2324" width="12.21875" style="789" customWidth="1"/>
    <col min="2325" max="2325" width="7.77734375" style="789" customWidth="1"/>
    <col min="2326" max="2326" width="7.21875" style="789"/>
    <col min="2327" max="2327" width="4.5546875" style="789" customWidth="1"/>
    <col min="2328" max="2332" width="7.21875" style="789"/>
    <col min="2333" max="2333" width="10.21875" style="789" customWidth="1"/>
    <col min="2334" max="2560" width="7.21875" style="789"/>
    <col min="2561" max="2561" width="11.5546875" style="789" customWidth="1"/>
    <col min="2562" max="2562" width="14.77734375" style="789" customWidth="1"/>
    <col min="2563" max="2564" width="10.77734375" style="789" customWidth="1"/>
    <col min="2565" max="2565" width="12.44140625" style="789" customWidth="1"/>
    <col min="2566" max="2567" width="10.77734375" style="789" customWidth="1"/>
    <col min="2568" max="2568" width="10.88671875" style="789" customWidth="1"/>
    <col min="2569" max="2569" width="14" style="789" customWidth="1"/>
    <col min="2570" max="2570" width="10.77734375" style="789" customWidth="1"/>
    <col min="2571" max="2571" width="11.21875" style="789" customWidth="1"/>
    <col min="2572" max="2573" width="8.5546875" style="789" customWidth="1"/>
    <col min="2574" max="2574" width="6.88671875" style="789" customWidth="1"/>
    <col min="2575" max="2580" width="12.21875" style="789" customWidth="1"/>
    <col min="2581" max="2581" width="7.77734375" style="789" customWidth="1"/>
    <col min="2582" max="2582" width="7.21875" style="789"/>
    <col min="2583" max="2583" width="4.5546875" style="789" customWidth="1"/>
    <col min="2584" max="2588" width="7.21875" style="789"/>
    <col min="2589" max="2589" width="10.21875" style="789" customWidth="1"/>
    <col min="2590" max="2816" width="7.21875" style="789"/>
    <col min="2817" max="2817" width="11.5546875" style="789" customWidth="1"/>
    <col min="2818" max="2818" width="14.77734375" style="789" customWidth="1"/>
    <col min="2819" max="2820" width="10.77734375" style="789" customWidth="1"/>
    <col min="2821" max="2821" width="12.44140625" style="789" customWidth="1"/>
    <col min="2822" max="2823" width="10.77734375" style="789" customWidth="1"/>
    <col min="2824" max="2824" width="10.88671875" style="789" customWidth="1"/>
    <col min="2825" max="2825" width="14" style="789" customWidth="1"/>
    <col min="2826" max="2826" width="10.77734375" style="789" customWidth="1"/>
    <col min="2827" max="2827" width="11.21875" style="789" customWidth="1"/>
    <col min="2828" max="2829" width="8.5546875" style="789" customWidth="1"/>
    <col min="2830" max="2830" width="6.88671875" style="789" customWidth="1"/>
    <col min="2831" max="2836" width="12.21875" style="789" customWidth="1"/>
    <col min="2837" max="2837" width="7.77734375" style="789" customWidth="1"/>
    <col min="2838" max="2838" width="7.21875" style="789"/>
    <col min="2839" max="2839" width="4.5546875" style="789" customWidth="1"/>
    <col min="2840" max="2844" width="7.21875" style="789"/>
    <col min="2845" max="2845" width="10.21875" style="789" customWidth="1"/>
    <col min="2846" max="3072" width="7.21875" style="789"/>
    <col min="3073" max="3073" width="11.5546875" style="789" customWidth="1"/>
    <col min="3074" max="3074" width="14.77734375" style="789" customWidth="1"/>
    <col min="3075" max="3076" width="10.77734375" style="789" customWidth="1"/>
    <col min="3077" max="3077" width="12.44140625" style="789" customWidth="1"/>
    <col min="3078" max="3079" width="10.77734375" style="789" customWidth="1"/>
    <col min="3080" max="3080" width="10.88671875" style="789" customWidth="1"/>
    <col min="3081" max="3081" width="14" style="789" customWidth="1"/>
    <col min="3082" max="3082" width="10.77734375" style="789" customWidth="1"/>
    <col min="3083" max="3083" width="11.21875" style="789" customWidth="1"/>
    <col min="3084" max="3085" width="8.5546875" style="789" customWidth="1"/>
    <col min="3086" max="3086" width="6.88671875" style="789" customWidth="1"/>
    <col min="3087" max="3092" width="12.21875" style="789" customWidth="1"/>
    <col min="3093" max="3093" width="7.77734375" style="789" customWidth="1"/>
    <col min="3094" max="3094" width="7.21875" style="789"/>
    <col min="3095" max="3095" width="4.5546875" style="789" customWidth="1"/>
    <col min="3096" max="3100" width="7.21875" style="789"/>
    <col min="3101" max="3101" width="10.21875" style="789" customWidth="1"/>
    <col min="3102" max="3328" width="7.21875" style="789"/>
    <col min="3329" max="3329" width="11.5546875" style="789" customWidth="1"/>
    <col min="3330" max="3330" width="14.77734375" style="789" customWidth="1"/>
    <col min="3331" max="3332" width="10.77734375" style="789" customWidth="1"/>
    <col min="3333" max="3333" width="12.44140625" style="789" customWidth="1"/>
    <col min="3334" max="3335" width="10.77734375" style="789" customWidth="1"/>
    <col min="3336" max="3336" width="10.88671875" style="789" customWidth="1"/>
    <col min="3337" max="3337" width="14" style="789" customWidth="1"/>
    <col min="3338" max="3338" width="10.77734375" style="789" customWidth="1"/>
    <col min="3339" max="3339" width="11.21875" style="789" customWidth="1"/>
    <col min="3340" max="3341" width="8.5546875" style="789" customWidth="1"/>
    <col min="3342" max="3342" width="6.88671875" style="789" customWidth="1"/>
    <col min="3343" max="3348" width="12.21875" style="789" customWidth="1"/>
    <col min="3349" max="3349" width="7.77734375" style="789" customWidth="1"/>
    <col min="3350" max="3350" width="7.21875" style="789"/>
    <col min="3351" max="3351" width="4.5546875" style="789" customWidth="1"/>
    <col min="3352" max="3356" width="7.21875" style="789"/>
    <col min="3357" max="3357" width="10.21875" style="789" customWidth="1"/>
    <col min="3358" max="3584" width="7.21875" style="789"/>
    <col min="3585" max="3585" width="11.5546875" style="789" customWidth="1"/>
    <col min="3586" max="3586" width="14.77734375" style="789" customWidth="1"/>
    <col min="3587" max="3588" width="10.77734375" style="789" customWidth="1"/>
    <col min="3589" max="3589" width="12.44140625" style="789" customWidth="1"/>
    <col min="3590" max="3591" width="10.77734375" style="789" customWidth="1"/>
    <col min="3592" max="3592" width="10.88671875" style="789" customWidth="1"/>
    <col min="3593" max="3593" width="14" style="789" customWidth="1"/>
    <col min="3594" max="3594" width="10.77734375" style="789" customWidth="1"/>
    <col min="3595" max="3595" width="11.21875" style="789" customWidth="1"/>
    <col min="3596" max="3597" width="8.5546875" style="789" customWidth="1"/>
    <col min="3598" max="3598" width="6.88671875" style="789" customWidth="1"/>
    <col min="3599" max="3604" width="12.21875" style="789" customWidth="1"/>
    <col min="3605" max="3605" width="7.77734375" style="789" customWidth="1"/>
    <col min="3606" max="3606" width="7.21875" style="789"/>
    <col min="3607" max="3607" width="4.5546875" style="789" customWidth="1"/>
    <col min="3608" max="3612" width="7.21875" style="789"/>
    <col min="3613" max="3613" width="10.21875" style="789" customWidth="1"/>
    <col min="3614" max="3840" width="7.21875" style="789"/>
    <col min="3841" max="3841" width="11.5546875" style="789" customWidth="1"/>
    <col min="3842" max="3842" width="14.77734375" style="789" customWidth="1"/>
    <col min="3843" max="3844" width="10.77734375" style="789" customWidth="1"/>
    <col min="3845" max="3845" width="12.44140625" style="789" customWidth="1"/>
    <col min="3846" max="3847" width="10.77734375" style="789" customWidth="1"/>
    <col min="3848" max="3848" width="10.88671875" style="789" customWidth="1"/>
    <col min="3849" max="3849" width="14" style="789" customWidth="1"/>
    <col min="3850" max="3850" width="10.77734375" style="789" customWidth="1"/>
    <col min="3851" max="3851" width="11.21875" style="789" customWidth="1"/>
    <col min="3852" max="3853" width="8.5546875" style="789" customWidth="1"/>
    <col min="3854" max="3854" width="6.88671875" style="789" customWidth="1"/>
    <col min="3855" max="3860" width="12.21875" style="789" customWidth="1"/>
    <col min="3861" max="3861" width="7.77734375" style="789" customWidth="1"/>
    <col min="3862" max="3862" width="7.21875" style="789"/>
    <col min="3863" max="3863" width="4.5546875" style="789" customWidth="1"/>
    <col min="3864" max="3868" width="7.21875" style="789"/>
    <col min="3869" max="3869" width="10.21875" style="789" customWidth="1"/>
    <col min="3870" max="4096" width="7.21875" style="789"/>
    <col min="4097" max="4097" width="11.5546875" style="789" customWidth="1"/>
    <col min="4098" max="4098" width="14.77734375" style="789" customWidth="1"/>
    <col min="4099" max="4100" width="10.77734375" style="789" customWidth="1"/>
    <col min="4101" max="4101" width="12.44140625" style="789" customWidth="1"/>
    <col min="4102" max="4103" width="10.77734375" style="789" customWidth="1"/>
    <col min="4104" max="4104" width="10.88671875" style="789" customWidth="1"/>
    <col min="4105" max="4105" width="14" style="789" customWidth="1"/>
    <col min="4106" max="4106" width="10.77734375" style="789" customWidth="1"/>
    <col min="4107" max="4107" width="11.21875" style="789" customWidth="1"/>
    <col min="4108" max="4109" width="8.5546875" style="789" customWidth="1"/>
    <col min="4110" max="4110" width="6.88671875" style="789" customWidth="1"/>
    <col min="4111" max="4116" width="12.21875" style="789" customWidth="1"/>
    <col min="4117" max="4117" width="7.77734375" style="789" customWidth="1"/>
    <col min="4118" max="4118" width="7.21875" style="789"/>
    <col min="4119" max="4119" width="4.5546875" style="789" customWidth="1"/>
    <col min="4120" max="4124" width="7.21875" style="789"/>
    <col min="4125" max="4125" width="10.21875" style="789" customWidth="1"/>
    <col min="4126" max="4352" width="7.21875" style="789"/>
    <col min="4353" max="4353" width="11.5546875" style="789" customWidth="1"/>
    <col min="4354" max="4354" width="14.77734375" style="789" customWidth="1"/>
    <col min="4355" max="4356" width="10.77734375" style="789" customWidth="1"/>
    <col min="4357" max="4357" width="12.44140625" style="789" customWidth="1"/>
    <col min="4358" max="4359" width="10.77734375" style="789" customWidth="1"/>
    <col min="4360" max="4360" width="10.88671875" style="789" customWidth="1"/>
    <col min="4361" max="4361" width="14" style="789" customWidth="1"/>
    <col min="4362" max="4362" width="10.77734375" style="789" customWidth="1"/>
    <col min="4363" max="4363" width="11.21875" style="789" customWidth="1"/>
    <col min="4364" max="4365" width="8.5546875" style="789" customWidth="1"/>
    <col min="4366" max="4366" width="6.88671875" style="789" customWidth="1"/>
    <col min="4367" max="4372" width="12.21875" style="789" customWidth="1"/>
    <col min="4373" max="4373" width="7.77734375" style="789" customWidth="1"/>
    <col min="4374" max="4374" width="7.21875" style="789"/>
    <col min="4375" max="4375" width="4.5546875" style="789" customWidth="1"/>
    <col min="4376" max="4380" width="7.21875" style="789"/>
    <col min="4381" max="4381" width="10.21875" style="789" customWidth="1"/>
    <col min="4382" max="4608" width="7.21875" style="789"/>
    <col min="4609" max="4609" width="11.5546875" style="789" customWidth="1"/>
    <col min="4610" max="4610" width="14.77734375" style="789" customWidth="1"/>
    <col min="4611" max="4612" width="10.77734375" style="789" customWidth="1"/>
    <col min="4613" max="4613" width="12.44140625" style="789" customWidth="1"/>
    <col min="4614" max="4615" width="10.77734375" style="789" customWidth="1"/>
    <col min="4616" max="4616" width="10.88671875" style="789" customWidth="1"/>
    <col min="4617" max="4617" width="14" style="789" customWidth="1"/>
    <col min="4618" max="4618" width="10.77734375" style="789" customWidth="1"/>
    <col min="4619" max="4619" width="11.21875" style="789" customWidth="1"/>
    <col min="4620" max="4621" width="8.5546875" style="789" customWidth="1"/>
    <col min="4622" max="4622" width="6.88671875" style="789" customWidth="1"/>
    <col min="4623" max="4628" width="12.21875" style="789" customWidth="1"/>
    <col min="4629" max="4629" width="7.77734375" style="789" customWidth="1"/>
    <col min="4630" max="4630" width="7.21875" style="789"/>
    <col min="4631" max="4631" width="4.5546875" style="789" customWidth="1"/>
    <col min="4632" max="4636" width="7.21875" style="789"/>
    <col min="4637" max="4637" width="10.21875" style="789" customWidth="1"/>
    <col min="4638" max="4864" width="7.21875" style="789"/>
    <col min="4865" max="4865" width="11.5546875" style="789" customWidth="1"/>
    <col min="4866" max="4866" width="14.77734375" style="789" customWidth="1"/>
    <col min="4867" max="4868" width="10.77734375" style="789" customWidth="1"/>
    <col min="4869" max="4869" width="12.44140625" style="789" customWidth="1"/>
    <col min="4870" max="4871" width="10.77734375" style="789" customWidth="1"/>
    <col min="4872" max="4872" width="10.88671875" style="789" customWidth="1"/>
    <col min="4873" max="4873" width="14" style="789" customWidth="1"/>
    <col min="4874" max="4874" width="10.77734375" style="789" customWidth="1"/>
    <col min="4875" max="4875" width="11.21875" style="789" customWidth="1"/>
    <col min="4876" max="4877" width="8.5546875" style="789" customWidth="1"/>
    <col min="4878" max="4878" width="6.88671875" style="789" customWidth="1"/>
    <col min="4879" max="4884" width="12.21875" style="789" customWidth="1"/>
    <col min="4885" max="4885" width="7.77734375" style="789" customWidth="1"/>
    <col min="4886" max="4886" width="7.21875" style="789"/>
    <col min="4887" max="4887" width="4.5546875" style="789" customWidth="1"/>
    <col min="4888" max="4892" width="7.21875" style="789"/>
    <col min="4893" max="4893" width="10.21875" style="789" customWidth="1"/>
    <col min="4894" max="5120" width="7.21875" style="789"/>
    <col min="5121" max="5121" width="11.5546875" style="789" customWidth="1"/>
    <col min="5122" max="5122" width="14.77734375" style="789" customWidth="1"/>
    <col min="5123" max="5124" width="10.77734375" style="789" customWidth="1"/>
    <col min="5125" max="5125" width="12.44140625" style="789" customWidth="1"/>
    <col min="5126" max="5127" width="10.77734375" style="789" customWidth="1"/>
    <col min="5128" max="5128" width="10.88671875" style="789" customWidth="1"/>
    <col min="5129" max="5129" width="14" style="789" customWidth="1"/>
    <col min="5130" max="5130" width="10.77734375" style="789" customWidth="1"/>
    <col min="5131" max="5131" width="11.21875" style="789" customWidth="1"/>
    <col min="5132" max="5133" width="8.5546875" style="789" customWidth="1"/>
    <col min="5134" max="5134" width="6.88671875" style="789" customWidth="1"/>
    <col min="5135" max="5140" width="12.21875" style="789" customWidth="1"/>
    <col min="5141" max="5141" width="7.77734375" style="789" customWidth="1"/>
    <col min="5142" max="5142" width="7.21875" style="789"/>
    <col min="5143" max="5143" width="4.5546875" style="789" customWidth="1"/>
    <col min="5144" max="5148" width="7.21875" style="789"/>
    <col min="5149" max="5149" width="10.21875" style="789" customWidth="1"/>
    <col min="5150" max="5376" width="7.21875" style="789"/>
    <col min="5377" max="5377" width="11.5546875" style="789" customWidth="1"/>
    <col min="5378" max="5378" width="14.77734375" style="789" customWidth="1"/>
    <col min="5379" max="5380" width="10.77734375" style="789" customWidth="1"/>
    <col min="5381" max="5381" width="12.44140625" style="789" customWidth="1"/>
    <col min="5382" max="5383" width="10.77734375" style="789" customWidth="1"/>
    <col min="5384" max="5384" width="10.88671875" style="789" customWidth="1"/>
    <col min="5385" max="5385" width="14" style="789" customWidth="1"/>
    <col min="5386" max="5386" width="10.77734375" style="789" customWidth="1"/>
    <col min="5387" max="5387" width="11.21875" style="789" customWidth="1"/>
    <col min="5388" max="5389" width="8.5546875" style="789" customWidth="1"/>
    <col min="5390" max="5390" width="6.88671875" style="789" customWidth="1"/>
    <col min="5391" max="5396" width="12.21875" style="789" customWidth="1"/>
    <col min="5397" max="5397" width="7.77734375" style="789" customWidth="1"/>
    <col min="5398" max="5398" width="7.21875" style="789"/>
    <col min="5399" max="5399" width="4.5546875" style="789" customWidth="1"/>
    <col min="5400" max="5404" width="7.21875" style="789"/>
    <col min="5405" max="5405" width="10.21875" style="789" customWidth="1"/>
    <col min="5406" max="5632" width="7.21875" style="789"/>
    <col min="5633" max="5633" width="11.5546875" style="789" customWidth="1"/>
    <col min="5634" max="5634" width="14.77734375" style="789" customWidth="1"/>
    <col min="5635" max="5636" width="10.77734375" style="789" customWidth="1"/>
    <col min="5637" max="5637" width="12.44140625" style="789" customWidth="1"/>
    <col min="5638" max="5639" width="10.77734375" style="789" customWidth="1"/>
    <col min="5640" max="5640" width="10.88671875" style="789" customWidth="1"/>
    <col min="5641" max="5641" width="14" style="789" customWidth="1"/>
    <col min="5642" max="5642" width="10.77734375" style="789" customWidth="1"/>
    <col min="5643" max="5643" width="11.21875" style="789" customWidth="1"/>
    <col min="5644" max="5645" width="8.5546875" style="789" customWidth="1"/>
    <col min="5646" max="5646" width="6.88671875" style="789" customWidth="1"/>
    <col min="5647" max="5652" width="12.21875" style="789" customWidth="1"/>
    <col min="5653" max="5653" width="7.77734375" style="789" customWidth="1"/>
    <col min="5654" max="5654" width="7.21875" style="789"/>
    <col min="5655" max="5655" width="4.5546875" style="789" customWidth="1"/>
    <col min="5656" max="5660" width="7.21875" style="789"/>
    <col min="5661" max="5661" width="10.21875" style="789" customWidth="1"/>
    <col min="5662" max="5888" width="7.21875" style="789"/>
    <col min="5889" max="5889" width="11.5546875" style="789" customWidth="1"/>
    <col min="5890" max="5890" width="14.77734375" style="789" customWidth="1"/>
    <col min="5891" max="5892" width="10.77734375" style="789" customWidth="1"/>
    <col min="5893" max="5893" width="12.44140625" style="789" customWidth="1"/>
    <col min="5894" max="5895" width="10.77734375" style="789" customWidth="1"/>
    <col min="5896" max="5896" width="10.88671875" style="789" customWidth="1"/>
    <col min="5897" max="5897" width="14" style="789" customWidth="1"/>
    <col min="5898" max="5898" width="10.77734375" style="789" customWidth="1"/>
    <col min="5899" max="5899" width="11.21875" style="789" customWidth="1"/>
    <col min="5900" max="5901" width="8.5546875" style="789" customWidth="1"/>
    <col min="5902" max="5902" width="6.88671875" style="789" customWidth="1"/>
    <col min="5903" max="5908" width="12.21875" style="789" customWidth="1"/>
    <col min="5909" max="5909" width="7.77734375" style="789" customWidth="1"/>
    <col min="5910" max="5910" width="7.21875" style="789"/>
    <col min="5911" max="5911" width="4.5546875" style="789" customWidth="1"/>
    <col min="5912" max="5916" width="7.21875" style="789"/>
    <col min="5917" max="5917" width="10.21875" style="789" customWidth="1"/>
    <col min="5918" max="6144" width="7.21875" style="789"/>
    <col min="6145" max="6145" width="11.5546875" style="789" customWidth="1"/>
    <col min="6146" max="6146" width="14.77734375" style="789" customWidth="1"/>
    <col min="6147" max="6148" width="10.77734375" style="789" customWidth="1"/>
    <col min="6149" max="6149" width="12.44140625" style="789" customWidth="1"/>
    <col min="6150" max="6151" width="10.77734375" style="789" customWidth="1"/>
    <col min="6152" max="6152" width="10.88671875" style="789" customWidth="1"/>
    <col min="6153" max="6153" width="14" style="789" customWidth="1"/>
    <col min="6154" max="6154" width="10.77734375" style="789" customWidth="1"/>
    <col min="6155" max="6155" width="11.21875" style="789" customWidth="1"/>
    <col min="6156" max="6157" width="8.5546875" style="789" customWidth="1"/>
    <col min="6158" max="6158" width="6.88671875" style="789" customWidth="1"/>
    <col min="6159" max="6164" width="12.21875" style="789" customWidth="1"/>
    <col min="6165" max="6165" width="7.77734375" style="789" customWidth="1"/>
    <col min="6166" max="6166" width="7.21875" style="789"/>
    <col min="6167" max="6167" width="4.5546875" style="789" customWidth="1"/>
    <col min="6168" max="6172" width="7.21875" style="789"/>
    <col min="6173" max="6173" width="10.21875" style="789" customWidth="1"/>
    <col min="6174" max="6400" width="7.21875" style="789"/>
    <col min="6401" max="6401" width="11.5546875" style="789" customWidth="1"/>
    <col min="6402" max="6402" width="14.77734375" style="789" customWidth="1"/>
    <col min="6403" max="6404" width="10.77734375" style="789" customWidth="1"/>
    <col min="6405" max="6405" width="12.44140625" style="789" customWidth="1"/>
    <col min="6406" max="6407" width="10.77734375" style="789" customWidth="1"/>
    <col min="6408" max="6408" width="10.88671875" style="789" customWidth="1"/>
    <col min="6409" max="6409" width="14" style="789" customWidth="1"/>
    <col min="6410" max="6410" width="10.77734375" style="789" customWidth="1"/>
    <col min="6411" max="6411" width="11.21875" style="789" customWidth="1"/>
    <col min="6412" max="6413" width="8.5546875" style="789" customWidth="1"/>
    <col min="6414" max="6414" width="6.88671875" style="789" customWidth="1"/>
    <col min="6415" max="6420" width="12.21875" style="789" customWidth="1"/>
    <col min="6421" max="6421" width="7.77734375" style="789" customWidth="1"/>
    <col min="6422" max="6422" width="7.21875" style="789"/>
    <col min="6423" max="6423" width="4.5546875" style="789" customWidth="1"/>
    <col min="6424" max="6428" width="7.21875" style="789"/>
    <col min="6429" max="6429" width="10.21875" style="789" customWidth="1"/>
    <col min="6430" max="6656" width="7.21875" style="789"/>
    <col min="6657" max="6657" width="11.5546875" style="789" customWidth="1"/>
    <col min="6658" max="6658" width="14.77734375" style="789" customWidth="1"/>
    <col min="6659" max="6660" width="10.77734375" style="789" customWidth="1"/>
    <col min="6661" max="6661" width="12.44140625" style="789" customWidth="1"/>
    <col min="6662" max="6663" width="10.77734375" style="789" customWidth="1"/>
    <col min="6664" max="6664" width="10.88671875" style="789" customWidth="1"/>
    <col min="6665" max="6665" width="14" style="789" customWidth="1"/>
    <col min="6666" max="6666" width="10.77734375" style="789" customWidth="1"/>
    <col min="6667" max="6667" width="11.21875" style="789" customWidth="1"/>
    <col min="6668" max="6669" width="8.5546875" style="789" customWidth="1"/>
    <col min="6670" max="6670" width="6.88671875" style="789" customWidth="1"/>
    <col min="6671" max="6676" width="12.21875" style="789" customWidth="1"/>
    <col min="6677" max="6677" width="7.77734375" style="789" customWidth="1"/>
    <col min="6678" max="6678" width="7.21875" style="789"/>
    <col min="6679" max="6679" width="4.5546875" style="789" customWidth="1"/>
    <col min="6680" max="6684" width="7.21875" style="789"/>
    <col min="6685" max="6685" width="10.21875" style="789" customWidth="1"/>
    <col min="6686" max="6912" width="7.21875" style="789"/>
    <col min="6913" max="6913" width="11.5546875" style="789" customWidth="1"/>
    <col min="6914" max="6914" width="14.77734375" style="789" customWidth="1"/>
    <col min="6915" max="6916" width="10.77734375" style="789" customWidth="1"/>
    <col min="6917" max="6917" width="12.44140625" style="789" customWidth="1"/>
    <col min="6918" max="6919" width="10.77734375" style="789" customWidth="1"/>
    <col min="6920" max="6920" width="10.88671875" style="789" customWidth="1"/>
    <col min="6921" max="6921" width="14" style="789" customWidth="1"/>
    <col min="6922" max="6922" width="10.77734375" style="789" customWidth="1"/>
    <col min="6923" max="6923" width="11.21875" style="789" customWidth="1"/>
    <col min="6924" max="6925" width="8.5546875" style="789" customWidth="1"/>
    <col min="6926" max="6926" width="6.88671875" style="789" customWidth="1"/>
    <col min="6927" max="6932" width="12.21875" style="789" customWidth="1"/>
    <col min="6933" max="6933" width="7.77734375" style="789" customWidth="1"/>
    <col min="6934" max="6934" width="7.21875" style="789"/>
    <col min="6935" max="6935" width="4.5546875" style="789" customWidth="1"/>
    <col min="6936" max="6940" width="7.21875" style="789"/>
    <col min="6941" max="6941" width="10.21875" style="789" customWidth="1"/>
    <col min="6942" max="7168" width="7.21875" style="789"/>
    <col min="7169" max="7169" width="11.5546875" style="789" customWidth="1"/>
    <col min="7170" max="7170" width="14.77734375" style="789" customWidth="1"/>
    <col min="7171" max="7172" width="10.77734375" style="789" customWidth="1"/>
    <col min="7173" max="7173" width="12.44140625" style="789" customWidth="1"/>
    <col min="7174" max="7175" width="10.77734375" style="789" customWidth="1"/>
    <col min="7176" max="7176" width="10.88671875" style="789" customWidth="1"/>
    <col min="7177" max="7177" width="14" style="789" customWidth="1"/>
    <col min="7178" max="7178" width="10.77734375" style="789" customWidth="1"/>
    <col min="7179" max="7179" width="11.21875" style="789" customWidth="1"/>
    <col min="7180" max="7181" width="8.5546875" style="789" customWidth="1"/>
    <col min="7182" max="7182" width="6.88671875" style="789" customWidth="1"/>
    <col min="7183" max="7188" width="12.21875" style="789" customWidth="1"/>
    <col min="7189" max="7189" width="7.77734375" style="789" customWidth="1"/>
    <col min="7190" max="7190" width="7.21875" style="789"/>
    <col min="7191" max="7191" width="4.5546875" style="789" customWidth="1"/>
    <col min="7192" max="7196" width="7.21875" style="789"/>
    <col min="7197" max="7197" width="10.21875" style="789" customWidth="1"/>
    <col min="7198" max="7424" width="7.21875" style="789"/>
    <col min="7425" max="7425" width="11.5546875" style="789" customWidth="1"/>
    <col min="7426" max="7426" width="14.77734375" style="789" customWidth="1"/>
    <col min="7427" max="7428" width="10.77734375" style="789" customWidth="1"/>
    <col min="7429" max="7429" width="12.44140625" style="789" customWidth="1"/>
    <col min="7430" max="7431" width="10.77734375" style="789" customWidth="1"/>
    <col min="7432" max="7432" width="10.88671875" style="789" customWidth="1"/>
    <col min="7433" max="7433" width="14" style="789" customWidth="1"/>
    <col min="7434" max="7434" width="10.77734375" style="789" customWidth="1"/>
    <col min="7435" max="7435" width="11.21875" style="789" customWidth="1"/>
    <col min="7436" max="7437" width="8.5546875" style="789" customWidth="1"/>
    <col min="7438" max="7438" width="6.88671875" style="789" customWidth="1"/>
    <col min="7439" max="7444" width="12.21875" style="789" customWidth="1"/>
    <col min="7445" max="7445" width="7.77734375" style="789" customWidth="1"/>
    <col min="7446" max="7446" width="7.21875" style="789"/>
    <col min="7447" max="7447" width="4.5546875" style="789" customWidth="1"/>
    <col min="7448" max="7452" width="7.21875" style="789"/>
    <col min="7453" max="7453" width="10.21875" style="789" customWidth="1"/>
    <col min="7454" max="7680" width="7.21875" style="789"/>
    <col min="7681" max="7681" width="11.5546875" style="789" customWidth="1"/>
    <col min="7682" max="7682" width="14.77734375" style="789" customWidth="1"/>
    <col min="7683" max="7684" width="10.77734375" style="789" customWidth="1"/>
    <col min="7685" max="7685" width="12.44140625" style="789" customWidth="1"/>
    <col min="7686" max="7687" width="10.77734375" style="789" customWidth="1"/>
    <col min="7688" max="7688" width="10.88671875" style="789" customWidth="1"/>
    <col min="7689" max="7689" width="14" style="789" customWidth="1"/>
    <col min="7690" max="7690" width="10.77734375" style="789" customWidth="1"/>
    <col min="7691" max="7691" width="11.21875" style="789" customWidth="1"/>
    <col min="7692" max="7693" width="8.5546875" style="789" customWidth="1"/>
    <col min="7694" max="7694" width="6.88671875" style="789" customWidth="1"/>
    <col min="7695" max="7700" width="12.21875" style="789" customWidth="1"/>
    <col min="7701" max="7701" width="7.77734375" style="789" customWidth="1"/>
    <col min="7702" max="7702" width="7.21875" style="789"/>
    <col min="7703" max="7703" width="4.5546875" style="789" customWidth="1"/>
    <col min="7704" max="7708" width="7.21875" style="789"/>
    <col min="7709" max="7709" width="10.21875" style="789" customWidth="1"/>
    <col min="7710" max="7936" width="7.21875" style="789"/>
    <col min="7937" max="7937" width="11.5546875" style="789" customWidth="1"/>
    <col min="7938" max="7938" width="14.77734375" style="789" customWidth="1"/>
    <col min="7939" max="7940" width="10.77734375" style="789" customWidth="1"/>
    <col min="7941" max="7941" width="12.44140625" style="789" customWidth="1"/>
    <col min="7942" max="7943" width="10.77734375" style="789" customWidth="1"/>
    <col min="7944" max="7944" width="10.88671875" style="789" customWidth="1"/>
    <col min="7945" max="7945" width="14" style="789" customWidth="1"/>
    <col min="7946" max="7946" width="10.77734375" style="789" customWidth="1"/>
    <col min="7947" max="7947" width="11.21875" style="789" customWidth="1"/>
    <col min="7948" max="7949" width="8.5546875" style="789" customWidth="1"/>
    <col min="7950" max="7950" width="6.88671875" style="789" customWidth="1"/>
    <col min="7951" max="7956" width="12.21875" style="789" customWidth="1"/>
    <col min="7957" max="7957" width="7.77734375" style="789" customWidth="1"/>
    <col min="7958" max="7958" width="7.21875" style="789"/>
    <col min="7959" max="7959" width="4.5546875" style="789" customWidth="1"/>
    <col min="7960" max="7964" width="7.21875" style="789"/>
    <col min="7965" max="7965" width="10.21875" style="789" customWidth="1"/>
    <col min="7966" max="8192" width="7.21875" style="789"/>
    <col min="8193" max="8193" width="11.5546875" style="789" customWidth="1"/>
    <col min="8194" max="8194" width="14.77734375" style="789" customWidth="1"/>
    <col min="8195" max="8196" width="10.77734375" style="789" customWidth="1"/>
    <col min="8197" max="8197" width="12.44140625" style="789" customWidth="1"/>
    <col min="8198" max="8199" width="10.77734375" style="789" customWidth="1"/>
    <col min="8200" max="8200" width="10.88671875" style="789" customWidth="1"/>
    <col min="8201" max="8201" width="14" style="789" customWidth="1"/>
    <col min="8202" max="8202" width="10.77734375" style="789" customWidth="1"/>
    <col min="8203" max="8203" width="11.21875" style="789" customWidth="1"/>
    <col min="8204" max="8205" width="8.5546875" style="789" customWidth="1"/>
    <col min="8206" max="8206" width="6.88671875" style="789" customWidth="1"/>
    <col min="8207" max="8212" width="12.21875" style="789" customWidth="1"/>
    <col min="8213" max="8213" width="7.77734375" style="789" customWidth="1"/>
    <col min="8214" max="8214" width="7.21875" style="789"/>
    <col min="8215" max="8215" width="4.5546875" style="789" customWidth="1"/>
    <col min="8216" max="8220" width="7.21875" style="789"/>
    <col min="8221" max="8221" width="10.21875" style="789" customWidth="1"/>
    <col min="8222" max="8448" width="7.21875" style="789"/>
    <col min="8449" max="8449" width="11.5546875" style="789" customWidth="1"/>
    <col min="8450" max="8450" width="14.77734375" style="789" customWidth="1"/>
    <col min="8451" max="8452" width="10.77734375" style="789" customWidth="1"/>
    <col min="8453" max="8453" width="12.44140625" style="789" customWidth="1"/>
    <col min="8454" max="8455" width="10.77734375" style="789" customWidth="1"/>
    <col min="8456" max="8456" width="10.88671875" style="789" customWidth="1"/>
    <col min="8457" max="8457" width="14" style="789" customWidth="1"/>
    <col min="8458" max="8458" width="10.77734375" style="789" customWidth="1"/>
    <col min="8459" max="8459" width="11.21875" style="789" customWidth="1"/>
    <col min="8460" max="8461" width="8.5546875" style="789" customWidth="1"/>
    <col min="8462" max="8462" width="6.88671875" style="789" customWidth="1"/>
    <col min="8463" max="8468" width="12.21875" style="789" customWidth="1"/>
    <col min="8469" max="8469" width="7.77734375" style="789" customWidth="1"/>
    <col min="8470" max="8470" width="7.21875" style="789"/>
    <col min="8471" max="8471" width="4.5546875" style="789" customWidth="1"/>
    <col min="8472" max="8476" width="7.21875" style="789"/>
    <col min="8477" max="8477" width="10.21875" style="789" customWidth="1"/>
    <col min="8478" max="8704" width="7.21875" style="789"/>
    <col min="8705" max="8705" width="11.5546875" style="789" customWidth="1"/>
    <col min="8706" max="8706" width="14.77734375" style="789" customWidth="1"/>
    <col min="8707" max="8708" width="10.77734375" style="789" customWidth="1"/>
    <col min="8709" max="8709" width="12.44140625" style="789" customWidth="1"/>
    <col min="8710" max="8711" width="10.77734375" style="789" customWidth="1"/>
    <col min="8712" max="8712" width="10.88671875" style="789" customWidth="1"/>
    <col min="8713" max="8713" width="14" style="789" customWidth="1"/>
    <col min="8714" max="8714" width="10.77734375" style="789" customWidth="1"/>
    <col min="8715" max="8715" width="11.21875" style="789" customWidth="1"/>
    <col min="8716" max="8717" width="8.5546875" style="789" customWidth="1"/>
    <col min="8718" max="8718" width="6.88671875" style="789" customWidth="1"/>
    <col min="8719" max="8724" width="12.21875" style="789" customWidth="1"/>
    <col min="8725" max="8725" width="7.77734375" style="789" customWidth="1"/>
    <col min="8726" max="8726" width="7.21875" style="789"/>
    <col min="8727" max="8727" width="4.5546875" style="789" customWidth="1"/>
    <col min="8728" max="8732" width="7.21875" style="789"/>
    <col min="8733" max="8733" width="10.21875" style="789" customWidth="1"/>
    <col min="8734" max="8960" width="7.21875" style="789"/>
    <col min="8961" max="8961" width="11.5546875" style="789" customWidth="1"/>
    <col min="8962" max="8962" width="14.77734375" style="789" customWidth="1"/>
    <col min="8963" max="8964" width="10.77734375" style="789" customWidth="1"/>
    <col min="8965" max="8965" width="12.44140625" style="789" customWidth="1"/>
    <col min="8966" max="8967" width="10.77734375" style="789" customWidth="1"/>
    <col min="8968" max="8968" width="10.88671875" style="789" customWidth="1"/>
    <col min="8969" max="8969" width="14" style="789" customWidth="1"/>
    <col min="8970" max="8970" width="10.77734375" style="789" customWidth="1"/>
    <col min="8971" max="8971" width="11.21875" style="789" customWidth="1"/>
    <col min="8972" max="8973" width="8.5546875" style="789" customWidth="1"/>
    <col min="8974" max="8974" width="6.88671875" style="789" customWidth="1"/>
    <col min="8975" max="8980" width="12.21875" style="789" customWidth="1"/>
    <col min="8981" max="8981" width="7.77734375" style="789" customWidth="1"/>
    <col min="8982" max="8982" width="7.21875" style="789"/>
    <col min="8983" max="8983" width="4.5546875" style="789" customWidth="1"/>
    <col min="8984" max="8988" width="7.21875" style="789"/>
    <col min="8989" max="8989" width="10.21875" style="789" customWidth="1"/>
    <col min="8990" max="9216" width="7.21875" style="789"/>
    <col min="9217" max="9217" width="11.5546875" style="789" customWidth="1"/>
    <col min="9218" max="9218" width="14.77734375" style="789" customWidth="1"/>
    <col min="9219" max="9220" width="10.77734375" style="789" customWidth="1"/>
    <col min="9221" max="9221" width="12.44140625" style="789" customWidth="1"/>
    <col min="9222" max="9223" width="10.77734375" style="789" customWidth="1"/>
    <col min="9224" max="9224" width="10.88671875" style="789" customWidth="1"/>
    <col min="9225" max="9225" width="14" style="789" customWidth="1"/>
    <col min="9226" max="9226" width="10.77734375" style="789" customWidth="1"/>
    <col min="9227" max="9227" width="11.21875" style="789" customWidth="1"/>
    <col min="9228" max="9229" width="8.5546875" style="789" customWidth="1"/>
    <col min="9230" max="9230" width="6.88671875" style="789" customWidth="1"/>
    <col min="9231" max="9236" width="12.21875" style="789" customWidth="1"/>
    <col min="9237" max="9237" width="7.77734375" style="789" customWidth="1"/>
    <col min="9238" max="9238" width="7.21875" style="789"/>
    <col min="9239" max="9239" width="4.5546875" style="789" customWidth="1"/>
    <col min="9240" max="9244" width="7.21875" style="789"/>
    <col min="9245" max="9245" width="10.21875" style="789" customWidth="1"/>
    <col min="9246" max="9472" width="7.21875" style="789"/>
    <col min="9473" max="9473" width="11.5546875" style="789" customWidth="1"/>
    <col min="9474" max="9474" width="14.77734375" style="789" customWidth="1"/>
    <col min="9475" max="9476" width="10.77734375" style="789" customWidth="1"/>
    <col min="9477" max="9477" width="12.44140625" style="789" customWidth="1"/>
    <col min="9478" max="9479" width="10.77734375" style="789" customWidth="1"/>
    <col min="9480" max="9480" width="10.88671875" style="789" customWidth="1"/>
    <col min="9481" max="9481" width="14" style="789" customWidth="1"/>
    <col min="9482" max="9482" width="10.77734375" style="789" customWidth="1"/>
    <col min="9483" max="9483" width="11.21875" style="789" customWidth="1"/>
    <col min="9484" max="9485" width="8.5546875" style="789" customWidth="1"/>
    <col min="9486" max="9486" width="6.88671875" style="789" customWidth="1"/>
    <col min="9487" max="9492" width="12.21875" style="789" customWidth="1"/>
    <col min="9493" max="9493" width="7.77734375" style="789" customWidth="1"/>
    <col min="9494" max="9494" width="7.21875" style="789"/>
    <col min="9495" max="9495" width="4.5546875" style="789" customWidth="1"/>
    <col min="9496" max="9500" width="7.21875" style="789"/>
    <col min="9501" max="9501" width="10.21875" style="789" customWidth="1"/>
    <col min="9502" max="9728" width="7.21875" style="789"/>
    <col min="9729" max="9729" width="11.5546875" style="789" customWidth="1"/>
    <col min="9730" max="9730" width="14.77734375" style="789" customWidth="1"/>
    <col min="9731" max="9732" width="10.77734375" style="789" customWidth="1"/>
    <col min="9733" max="9733" width="12.44140625" style="789" customWidth="1"/>
    <col min="9734" max="9735" width="10.77734375" style="789" customWidth="1"/>
    <col min="9736" max="9736" width="10.88671875" style="789" customWidth="1"/>
    <col min="9737" max="9737" width="14" style="789" customWidth="1"/>
    <col min="9738" max="9738" width="10.77734375" style="789" customWidth="1"/>
    <col min="9739" max="9739" width="11.21875" style="789" customWidth="1"/>
    <col min="9740" max="9741" width="8.5546875" style="789" customWidth="1"/>
    <col min="9742" max="9742" width="6.88671875" style="789" customWidth="1"/>
    <col min="9743" max="9748" width="12.21875" style="789" customWidth="1"/>
    <col min="9749" max="9749" width="7.77734375" style="789" customWidth="1"/>
    <col min="9750" max="9750" width="7.21875" style="789"/>
    <col min="9751" max="9751" width="4.5546875" style="789" customWidth="1"/>
    <col min="9752" max="9756" width="7.21875" style="789"/>
    <col min="9757" max="9757" width="10.21875" style="789" customWidth="1"/>
    <col min="9758" max="9984" width="7.21875" style="789"/>
    <col min="9985" max="9985" width="11.5546875" style="789" customWidth="1"/>
    <col min="9986" max="9986" width="14.77734375" style="789" customWidth="1"/>
    <col min="9987" max="9988" width="10.77734375" style="789" customWidth="1"/>
    <col min="9989" max="9989" width="12.44140625" style="789" customWidth="1"/>
    <col min="9990" max="9991" width="10.77734375" style="789" customWidth="1"/>
    <col min="9992" max="9992" width="10.88671875" style="789" customWidth="1"/>
    <col min="9993" max="9993" width="14" style="789" customWidth="1"/>
    <col min="9994" max="9994" width="10.77734375" style="789" customWidth="1"/>
    <col min="9995" max="9995" width="11.21875" style="789" customWidth="1"/>
    <col min="9996" max="9997" width="8.5546875" style="789" customWidth="1"/>
    <col min="9998" max="9998" width="6.88671875" style="789" customWidth="1"/>
    <col min="9999" max="10004" width="12.21875" style="789" customWidth="1"/>
    <col min="10005" max="10005" width="7.77734375" style="789" customWidth="1"/>
    <col min="10006" max="10006" width="7.21875" style="789"/>
    <col min="10007" max="10007" width="4.5546875" style="789" customWidth="1"/>
    <col min="10008" max="10012" width="7.21875" style="789"/>
    <col min="10013" max="10013" width="10.21875" style="789" customWidth="1"/>
    <col min="10014" max="10240" width="7.21875" style="789"/>
    <col min="10241" max="10241" width="11.5546875" style="789" customWidth="1"/>
    <col min="10242" max="10242" width="14.77734375" style="789" customWidth="1"/>
    <col min="10243" max="10244" width="10.77734375" style="789" customWidth="1"/>
    <col min="10245" max="10245" width="12.44140625" style="789" customWidth="1"/>
    <col min="10246" max="10247" width="10.77734375" style="789" customWidth="1"/>
    <col min="10248" max="10248" width="10.88671875" style="789" customWidth="1"/>
    <col min="10249" max="10249" width="14" style="789" customWidth="1"/>
    <col min="10250" max="10250" width="10.77734375" style="789" customWidth="1"/>
    <col min="10251" max="10251" width="11.21875" style="789" customWidth="1"/>
    <col min="10252" max="10253" width="8.5546875" style="789" customWidth="1"/>
    <col min="10254" max="10254" width="6.88671875" style="789" customWidth="1"/>
    <col min="10255" max="10260" width="12.21875" style="789" customWidth="1"/>
    <col min="10261" max="10261" width="7.77734375" style="789" customWidth="1"/>
    <col min="10262" max="10262" width="7.21875" style="789"/>
    <col min="10263" max="10263" width="4.5546875" style="789" customWidth="1"/>
    <col min="10264" max="10268" width="7.21875" style="789"/>
    <col min="10269" max="10269" width="10.21875" style="789" customWidth="1"/>
    <col min="10270" max="10496" width="7.21875" style="789"/>
    <col min="10497" max="10497" width="11.5546875" style="789" customWidth="1"/>
    <col min="10498" max="10498" width="14.77734375" style="789" customWidth="1"/>
    <col min="10499" max="10500" width="10.77734375" style="789" customWidth="1"/>
    <col min="10501" max="10501" width="12.44140625" style="789" customWidth="1"/>
    <col min="10502" max="10503" width="10.77734375" style="789" customWidth="1"/>
    <col min="10504" max="10504" width="10.88671875" style="789" customWidth="1"/>
    <col min="10505" max="10505" width="14" style="789" customWidth="1"/>
    <col min="10506" max="10506" width="10.77734375" style="789" customWidth="1"/>
    <col min="10507" max="10507" width="11.21875" style="789" customWidth="1"/>
    <col min="10508" max="10509" width="8.5546875" style="789" customWidth="1"/>
    <col min="10510" max="10510" width="6.88671875" style="789" customWidth="1"/>
    <col min="10511" max="10516" width="12.21875" style="789" customWidth="1"/>
    <col min="10517" max="10517" width="7.77734375" style="789" customWidth="1"/>
    <col min="10518" max="10518" width="7.21875" style="789"/>
    <col min="10519" max="10519" width="4.5546875" style="789" customWidth="1"/>
    <col min="10520" max="10524" width="7.21875" style="789"/>
    <col min="10525" max="10525" width="10.21875" style="789" customWidth="1"/>
    <col min="10526" max="10752" width="7.21875" style="789"/>
    <col min="10753" max="10753" width="11.5546875" style="789" customWidth="1"/>
    <col min="10754" max="10754" width="14.77734375" style="789" customWidth="1"/>
    <col min="10755" max="10756" width="10.77734375" style="789" customWidth="1"/>
    <col min="10757" max="10757" width="12.44140625" style="789" customWidth="1"/>
    <col min="10758" max="10759" width="10.77734375" style="789" customWidth="1"/>
    <col min="10760" max="10760" width="10.88671875" style="789" customWidth="1"/>
    <col min="10761" max="10761" width="14" style="789" customWidth="1"/>
    <col min="10762" max="10762" width="10.77734375" style="789" customWidth="1"/>
    <col min="10763" max="10763" width="11.21875" style="789" customWidth="1"/>
    <col min="10764" max="10765" width="8.5546875" style="789" customWidth="1"/>
    <col min="10766" max="10766" width="6.88671875" style="789" customWidth="1"/>
    <col min="10767" max="10772" width="12.21875" style="789" customWidth="1"/>
    <col min="10773" max="10773" width="7.77734375" style="789" customWidth="1"/>
    <col min="10774" max="10774" width="7.21875" style="789"/>
    <col min="10775" max="10775" width="4.5546875" style="789" customWidth="1"/>
    <col min="10776" max="10780" width="7.21875" style="789"/>
    <col min="10781" max="10781" width="10.21875" style="789" customWidth="1"/>
    <col min="10782" max="11008" width="7.21875" style="789"/>
    <col min="11009" max="11009" width="11.5546875" style="789" customWidth="1"/>
    <col min="11010" max="11010" width="14.77734375" style="789" customWidth="1"/>
    <col min="11011" max="11012" width="10.77734375" style="789" customWidth="1"/>
    <col min="11013" max="11013" width="12.44140625" style="789" customWidth="1"/>
    <col min="11014" max="11015" width="10.77734375" style="789" customWidth="1"/>
    <col min="11016" max="11016" width="10.88671875" style="789" customWidth="1"/>
    <col min="11017" max="11017" width="14" style="789" customWidth="1"/>
    <col min="11018" max="11018" width="10.77734375" style="789" customWidth="1"/>
    <col min="11019" max="11019" width="11.21875" style="789" customWidth="1"/>
    <col min="11020" max="11021" width="8.5546875" style="789" customWidth="1"/>
    <col min="11022" max="11022" width="6.88671875" style="789" customWidth="1"/>
    <col min="11023" max="11028" width="12.21875" style="789" customWidth="1"/>
    <col min="11029" max="11029" width="7.77734375" style="789" customWidth="1"/>
    <col min="11030" max="11030" width="7.21875" style="789"/>
    <col min="11031" max="11031" width="4.5546875" style="789" customWidth="1"/>
    <col min="11032" max="11036" width="7.21875" style="789"/>
    <col min="11037" max="11037" width="10.21875" style="789" customWidth="1"/>
    <col min="11038" max="11264" width="7.21875" style="789"/>
    <col min="11265" max="11265" width="11.5546875" style="789" customWidth="1"/>
    <col min="11266" max="11266" width="14.77734375" style="789" customWidth="1"/>
    <col min="11267" max="11268" width="10.77734375" style="789" customWidth="1"/>
    <col min="11269" max="11269" width="12.44140625" style="789" customWidth="1"/>
    <col min="11270" max="11271" width="10.77734375" style="789" customWidth="1"/>
    <col min="11272" max="11272" width="10.88671875" style="789" customWidth="1"/>
    <col min="11273" max="11273" width="14" style="789" customWidth="1"/>
    <col min="11274" max="11274" width="10.77734375" style="789" customWidth="1"/>
    <col min="11275" max="11275" width="11.21875" style="789" customWidth="1"/>
    <col min="11276" max="11277" width="8.5546875" style="789" customWidth="1"/>
    <col min="11278" max="11278" width="6.88671875" style="789" customWidth="1"/>
    <col min="11279" max="11284" width="12.21875" style="789" customWidth="1"/>
    <col min="11285" max="11285" width="7.77734375" style="789" customWidth="1"/>
    <col min="11286" max="11286" width="7.21875" style="789"/>
    <col min="11287" max="11287" width="4.5546875" style="789" customWidth="1"/>
    <col min="11288" max="11292" width="7.21875" style="789"/>
    <col min="11293" max="11293" width="10.21875" style="789" customWidth="1"/>
    <col min="11294" max="11520" width="7.21875" style="789"/>
    <col min="11521" max="11521" width="11.5546875" style="789" customWidth="1"/>
    <col min="11522" max="11522" width="14.77734375" style="789" customWidth="1"/>
    <col min="11523" max="11524" width="10.77734375" style="789" customWidth="1"/>
    <col min="11525" max="11525" width="12.44140625" style="789" customWidth="1"/>
    <col min="11526" max="11527" width="10.77734375" style="789" customWidth="1"/>
    <col min="11528" max="11528" width="10.88671875" style="789" customWidth="1"/>
    <col min="11529" max="11529" width="14" style="789" customWidth="1"/>
    <col min="11530" max="11530" width="10.77734375" style="789" customWidth="1"/>
    <col min="11531" max="11531" width="11.21875" style="789" customWidth="1"/>
    <col min="11532" max="11533" width="8.5546875" style="789" customWidth="1"/>
    <col min="11534" max="11534" width="6.88671875" style="789" customWidth="1"/>
    <col min="11535" max="11540" width="12.21875" style="789" customWidth="1"/>
    <col min="11541" max="11541" width="7.77734375" style="789" customWidth="1"/>
    <col min="11542" max="11542" width="7.21875" style="789"/>
    <col min="11543" max="11543" width="4.5546875" style="789" customWidth="1"/>
    <col min="11544" max="11548" width="7.21875" style="789"/>
    <col min="11549" max="11549" width="10.21875" style="789" customWidth="1"/>
    <col min="11550" max="11776" width="7.21875" style="789"/>
    <col min="11777" max="11777" width="11.5546875" style="789" customWidth="1"/>
    <col min="11778" max="11778" width="14.77734375" style="789" customWidth="1"/>
    <col min="11779" max="11780" width="10.77734375" style="789" customWidth="1"/>
    <col min="11781" max="11781" width="12.44140625" style="789" customWidth="1"/>
    <col min="11782" max="11783" width="10.77734375" style="789" customWidth="1"/>
    <col min="11784" max="11784" width="10.88671875" style="789" customWidth="1"/>
    <col min="11785" max="11785" width="14" style="789" customWidth="1"/>
    <col min="11786" max="11786" width="10.77734375" style="789" customWidth="1"/>
    <col min="11787" max="11787" width="11.21875" style="789" customWidth="1"/>
    <col min="11788" max="11789" width="8.5546875" style="789" customWidth="1"/>
    <col min="11790" max="11790" width="6.88671875" style="789" customWidth="1"/>
    <col min="11791" max="11796" width="12.21875" style="789" customWidth="1"/>
    <col min="11797" max="11797" width="7.77734375" style="789" customWidth="1"/>
    <col min="11798" max="11798" width="7.21875" style="789"/>
    <col min="11799" max="11799" width="4.5546875" style="789" customWidth="1"/>
    <col min="11800" max="11804" width="7.21875" style="789"/>
    <col min="11805" max="11805" width="10.21875" style="789" customWidth="1"/>
    <col min="11806" max="12032" width="7.21875" style="789"/>
    <col min="12033" max="12033" width="11.5546875" style="789" customWidth="1"/>
    <col min="12034" max="12034" width="14.77734375" style="789" customWidth="1"/>
    <col min="12035" max="12036" width="10.77734375" style="789" customWidth="1"/>
    <col min="12037" max="12037" width="12.44140625" style="789" customWidth="1"/>
    <col min="12038" max="12039" width="10.77734375" style="789" customWidth="1"/>
    <col min="12040" max="12040" width="10.88671875" style="789" customWidth="1"/>
    <col min="12041" max="12041" width="14" style="789" customWidth="1"/>
    <col min="12042" max="12042" width="10.77734375" style="789" customWidth="1"/>
    <col min="12043" max="12043" width="11.21875" style="789" customWidth="1"/>
    <col min="12044" max="12045" width="8.5546875" style="789" customWidth="1"/>
    <col min="12046" max="12046" width="6.88671875" style="789" customWidth="1"/>
    <col min="12047" max="12052" width="12.21875" style="789" customWidth="1"/>
    <col min="12053" max="12053" width="7.77734375" style="789" customWidth="1"/>
    <col min="12054" max="12054" width="7.21875" style="789"/>
    <col min="12055" max="12055" width="4.5546875" style="789" customWidth="1"/>
    <col min="12056" max="12060" width="7.21875" style="789"/>
    <col min="12061" max="12061" width="10.21875" style="789" customWidth="1"/>
    <col min="12062" max="12288" width="7.21875" style="789"/>
    <col min="12289" max="12289" width="11.5546875" style="789" customWidth="1"/>
    <col min="12290" max="12290" width="14.77734375" style="789" customWidth="1"/>
    <col min="12291" max="12292" width="10.77734375" style="789" customWidth="1"/>
    <col min="12293" max="12293" width="12.44140625" style="789" customWidth="1"/>
    <col min="12294" max="12295" width="10.77734375" style="789" customWidth="1"/>
    <col min="12296" max="12296" width="10.88671875" style="789" customWidth="1"/>
    <col min="12297" max="12297" width="14" style="789" customWidth="1"/>
    <col min="12298" max="12298" width="10.77734375" style="789" customWidth="1"/>
    <col min="12299" max="12299" width="11.21875" style="789" customWidth="1"/>
    <col min="12300" max="12301" width="8.5546875" style="789" customWidth="1"/>
    <col min="12302" max="12302" width="6.88671875" style="789" customWidth="1"/>
    <col min="12303" max="12308" width="12.21875" style="789" customWidth="1"/>
    <col min="12309" max="12309" width="7.77734375" style="789" customWidth="1"/>
    <col min="12310" max="12310" width="7.21875" style="789"/>
    <col min="12311" max="12311" width="4.5546875" style="789" customWidth="1"/>
    <col min="12312" max="12316" width="7.21875" style="789"/>
    <col min="12317" max="12317" width="10.21875" style="789" customWidth="1"/>
    <col min="12318" max="12544" width="7.21875" style="789"/>
    <col min="12545" max="12545" width="11.5546875" style="789" customWidth="1"/>
    <col min="12546" max="12546" width="14.77734375" style="789" customWidth="1"/>
    <col min="12547" max="12548" width="10.77734375" style="789" customWidth="1"/>
    <col min="12549" max="12549" width="12.44140625" style="789" customWidth="1"/>
    <col min="12550" max="12551" width="10.77734375" style="789" customWidth="1"/>
    <col min="12552" max="12552" width="10.88671875" style="789" customWidth="1"/>
    <col min="12553" max="12553" width="14" style="789" customWidth="1"/>
    <col min="12554" max="12554" width="10.77734375" style="789" customWidth="1"/>
    <col min="12555" max="12555" width="11.21875" style="789" customWidth="1"/>
    <col min="12556" max="12557" width="8.5546875" style="789" customWidth="1"/>
    <col min="12558" max="12558" width="6.88671875" style="789" customWidth="1"/>
    <col min="12559" max="12564" width="12.21875" style="789" customWidth="1"/>
    <col min="12565" max="12565" width="7.77734375" style="789" customWidth="1"/>
    <col min="12566" max="12566" width="7.21875" style="789"/>
    <col min="12567" max="12567" width="4.5546875" style="789" customWidth="1"/>
    <col min="12568" max="12572" width="7.21875" style="789"/>
    <col min="12573" max="12573" width="10.21875" style="789" customWidth="1"/>
    <col min="12574" max="12800" width="7.21875" style="789"/>
    <col min="12801" max="12801" width="11.5546875" style="789" customWidth="1"/>
    <col min="12802" max="12802" width="14.77734375" style="789" customWidth="1"/>
    <col min="12803" max="12804" width="10.77734375" style="789" customWidth="1"/>
    <col min="12805" max="12805" width="12.44140625" style="789" customWidth="1"/>
    <col min="12806" max="12807" width="10.77734375" style="789" customWidth="1"/>
    <col min="12808" max="12808" width="10.88671875" style="789" customWidth="1"/>
    <col min="12809" max="12809" width="14" style="789" customWidth="1"/>
    <col min="12810" max="12810" width="10.77734375" style="789" customWidth="1"/>
    <col min="12811" max="12811" width="11.21875" style="789" customWidth="1"/>
    <col min="12812" max="12813" width="8.5546875" style="789" customWidth="1"/>
    <col min="12814" max="12814" width="6.88671875" style="789" customWidth="1"/>
    <col min="12815" max="12820" width="12.21875" style="789" customWidth="1"/>
    <col min="12821" max="12821" width="7.77734375" style="789" customWidth="1"/>
    <col min="12822" max="12822" width="7.21875" style="789"/>
    <col min="12823" max="12823" width="4.5546875" style="789" customWidth="1"/>
    <col min="12824" max="12828" width="7.21875" style="789"/>
    <col min="12829" max="12829" width="10.21875" style="789" customWidth="1"/>
    <col min="12830" max="13056" width="7.21875" style="789"/>
    <col min="13057" max="13057" width="11.5546875" style="789" customWidth="1"/>
    <col min="13058" max="13058" width="14.77734375" style="789" customWidth="1"/>
    <col min="13059" max="13060" width="10.77734375" style="789" customWidth="1"/>
    <col min="13061" max="13061" width="12.44140625" style="789" customWidth="1"/>
    <col min="13062" max="13063" width="10.77734375" style="789" customWidth="1"/>
    <col min="13064" max="13064" width="10.88671875" style="789" customWidth="1"/>
    <col min="13065" max="13065" width="14" style="789" customWidth="1"/>
    <col min="13066" max="13066" width="10.77734375" style="789" customWidth="1"/>
    <col min="13067" max="13067" width="11.21875" style="789" customWidth="1"/>
    <col min="13068" max="13069" width="8.5546875" style="789" customWidth="1"/>
    <col min="13070" max="13070" width="6.88671875" style="789" customWidth="1"/>
    <col min="13071" max="13076" width="12.21875" style="789" customWidth="1"/>
    <col min="13077" max="13077" width="7.77734375" style="789" customWidth="1"/>
    <col min="13078" max="13078" width="7.21875" style="789"/>
    <col min="13079" max="13079" width="4.5546875" style="789" customWidth="1"/>
    <col min="13080" max="13084" width="7.21875" style="789"/>
    <col min="13085" max="13085" width="10.21875" style="789" customWidth="1"/>
    <col min="13086" max="13312" width="7.21875" style="789"/>
    <col min="13313" max="13313" width="11.5546875" style="789" customWidth="1"/>
    <col min="13314" max="13314" width="14.77734375" style="789" customWidth="1"/>
    <col min="13315" max="13316" width="10.77734375" style="789" customWidth="1"/>
    <col min="13317" max="13317" width="12.44140625" style="789" customWidth="1"/>
    <col min="13318" max="13319" width="10.77734375" style="789" customWidth="1"/>
    <col min="13320" max="13320" width="10.88671875" style="789" customWidth="1"/>
    <col min="13321" max="13321" width="14" style="789" customWidth="1"/>
    <col min="13322" max="13322" width="10.77734375" style="789" customWidth="1"/>
    <col min="13323" max="13323" width="11.21875" style="789" customWidth="1"/>
    <col min="13324" max="13325" width="8.5546875" style="789" customWidth="1"/>
    <col min="13326" max="13326" width="6.88671875" style="789" customWidth="1"/>
    <col min="13327" max="13332" width="12.21875" style="789" customWidth="1"/>
    <col min="13333" max="13333" width="7.77734375" style="789" customWidth="1"/>
    <col min="13334" max="13334" width="7.21875" style="789"/>
    <col min="13335" max="13335" width="4.5546875" style="789" customWidth="1"/>
    <col min="13336" max="13340" width="7.21875" style="789"/>
    <col min="13341" max="13341" width="10.21875" style="789" customWidth="1"/>
    <col min="13342" max="13568" width="7.21875" style="789"/>
    <col min="13569" max="13569" width="11.5546875" style="789" customWidth="1"/>
    <col min="13570" max="13570" width="14.77734375" style="789" customWidth="1"/>
    <col min="13571" max="13572" width="10.77734375" style="789" customWidth="1"/>
    <col min="13573" max="13573" width="12.44140625" style="789" customWidth="1"/>
    <col min="13574" max="13575" width="10.77734375" style="789" customWidth="1"/>
    <col min="13576" max="13576" width="10.88671875" style="789" customWidth="1"/>
    <col min="13577" max="13577" width="14" style="789" customWidth="1"/>
    <col min="13578" max="13578" width="10.77734375" style="789" customWidth="1"/>
    <col min="13579" max="13579" width="11.21875" style="789" customWidth="1"/>
    <col min="13580" max="13581" width="8.5546875" style="789" customWidth="1"/>
    <col min="13582" max="13582" width="6.88671875" style="789" customWidth="1"/>
    <col min="13583" max="13588" width="12.21875" style="789" customWidth="1"/>
    <col min="13589" max="13589" width="7.77734375" style="789" customWidth="1"/>
    <col min="13590" max="13590" width="7.21875" style="789"/>
    <col min="13591" max="13591" width="4.5546875" style="789" customWidth="1"/>
    <col min="13592" max="13596" width="7.21875" style="789"/>
    <col min="13597" max="13597" width="10.21875" style="789" customWidth="1"/>
    <col min="13598" max="13824" width="7.21875" style="789"/>
    <col min="13825" max="13825" width="11.5546875" style="789" customWidth="1"/>
    <col min="13826" max="13826" width="14.77734375" style="789" customWidth="1"/>
    <col min="13827" max="13828" width="10.77734375" style="789" customWidth="1"/>
    <col min="13829" max="13829" width="12.44140625" style="789" customWidth="1"/>
    <col min="13830" max="13831" width="10.77734375" style="789" customWidth="1"/>
    <col min="13832" max="13832" width="10.88671875" style="789" customWidth="1"/>
    <col min="13833" max="13833" width="14" style="789" customWidth="1"/>
    <col min="13834" max="13834" width="10.77734375" style="789" customWidth="1"/>
    <col min="13835" max="13835" width="11.21875" style="789" customWidth="1"/>
    <col min="13836" max="13837" width="8.5546875" style="789" customWidth="1"/>
    <col min="13838" max="13838" width="6.88671875" style="789" customWidth="1"/>
    <col min="13839" max="13844" width="12.21875" style="789" customWidth="1"/>
    <col min="13845" max="13845" width="7.77734375" style="789" customWidth="1"/>
    <col min="13846" max="13846" width="7.21875" style="789"/>
    <col min="13847" max="13847" width="4.5546875" style="789" customWidth="1"/>
    <col min="13848" max="13852" width="7.21875" style="789"/>
    <col min="13853" max="13853" width="10.21875" style="789" customWidth="1"/>
    <col min="13854" max="14080" width="7.21875" style="789"/>
    <col min="14081" max="14081" width="11.5546875" style="789" customWidth="1"/>
    <col min="14082" max="14082" width="14.77734375" style="789" customWidth="1"/>
    <col min="14083" max="14084" width="10.77734375" style="789" customWidth="1"/>
    <col min="14085" max="14085" width="12.44140625" style="789" customWidth="1"/>
    <col min="14086" max="14087" width="10.77734375" style="789" customWidth="1"/>
    <col min="14088" max="14088" width="10.88671875" style="789" customWidth="1"/>
    <col min="14089" max="14089" width="14" style="789" customWidth="1"/>
    <col min="14090" max="14090" width="10.77734375" style="789" customWidth="1"/>
    <col min="14091" max="14091" width="11.21875" style="789" customWidth="1"/>
    <col min="14092" max="14093" width="8.5546875" style="789" customWidth="1"/>
    <col min="14094" max="14094" width="6.88671875" style="789" customWidth="1"/>
    <col min="14095" max="14100" width="12.21875" style="789" customWidth="1"/>
    <col min="14101" max="14101" width="7.77734375" style="789" customWidth="1"/>
    <col min="14102" max="14102" width="7.21875" style="789"/>
    <col min="14103" max="14103" width="4.5546875" style="789" customWidth="1"/>
    <col min="14104" max="14108" width="7.21875" style="789"/>
    <col min="14109" max="14109" width="10.21875" style="789" customWidth="1"/>
    <col min="14110" max="14336" width="7.21875" style="789"/>
    <col min="14337" max="14337" width="11.5546875" style="789" customWidth="1"/>
    <col min="14338" max="14338" width="14.77734375" style="789" customWidth="1"/>
    <col min="14339" max="14340" width="10.77734375" style="789" customWidth="1"/>
    <col min="14341" max="14341" width="12.44140625" style="789" customWidth="1"/>
    <col min="14342" max="14343" width="10.77734375" style="789" customWidth="1"/>
    <col min="14344" max="14344" width="10.88671875" style="789" customWidth="1"/>
    <col min="14345" max="14345" width="14" style="789" customWidth="1"/>
    <col min="14346" max="14346" width="10.77734375" style="789" customWidth="1"/>
    <col min="14347" max="14347" width="11.21875" style="789" customWidth="1"/>
    <col min="14348" max="14349" width="8.5546875" style="789" customWidth="1"/>
    <col min="14350" max="14350" width="6.88671875" style="789" customWidth="1"/>
    <col min="14351" max="14356" width="12.21875" style="789" customWidth="1"/>
    <col min="14357" max="14357" width="7.77734375" style="789" customWidth="1"/>
    <col min="14358" max="14358" width="7.21875" style="789"/>
    <col min="14359" max="14359" width="4.5546875" style="789" customWidth="1"/>
    <col min="14360" max="14364" width="7.21875" style="789"/>
    <col min="14365" max="14365" width="10.21875" style="789" customWidth="1"/>
    <col min="14366" max="14592" width="7.21875" style="789"/>
    <col min="14593" max="14593" width="11.5546875" style="789" customWidth="1"/>
    <col min="14594" max="14594" width="14.77734375" style="789" customWidth="1"/>
    <col min="14595" max="14596" width="10.77734375" style="789" customWidth="1"/>
    <col min="14597" max="14597" width="12.44140625" style="789" customWidth="1"/>
    <col min="14598" max="14599" width="10.77734375" style="789" customWidth="1"/>
    <col min="14600" max="14600" width="10.88671875" style="789" customWidth="1"/>
    <col min="14601" max="14601" width="14" style="789" customWidth="1"/>
    <col min="14602" max="14602" width="10.77734375" style="789" customWidth="1"/>
    <col min="14603" max="14603" width="11.21875" style="789" customWidth="1"/>
    <col min="14604" max="14605" width="8.5546875" style="789" customWidth="1"/>
    <col min="14606" max="14606" width="6.88671875" style="789" customWidth="1"/>
    <col min="14607" max="14612" width="12.21875" style="789" customWidth="1"/>
    <col min="14613" max="14613" width="7.77734375" style="789" customWidth="1"/>
    <col min="14614" max="14614" width="7.21875" style="789"/>
    <col min="14615" max="14615" width="4.5546875" style="789" customWidth="1"/>
    <col min="14616" max="14620" width="7.21875" style="789"/>
    <col min="14621" max="14621" width="10.21875" style="789" customWidth="1"/>
    <col min="14622" max="14848" width="7.21875" style="789"/>
    <col min="14849" max="14849" width="11.5546875" style="789" customWidth="1"/>
    <col min="14850" max="14850" width="14.77734375" style="789" customWidth="1"/>
    <col min="14851" max="14852" width="10.77734375" style="789" customWidth="1"/>
    <col min="14853" max="14853" width="12.44140625" style="789" customWidth="1"/>
    <col min="14854" max="14855" width="10.77734375" style="789" customWidth="1"/>
    <col min="14856" max="14856" width="10.88671875" style="789" customWidth="1"/>
    <col min="14857" max="14857" width="14" style="789" customWidth="1"/>
    <col min="14858" max="14858" width="10.77734375" style="789" customWidth="1"/>
    <col min="14859" max="14859" width="11.21875" style="789" customWidth="1"/>
    <col min="14860" max="14861" width="8.5546875" style="789" customWidth="1"/>
    <col min="14862" max="14862" width="6.88671875" style="789" customWidth="1"/>
    <col min="14863" max="14868" width="12.21875" style="789" customWidth="1"/>
    <col min="14869" max="14869" width="7.77734375" style="789" customWidth="1"/>
    <col min="14870" max="14870" width="7.21875" style="789"/>
    <col min="14871" max="14871" width="4.5546875" style="789" customWidth="1"/>
    <col min="14872" max="14876" width="7.21875" style="789"/>
    <col min="14877" max="14877" width="10.21875" style="789" customWidth="1"/>
    <col min="14878" max="15104" width="7.21875" style="789"/>
    <col min="15105" max="15105" width="11.5546875" style="789" customWidth="1"/>
    <col min="15106" max="15106" width="14.77734375" style="789" customWidth="1"/>
    <col min="15107" max="15108" width="10.77734375" style="789" customWidth="1"/>
    <col min="15109" max="15109" width="12.44140625" style="789" customWidth="1"/>
    <col min="15110" max="15111" width="10.77734375" style="789" customWidth="1"/>
    <col min="15112" max="15112" width="10.88671875" style="789" customWidth="1"/>
    <col min="15113" max="15113" width="14" style="789" customWidth="1"/>
    <col min="15114" max="15114" width="10.77734375" style="789" customWidth="1"/>
    <col min="15115" max="15115" width="11.21875" style="789" customWidth="1"/>
    <col min="15116" max="15117" width="8.5546875" style="789" customWidth="1"/>
    <col min="15118" max="15118" width="6.88671875" style="789" customWidth="1"/>
    <col min="15119" max="15124" width="12.21875" style="789" customWidth="1"/>
    <col min="15125" max="15125" width="7.77734375" style="789" customWidth="1"/>
    <col min="15126" max="15126" width="7.21875" style="789"/>
    <col min="15127" max="15127" width="4.5546875" style="789" customWidth="1"/>
    <col min="15128" max="15132" width="7.21875" style="789"/>
    <col min="15133" max="15133" width="10.21875" style="789" customWidth="1"/>
    <col min="15134" max="15360" width="7.21875" style="789"/>
    <col min="15361" max="15361" width="11.5546875" style="789" customWidth="1"/>
    <col min="15362" max="15362" width="14.77734375" style="789" customWidth="1"/>
    <col min="15363" max="15364" width="10.77734375" style="789" customWidth="1"/>
    <col min="15365" max="15365" width="12.44140625" style="789" customWidth="1"/>
    <col min="15366" max="15367" width="10.77734375" style="789" customWidth="1"/>
    <col min="15368" max="15368" width="10.88671875" style="789" customWidth="1"/>
    <col min="15369" max="15369" width="14" style="789" customWidth="1"/>
    <col min="15370" max="15370" width="10.77734375" style="789" customWidth="1"/>
    <col min="15371" max="15371" width="11.21875" style="789" customWidth="1"/>
    <col min="15372" max="15373" width="8.5546875" style="789" customWidth="1"/>
    <col min="15374" max="15374" width="6.88671875" style="789" customWidth="1"/>
    <col min="15375" max="15380" width="12.21875" style="789" customWidth="1"/>
    <col min="15381" max="15381" width="7.77734375" style="789" customWidth="1"/>
    <col min="15382" max="15382" width="7.21875" style="789"/>
    <col min="15383" max="15383" width="4.5546875" style="789" customWidth="1"/>
    <col min="15384" max="15388" width="7.21875" style="789"/>
    <col min="15389" max="15389" width="10.21875" style="789" customWidth="1"/>
    <col min="15390" max="15616" width="7.21875" style="789"/>
    <col min="15617" max="15617" width="11.5546875" style="789" customWidth="1"/>
    <col min="15618" max="15618" width="14.77734375" style="789" customWidth="1"/>
    <col min="15619" max="15620" width="10.77734375" style="789" customWidth="1"/>
    <col min="15621" max="15621" width="12.44140625" style="789" customWidth="1"/>
    <col min="15622" max="15623" width="10.77734375" style="789" customWidth="1"/>
    <col min="15624" max="15624" width="10.88671875" style="789" customWidth="1"/>
    <col min="15625" max="15625" width="14" style="789" customWidth="1"/>
    <col min="15626" max="15626" width="10.77734375" style="789" customWidth="1"/>
    <col min="15627" max="15627" width="11.21875" style="789" customWidth="1"/>
    <col min="15628" max="15629" width="8.5546875" style="789" customWidth="1"/>
    <col min="15630" max="15630" width="6.88671875" style="789" customWidth="1"/>
    <col min="15631" max="15636" width="12.21875" style="789" customWidth="1"/>
    <col min="15637" max="15637" width="7.77734375" style="789" customWidth="1"/>
    <col min="15638" max="15638" width="7.21875" style="789"/>
    <col min="15639" max="15639" width="4.5546875" style="789" customWidth="1"/>
    <col min="15640" max="15644" width="7.21875" style="789"/>
    <col min="15645" max="15645" width="10.21875" style="789" customWidth="1"/>
    <col min="15646" max="15872" width="7.21875" style="789"/>
    <col min="15873" max="15873" width="11.5546875" style="789" customWidth="1"/>
    <col min="15874" max="15874" width="14.77734375" style="789" customWidth="1"/>
    <col min="15875" max="15876" width="10.77734375" style="789" customWidth="1"/>
    <col min="15877" max="15877" width="12.44140625" style="789" customWidth="1"/>
    <col min="15878" max="15879" width="10.77734375" style="789" customWidth="1"/>
    <col min="15880" max="15880" width="10.88671875" style="789" customWidth="1"/>
    <col min="15881" max="15881" width="14" style="789" customWidth="1"/>
    <col min="15882" max="15882" width="10.77734375" style="789" customWidth="1"/>
    <col min="15883" max="15883" width="11.21875" style="789" customWidth="1"/>
    <col min="15884" max="15885" width="8.5546875" style="789" customWidth="1"/>
    <col min="15886" max="15886" width="6.88671875" style="789" customWidth="1"/>
    <col min="15887" max="15892" width="12.21875" style="789" customWidth="1"/>
    <col min="15893" max="15893" width="7.77734375" style="789" customWidth="1"/>
    <col min="15894" max="15894" width="7.21875" style="789"/>
    <col min="15895" max="15895" width="4.5546875" style="789" customWidth="1"/>
    <col min="15896" max="15900" width="7.21875" style="789"/>
    <col min="15901" max="15901" width="10.21875" style="789" customWidth="1"/>
    <col min="15902" max="16128" width="7.21875" style="789"/>
    <col min="16129" max="16129" width="11.5546875" style="789" customWidth="1"/>
    <col min="16130" max="16130" width="14.77734375" style="789" customWidth="1"/>
    <col min="16131" max="16132" width="10.77734375" style="789" customWidth="1"/>
    <col min="16133" max="16133" width="12.44140625" style="789" customWidth="1"/>
    <col min="16134" max="16135" width="10.77734375" style="789" customWidth="1"/>
    <col min="16136" max="16136" width="10.88671875" style="789" customWidth="1"/>
    <col min="16137" max="16137" width="14" style="789" customWidth="1"/>
    <col min="16138" max="16138" width="10.77734375" style="789" customWidth="1"/>
    <col min="16139" max="16139" width="11.21875" style="789" customWidth="1"/>
    <col min="16140" max="16141" width="8.5546875" style="789" customWidth="1"/>
    <col min="16142" max="16142" width="6.88671875" style="789" customWidth="1"/>
    <col min="16143" max="16148" width="12.21875" style="789" customWidth="1"/>
    <col min="16149" max="16149" width="7.77734375" style="789" customWidth="1"/>
    <col min="16150" max="16150" width="7.21875" style="789"/>
    <col min="16151" max="16151" width="4.5546875" style="789" customWidth="1"/>
    <col min="16152" max="16156" width="7.21875" style="789"/>
    <col min="16157" max="16157" width="10.21875" style="789" customWidth="1"/>
    <col min="16158" max="16384" width="7.21875" style="789"/>
  </cols>
  <sheetData>
    <row r="1" spans="1:25" s="787" customFormat="1" ht="16.5" customHeight="1">
      <c r="A1" s="661" t="s">
        <v>1373</v>
      </c>
      <c r="C1" s="788"/>
      <c r="D1" s="788"/>
      <c r="E1" s="788"/>
      <c r="F1" s="788"/>
      <c r="G1" s="788"/>
      <c r="H1" s="788"/>
      <c r="I1" s="788"/>
      <c r="J1" s="2016"/>
      <c r="K1" s="2016"/>
      <c r="L1" s="2016"/>
      <c r="M1" s="2016"/>
      <c r="N1" s="2016"/>
      <c r="O1" s="1453" t="s">
        <v>563</v>
      </c>
      <c r="P1" s="1453"/>
      <c r="Q1" s="484"/>
      <c r="R1" s="484"/>
      <c r="S1" s="790"/>
      <c r="T1" s="789"/>
      <c r="U1" s="789"/>
      <c r="V1" s="789"/>
      <c r="W1" s="790"/>
      <c r="X1" s="790"/>
    </row>
    <row r="2" spans="1:25" s="787" customFormat="1" ht="20.100000000000001" customHeight="1">
      <c r="A2" s="791" t="s">
        <v>1375</v>
      </c>
      <c r="B2" s="792" t="s">
        <v>1564</v>
      </c>
      <c r="C2" s="788"/>
      <c r="D2" s="788"/>
      <c r="E2" s="788"/>
      <c r="F2" s="788"/>
      <c r="G2" s="788"/>
      <c r="H2" s="788"/>
      <c r="I2" s="788"/>
      <c r="J2" s="2016"/>
      <c r="K2" s="2016"/>
      <c r="L2" s="2016"/>
      <c r="M2" s="2016"/>
      <c r="N2" s="2016"/>
      <c r="O2" s="790"/>
      <c r="P2" s="790"/>
      <c r="Q2" s="484"/>
      <c r="R2" s="484"/>
      <c r="S2" s="790"/>
      <c r="T2" s="790"/>
      <c r="U2" s="790"/>
      <c r="V2" s="790"/>
      <c r="W2" s="790"/>
      <c r="X2" s="790"/>
    </row>
    <row r="3" spans="1:25" ht="30" customHeight="1">
      <c r="A3" s="2031" t="s">
        <v>1565</v>
      </c>
      <c r="B3" s="2031"/>
      <c r="C3" s="2031"/>
      <c r="D3" s="2031"/>
      <c r="E3" s="2031"/>
      <c r="F3" s="2031"/>
      <c r="G3" s="2031"/>
      <c r="H3" s="2031"/>
      <c r="I3" s="2031"/>
      <c r="J3" s="2031"/>
      <c r="K3" s="2031"/>
      <c r="L3" s="2031"/>
      <c r="M3" s="2031"/>
      <c r="N3" s="2031"/>
    </row>
    <row r="4" spans="1:25" ht="24.9" customHeight="1" thickBot="1">
      <c r="A4" s="483"/>
      <c r="B4" s="483"/>
      <c r="C4" s="483"/>
      <c r="D4" s="483"/>
      <c r="E4" s="483"/>
      <c r="F4" s="1684" t="s">
        <v>1622</v>
      </c>
      <c r="G4" s="1684"/>
      <c r="H4" s="1684"/>
      <c r="I4" s="1684"/>
      <c r="J4" s="483"/>
      <c r="K4" s="483"/>
      <c r="L4" s="2032" t="s">
        <v>1566</v>
      </c>
      <c r="M4" s="2032"/>
      <c r="N4" s="2032"/>
    </row>
    <row r="5" spans="1:25" s="797" customFormat="1" ht="40.5" customHeight="1" thickBot="1">
      <c r="A5" s="793" t="s">
        <v>1567</v>
      </c>
      <c r="B5" s="794" t="s">
        <v>1568</v>
      </c>
      <c r="C5" s="794" t="s">
        <v>1569</v>
      </c>
      <c r="D5" s="794" t="s">
        <v>1570</v>
      </c>
      <c r="E5" s="794" t="s">
        <v>1571</v>
      </c>
      <c r="F5" s="794" t="s">
        <v>1572</v>
      </c>
      <c r="G5" s="794" t="s">
        <v>1573</v>
      </c>
      <c r="H5" s="794" t="s">
        <v>1574</v>
      </c>
      <c r="I5" s="794" t="s">
        <v>1575</v>
      </c>
      <c r="J5" s="794" t="s">
        <v>1576</v>
      </c>
      <c r="K5" s="794" t="s">
        <v>1577</v>
      </c>
      <c r="L5" s="2037" t="s">
        <v>1578</v>
      </c>
      <c r="M5" s="2038"/>
      <c r="N5" s="796" t="s">
        <v>1579</v>
      </c>
      <c r="P5" s="798"/>
      <c r="Q5" s="798"/>
      <c r="R5" s="798"/>
      <c r="S5" s="798"/>
      <c r="T5" s="798"/>
      <c r="U5" s="798"/>
      <c r="V5" s="798"/>
      <c r="W5" s="798"/>
      <c r="X5" s="798"/>
      <c r="Y5" s="798"/>
    </row>
    <row r="6" spans="1:25" s="802" customFormat="1" ht="23.1" customHeight="1">
      <c r="A6" s="724" t="s">
        <v>837</v>
      </c>
      <c r="B6" s="799">
        <f>SUM(C6:N6,B27:N27)</f>
        <v>20</v>
      </c>
      <c r="C6" s="800">
        <v>2</v>
      </c>
      <c r="D6" s="799">
        <v>7</v>
      </c>
      <c r="E6" s="799">
        <v>0</v>
      </c>
      <c r="F6" s="799">
        <v>0</v>
      </c>
      <c r="G6" s="799">
        <v>0</v>
      </c>
      <c r="H6" s="799">
        <v>0</v>
      </c>
      <c r="I6" s="799">
        <v>0</v>
      </c>
      <c r="J6" s="800">
        <v>0</v>
      </c>
      <c r="K6" s="800">
        <v>0</v>
      </c>
      <c r="L6" s="2035">
        <v>0</v>
      </c>
      <c r="M6" s="2036"/>
      <c r="N6" s="801">
        <v>0</v>
      </c>
    </row>
    <row r="7" spans="1:25" s="787" customFormat="1" ht="23.1" customHeight="1">
      <c r="A7" s="803"/>
      <c r="B7" s="804"/>
      <c r="C7" s="805"/>
      <c r="D7" s="805"/>
      <c r="E7" s="805"/>
      <c r="F7" s="805"/>
      <c r="G7" s="805"/>
      <c r="H7" s="805"/>
      <c r="I7" s="805"/>
      <c r="J7" s="805"/>
      <c r="K7" s="805"/>
      <c r="L7" s="2027"/>
      <c r="M7" s="2028"/>
      <c r="N7" s="807"/>
    </row>
    <row r="8" spans="1:25" s="787" customFormat="1" ht="23.1" customHeight="1">
      <c r="A8" s="803"/>
      <c r="B8" s="804"/>
      <c r="C8" s="805"/>
      <c r="D8" s="805"/>
      <c r="E8" s="805"/>
      <c r="F8" s="805"/>
      <c r="G8" s="805"/>
      <c r="H8" s="805"/>
      <c r="I8" s="805"/>
      <c r="J8" s="805"/>
      <c r="K8" s="805"/>
      <c r="L8" s="2027"/>
      <c r="M8" s="2028"/>
      <c r="N8" s="807"/>
    </row>
    <row r="9" spans="1:25" s="787" customFormat="1" ht="23.1" customHeight="1">
      <c r="A9" s="803"/>
      <c r="B9" s="804"/>
      <c r="C9" s="805"/>
      <c r="D9" s="805"/>
      <c r="E9" s="805"/>
      <c r="F9" s="805"/>
      <c r="G9" s="805"/>
      <c r="H9" s="805"/>
      <c r="I9" s="805"/>
      <c r="J9" s="805"/>
      <c r="K9" s="805"/>
      <c r="L9" s="2027"/>
      <c r="M9" s="2028"/>
      <c r="N9" s="807"/>
    </row>
    <row r="10" spans="1:25" s="787" customFormat="1" ht="23.1" customHeight="1">
      <c r="A10" s="803"/>
      <c r="B10" s="804"/>
      <c r="C10" s="805"/>
      <c r="D10" s="805"/>
      <c r="E10" s="805"/>
      <c r="F10" s="805"/>
      <c r="G10" s="805"/>
      <c r="H10" s="805"/>
      <c r="I10" s="805"/>
      <c r="J10" s="805"/>
      <c r="K10" s="805"/>
      <c r="L10" s="2027"/>
      <c r="M10" s="2028"/>
      <c r="N10" s="807"/>
    </row>
    <row r="11" spans="1:25" s="787" customFormat="1" ht="23.1" customHeight="1">
      <c r="A11" s="803"/>
      <c r="B11" s="804"/>
      <c r="C11" s="805"/>
      <c r="D11" s="805"/>
      <c r="E11" s="805"/>
      <c r="F11" s="805"/>
      <c r="G11" s="805"/>
      <c r="H11" s="805"/>
      <c r="I11" s="805"/>
      <c r="J11" s="805"/>
      <c r="K11" s="805"/>
      <c r="L11" s="2027"/>
      <c r="M11" s="2028"/>
      <c r="N11" s="807"/>
    </row>
    <row r="12" spans="1:25" s="787" customFormat="1" ht="23.1" customHeight="1">
      <c r="A12" s="803"/>
      <c r="B12" s="804"/>
      <c r="C12" s="805"/>
      <c r="D12" s="805"/>
      <c r="E12" s="805"/>
      <c r="F12" s="805"/>
      <c r="G12" s="805"/>
      <c r="H12" s="805"/>
      <c r="I12" s="805"/>
      <c r="J12" s="805"/>
      <c r="K12" s="805"/>
      <c r="L12" s="2033"/>
      <c r="M12" s="2034"/>
      <c r="N12" s="807"/>
    </row>
    <row r="13" spans="1:25" s="787" customFormat="1" ht="23.1" customHeight="1">
      <c r="A13" s="803"/>
      <c r="B13" s="804"/>
      <c r="C13" s="805"/>
      <c r="D13" s="805"/>
      <c r="E13" s="805"/>
      <c r="F13" s="805"/>
      <c r="G13" s="805"/>
      <c r="H13" s="805"/>
      <c r="I13" s="805"/>
      <c r="J13" s="805"/>
      <c r="K13" s="805"/>
      <c r="L13" s="2027"/>
      <c r="M13" s="2028"/>
      <c r="N13" s="807"/>
    </row>
    <row r="14" spans="1:25" s="787" customFormat="1" ht="23.1" customHeight="1">
      <c r="A14" s="803"/>
      <c r="B14" s="804"/>
      <c r="C14" s="805"/>
      <c r="D14" s="805"/>
      <c r="E14" s="805"/>
      <c r="F14" s="805"/>
      <c r="G14" s="805"/>
      <c r="H14" s="805"/>
      <c r="I14" s="805"/>
      <c r="J14" s="805"/>
      <c r="K14" s="805"/>
      <c r="L14" s="2027"/>
      <c r="M14" s="2028"/>
      <c r="N14" s="807"/>
    </row>
    <row r="15" spans="1:25" s="787" customFormat="1" ht="23.1" customHeight="1">
      <c r="A15" s="803"/>
      <c r="B15" s="804"/>
      <c r="C15" s="805"/>
      <c r="D15" s="805"/>
      <c r="E15" s="805"/>
      <c r="F15" s="805"/>
      <c r="G15" s="805"/>
      <c r="H15" s="805"/>
      <c r="I15" s="805"/>
      <c r="J15" s="805"/>
      <c r="K15" s="805"/>
      <c r="L15" s="2027"/>
      <c r="M15" s="2028"/>
      <c r="N15" s="807"/>
    </row>
    <row r="16" spans="1:25" s="787" customFormat="1" ht="23.1" customHeight="1">
      <c r="A16" s="803"/>
      <c r="B16" s="804"/>
      <c r="C16" s="805"/>
      <c r="D16" s="805"/>
      <c r="E16" s="805"/>
      <c r="F16" s="805"/>
      <c r="G16" s="805"/>
      <c r="H16" s="805"/>
      <c r="I16" s="805"/>
      <c r="J16" s="805"/>
      <c r="K16" s="805"/>
      <c r="L16" s="2027"/>
      <c r="M16" s="2028"/>
      <c r="N16" s="807"/>
    </row>
    <row r="17" spans="1:15" s="787" customFormat="1" ht="23.1" customHeight="1">
      <c r="A17" s="803"/>
      <c r="B17" s="804"/>
      <c r="C17" s="805"/>
      <c r="D17" s="805"/>
      <c r="E17" s="805"/>
      <c r="F17" s="805"/>
      <c r="G17" s="805"/>
      <c r="H17" s="805"/>
      <c r="I17" s="805"/>
      <c r="J17" s="805"/>
      <c r="K17" s="805"/>
      <c r="L17" s="2027"/>
      <c r="M17" s="2028"/>
      <c r="N17" s="807"/>
    </row>
    <row r="18" spans="1:15" s="787" customFormat="1" ht="23.1" customHeight="1">
      <c r="A18" s="803"/>
      <c r="B18" s="804"/>
      <c r="C18" s="805"/>
      <c r="D18" s="805"/>
      <c r="E18" s="805"/>
      <c r="F18" s="805"/>
      <c r="G18" s="805"/>
      <c r="H18" s="805"/>
      <c r="I18" s="805"/>
      <c r="J18" s="805"/>
      <c r="K18" s="805"/>
      <c r="L18" s="2027"/>
      <c r="M18" s="2028"/>
      <c r="N18" s="807"/>
    </row>
    <row r="19" spans="1:15" s="787" customFormat="1" ht="23.1" customHeight="1" thickBot="1">
      <c r="A19" s="808"/>
      <c r="B19" s="809"/>
      <c r="C19" s="810"/>
      <c r="D19" s="810"/>
      <c r="E19" s="810"/>
      <c r="F19" s="810"/>
      <c r="G19" s="810"/>
      <c r="H19" s="810"/>
      <c r="I19" s="810"/>
      <c r="J19" s="810"/>
      <c r="K19" s="810"/>
      <c r="L19" s="2029"/>
      <c r="M19" s="2030"/>
      <c r="N19" s="811"/>
    </row>
    <row r="20" spans="1:15" s="787" customFormat="1" ht="23.1" customHeight="1">
      <c r="A20" s="812"/>
      <c r="B20" s="813"/>
      <c r="C20" s="814"/>
      <c r="D20" s="814"/>
      <c r="E20" s="814"/>
      <c r="F20" s="814"/>
      <c r="G20" s="814"/>
      <c r="H20" s="814"/>
      <c r="I20" s="814"/>
      <c r="J20" s="814"/>
      <c r="K20" s="814"/>
      <c r="L20" s="814"/>
      <c r="M20" s="814"/>
      <c r="N20" s="814"/>
      <c r="O20" s="814"/>
    </row>
    <row r="21" spans="1:15" s="787" customFormat="1" ht="9" customHeight="1">
      <c r="A21" s="815"/>
      <c r="B21" s="813"/>
      <c r="C21" s="814"/>
      <c r="D21" s="814"/>
      <c r="E21" s="814"/>
      <c r="F21" s="814"/>
      <c r="G21" s="814"/>
      <c r="H21" s="814"/>
      <c r="I21" s="814"/>
      <c r="J21" s="814"/>
      <c r="K21" s="814"/>
      <c r="L21" s="814"/>
      <c r="M21" s="814"/>
      <c r="N21" s="814"/>
      <c r="O21" s="814"/>
    </row>
    <row r="22" spans="1:15" s="787" customFormat="1" ht="16.5" customHeight="1">
      <c r="A22" s="661" t="s">
        <v>1373</v>
      </c>
      <c r="C22" s="788"/>
      <c r="D22" s="788"/>
      <c r="E22" s="788"/>
      <c r="F22" s="788"/>
      <c r="G22" s="788"/>
      <c r="H22" s="788"/>
      <c r="I22" s="788"/>
      <c r="J22" s="2016"/>
      <c r="K22" s="2016"/>
      <c r="L22" s="2016"/>
      <c r="M22" s="2016"/>
      <c r="N22" s="2016"/>
    </row>
    <row r="23" spans="1:15" s="787" customFormat="1" ht="20.100000000000001" customHeight="1">
      <c r="A23" s="791" t="s">
        <v>1375</v>
      </c>
      <c r="B23" s="792" t="s">
        <v>1564</v>
      </c>
      <c r="C23" s="788"/>
      <c r="D23" s="788"/>
      <c r="E23" s="788"/>
      <c r="F23" s="788"/>
      <c r="G23" s="788"/>
      <c r="H23" s="788"/>
      <c r="I23" s="788"/>
      <c r="J23" s="2016"/>
      <c r="K23" s="2016"/>
      <c r="L23" s="2016"/>
      <c r="M23" s="2016"/>
      <c r="N23" s="2016"/>
    </row>
    <row r="24" spans="1:15" s="787" customFormat="1" ht="30" customHeight="1">
      <c r="A24" s="2031" t="s">
        <v>1580</v>
      </c>
      <c r="B24" s="2031"/>
      <c r="C24" s="2031"/>
      <c r="D24" s="2031"/>
      <c r="E24" s="2031"/>
      <c r="F24" s="2031"/>
      <c r="G24" s="2031"/>
      <c r="H24" s="2031"/>
      <c r="I24" s="2031"/>
      <c r="J24" s="2031"/>
      <c r="K24" s="2031"/>
      <c r="L24" s="2031"/>
      <c r="M24" s="2031"/>
      <c r="N24" s="2031"/>
    </row>
    <row r="25" spans="1:15" s="787" customFormat="1" ht="20.100000000000001" customHeight="1" thickBot="1">
      <c r="A25" s="483"/>
      <c r="B25" s="483"/>
      <c r="C25" s="483"/>
      <c r="D25" s="483"/>
      <c r="E25" s="483"/>
      <c r="F25" s="1684" t="s">
        <v>1622</v>
      </c>
      <c r="G25" s="1684"/>
      <c r="H25" s="1684"/>
      <c r="I25" s="1684"/>
      <c r="J25" s="483"/>
      <c r="K25" s="483"/>
      <c r="L25" s="2032" t="s">
        <v>1566</v>
      </c>
      <c r="M25" s="2032"/>
      <c r="N25" s="2032"/>
    </row>
    <row r="26" spans="1:15" s="787" customFormat="1" ht="39.9" customHeight="1" thickBot="1">
      <c r="A26" s="793" t="s">
        <v>1567</v>
      </c>
      <c r="B26" s="794" t="s">
        <v>1581</v>
      </c>
      <c r="C26" s="794" t="s">
        <v>1582</v>
      </c>
      <c r="D26" s="794" t="s">
        <v>1583</v>
      </c>
      <c r="E26" s="794" t="s">
        <v>1584</v>
      </c>
      <c r="F26" s="794" t="s">
        <v>1585</v>
      </c>
      <c r="G26" s="794" t="s">
        <v>1586</v>
      </c>
      <c r="H26" s="794" t="s">
        <v>1587</v>
      </c>
      <c r="I26" s="794" t="s">
        <v>1588</v>
      </c>
      <c r="J26" s="794" t="s">
        <v>1589</v>
      </c>
      <c r="K26" s="794" t="s">
        <v>1590</v>
      </c>
      <c r="L26" s="794" t="s">
        <v>1591</v>
      </c>
      <c r="M26" s="795" t="s">
        <v>784</v>
      </c>
    </row>
    <row r="27" spans="1:15" s="787" customFormat="1" ht="30" customHeight="1">
      <c r="A27" s="724" t="s">
        <v>837</v>
      </c>
      <c r="B27" s="799">
        <v>0</v>
      </c>
      <c r="C27" s="800">
        <v>3</v>
      </c>
      <c r="D27" s="799">
        <v>8</v>
      </c>
      <c r="E27" s="799">
        <v>0</v>
      </c>
      <c r="F27" s="799">
        <v>0</v>
      </c>
      <c r="G27" s="799">
        <v>0</v>
      </c>
      <c r="H27" s="799">
        <v>0</v>
      </c>
      <c r="I27" s="799">
        <v>0</v>
      </c>
      <c r="J27" s="800">
        <v>0</v>
      </c>
      <c r="K27" s="800">
        <v>0</v>
      </c>
      <c r="L27" s="800">
        <v>0</v>
      </c>
      <c r="M27" s="816">
        <v>0</v>
      </c>
      <c r="N27" s="722"/>
    </row>
    <row r="28" spans="1:15" s="787" customFormat="1" ht="23.1" customHeight="1">
      <c r="A28" s="803"/>
      <c r="B28" s="804"/>
      <c r="C28" s="805"/>
      <c r="D28" s="805"/>
      <c r="E28" s="805"/>
      <c r="F28" s="805"/>
      <c r="G28" s="805"/>
      <c r="H28" s="805"/>
      <c r="I28" s="805"/>
      <c r="J28" s="805"/>
      <c r="K28" s="805"/>
      <c r="L28" s="805"/>
      <c r="M28" s="806"/>
      <c r="N28" s="806"/>
    </row>
    <row r="29" spans="1:15" s="787" customFormat="1" ht="23.1" customHeight="1">
      <c r="A29" s="803"/>
      <c r="B29" s="804"/>
      <c r="C29" s="805"/>
      <c r="D29" s="805"/>
      <c r="E29" s="805"/>
      <c r="F29" s="805"/>
      <c r="G29" s="805"/>
      <c r="H29" s="805"/>
      <c r="I29" s="805"/>
      <c r="J29" s="805"/>
      <c r="K29" s="805"/>
      <c r="L29" s="805"/>
      <c r="M29" s="806"/>
      <c r="N29" s="806"/>
    </row>
    <row r="30" spans="1:15" s="787" customFormat="1" ht="23.1" customHeight="1">
      <c r="A30" s="803"/>
      <c r="B30" s="804"/>
      <c r="C30" s="805"/>
      <c r="D30" s="805"/>
      <c r="E30" s="805"/>
      <c r="F30" s="805"/>
      <c r="G30" s="805"/>
      <c r="H30" s="805"/>
      <c r="I30" s="805"/>
      <c r="J30" s="805"/>
      <c r="K30" s="805"/>
      <c r="L30" s="805"/>
      <c r="M30" s="806"/>
      <c r="N30" s="806"/>
    </row>
    <row r="31" spans="1:15" s="787" customFormat="1" ht="23.1" customHeight="1">
      <c r="A31" s="803"/>
      <c r="B31" s="804"/>
      <c r="C31" s="805"/>
      <c r="D31" s="805"/>
      <c r="E31" s="805"/>
      <c r="F31" s="805"/>
      <c r="G31" s="805"/>
      <c r="H31" s="805"/>
      <c r="I31" s="805"/>
      <c r="J31" s="805"/>
      <c r="K31" s="805"/>
      <c r="L31" s="805"/>
      <c r="M31" s="806"/>
      <c r="N31" s="806"/>
    </row>
    <row r="32" spans="1:15" s="787" customFormat="1" ht="23.1" customHeight="1">
      <c r="A32" s="803"/>
      <c r="B32" s="804"/>
      <c r="C32" s="805"/>
      <c r="D32" s="805"/>
      <c r="E32" s="805"/>
      <c r="F32" s="805"/>
      <c r="G32" s="805"/>
      <c r="H32" s="805"/>
      <c r="I32" s="805"/>
      <c r="J32" s="805"/>
      <c r="K32" s="805"/>
      <c r="L32" s="805"/>
      <c r="M32" s="806"/>
      <c r="N32" s="806"/>
    </row>
    <row r="33" spans="1:41" s="787" customFormat="1" ht="23.1" customHeight="1">
      <c r="A33" s="803"/>
      <c r="B33" s="804"/>
      <c r="C33" s="805"/>
      <c r="D33" s="805"/>
      <c r="E33" s="805"/>
      <c r="F33" s="805"/>
      <c r="G33" s="805"/>
      <c r="H33" s="805"/>
      <c r="I33" s="805"/>
      <c r="J33" s="805"/>
      <c r="K33" s="805"/>
      <c r="L33" s="805"/>
      <c r="M33" s="806"/>
      <c r="N33" s="806"/>
    </row>
    <row r="34" spans="1:41" s="787" customFormat="1" ht="23.1" customHeight="1">
      <c r="A34" s="803"/>
      <c r="B34" s="804"/>
      <c r="C34" s="805"/>
      <c r="D34" s="805"/>
      <c r="E34" s="805"/>
      <c r="F34" s="805"/>
      <c r="G34" s="805"/>
      <c r="H34" s="805"/>
      <c r="I34" s="805"/>
      <c r="J34" s="805"/>
      <c r="K34" s="805"/>
      <c r="L34" s="805"/>
      <c r="M34" s="806"/>
      <c r="N34" s="806"/>
    </row>
    <row r="35" spans="1:41" s="787" customFormat="1" ht="23.1" customHeight="1">
      <c r="A35" s="803"/>
      <c r="B35" s="804"/>
      <c r="C35" s="805"/>
      <c r="D35" s="805"/>
      <c r="E35" s="805"/>
      <c r="F35" s="805"/>
      <c r="G35" s="805"/>
      <c r="H35" s="805"/>
      <c r="I35" s="805"/>
      <c r="J35" s="805"/>
      <c r="K35" s="805"/>
      <c r="L35" s="805"/>
      <c r="M35" s="806"/>
      <c r="N35" s="806"/>
    </row>
    <row r="36" spans="1:41" s="787" customFormat="1" ht="23.1" customHeight="1">
      <c r="A36" s="803"/>
      <c r="B36" s="804"/>
      <c r="C36" s="805"/>
      <c r="D36" s="805"/>
      <c r="E36" s="805"/>
      <c r="F36" s="805"/>
      <c r="G36" s="805"/>
      <c r="H36" s="805"/>
      <c r="I36" s="805"/>
      <c r="J36" s="805"/>
      <c r="K36" s="805"/>
      <c r="L36" s="805"/>
      <c r="M36" s="806"/>
      <c r="N36" s="806"/>
    </row>
    <row r="37" spans="1:41" s="663" customFormat="1" ht="23.1" customHeight="1" thickBot="1">
      <c r="A37" s="817" t="s">
        <v>1405</v>
      </c>
      <c r="B37" s="689"/>
      <c r="C37" s="689"/>
      <c r="D37" s="690"/>
      <c r="E37" s="691"/>
      <c r="F37" s="691"/>
      <c r="G37" s="690"/>
      <c r="H37" s="690"/>
      <c r="I37" s="691"/>
      <c r="J37" s="689"/>
      <c r="K37" s="692"/>
      <c r="L37" s="693"/>
      <c r="M37" s="693"/>
      <c r="N37" s="693"/>
      <c r="O37" s="787"/>
      <c r="P37" s="787"/>
      <c r="Q37" s="787"/>
      <c r="R37" s="787"/>
      <c r="S37" s="787"/>
    </row>
    <row r="38" spans="1:41" ht="21">
      <c r="A38" s="835"/>
      <c r="B38" s="836"/>
      <c r="C38" s="836"/>
      <c r="D38" s="836"/>
      <c r="E38" s="836"/>
      <c r="F38" s="836"/>
      <c r="G38" s="836"/>
      <c r="H38" s="836"/>
      <c r="I38" s="836"/>
      <c r="J38" s="836"/>
      <c r="K38" s="2025" t="s">
        <v>1619</v>
      </c>
      <c r="L38" s="2026"/>
      <c r="M38" s="2026"/>
      <c r="N38" s="2026"/>
      <c r="O38" s="836"/>
      <c r="P38" s="836"/>
      <c r="Q38" s="836"/>
      <c r="R38" s="836"/>
      <c r="S38" s="836"/>
      <c r="T38" s="674"/>
      <c r="U38" s="837"/>
      <c r="V38" s="836"/>
      <c r="W38" s="836"/>
      <c r="X38" s="836"/>
      <c r="Y38" s="836"/>
      <c r="Z38" s="836"/>
      <c r="AA38" s="836"/>
      <c r="AB38" s="836"/>
      <c r="AC38" s="836"/>
      <c r="AD38" s="836"/>
      <c r="AE38" s="836"/>
      <c r="AF38" s="836"/>
      <c r="AG38" s="836"/>
      <c r="AH38" s="836"/>
      <c r="AI38" s="836"/>
      <c r="AJ38" s="836"/>
      <c r="AK38" s="836"/>
      <c r="AL38" s="2024" t="s">
        <v>1619</v>
      </c>
      <c r="AM38" s="2024"/>
      <c r="AN38" s="2024"/>
      <c r="AO38" s="2024"/>
    </row>
    <row r="39" spans="1:41" s="663" customFormat="1" ht="19.5" customHeight="1">
      <c r="A39" s="695" t="s">
        <v>1556</v>
      </c>
      <c r="B39" s="665"/>
      <c r="C39" s="675" t="s">
        <v>1557</v>
      </c>
      <c r="F39" s="665" t="s">
        <v>1479</v>
      </c>
      <c r="I39" s="818" t="s">
        <v>1592</v>
      </c>
      <c r="K39" s="819"/>
      <c r="O39" s="787"/>
      <c r="P39" s="787"/>
      <c r="Q39" s="787"/>
      <c r="R39" s="787"/>
      <c r="S39" s="787"/>
    </row>
    <row r="40" spans="1:41" s="663" customFormat="1" ht="19.5" customHeight="1">
      <c r="F40" s="665" t="s">
        <v>1482</v>
      </c>
      <c r="H40" s="665"/>
      <c r="I40" s="665"/>
      <c r="J40" s="819"/>
      <c r="O40" s="787"/>
      <c r="P40" s="787"/>
      <c r="Q40" s="787"/>
      <c r="R40" s="787"/>
      <c r="S40" s="787"/>
    </row>
    <row r="41" spans="1:41" s="821" customFormat="1" ht="20.100000000000001" customHeight="1">
      <c r="A41" s="481" t="s">
        <v>1593</v>
      </c>
      <c r="B41" s="820"/>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row>
    <row r="42" spans="1:41" ht="20.100000000000001" customHeight="1">
      <c r="A42" s="481" t="s">
        <v>1594</v>
      </c>
      <c r="B42" s="820"/>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row>
    <row r="43" spans="1:41" ht="20.100000000000001" customHeight="1">
      <c r="A43" s="822" t="s">
        <v>1595</v>
      </c>
      <c r="B43" s="820"/>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row>
    <row r="44" spans="1:41" ht="16.2">
      <c r="A44" s="2023"/>
      <c r="B44" s="2023"/>
      <c r="C44" s="2023"/>
      <c r="D44" s="2023"/>
      <c r="E44" s="2023"/>
      <c r="F44" s="2023"/>
      <c r="G44" s="2023"/>
      <c r="H44" s="2023"/>
      <c r="I44" s="2023"/>
      <c r="J44" s="2023"/>
      <c r="K44" s="2023"/>
      <c r="L44" s="2023"/>
      <c r="M44" s="2023"/>
      <c r="N44" s="2023"/>
      <c r="O44" s="823"/>
      <c r="P44" s="823"/>
      <c r="Q44" s="823"/>
      <c r="R44" s="823"/>
      <c r="S44" s="823"/>
      <c r="T44" s="823"/>
      <c r="U44" s="823"/>
      <c r="V44" s="823"/>
      <c r="W44" s="823"/>
      <c r="X44" s="823"/>
      <c r="Y44" s="823"/>
      <c r="Z44" s="823"/>
      <c r="AA44" s="823"/>
      <c r="AB44" s="823"/>
      <c r="AC44" s="823"/>
    </row>
  </sheetData>
  <mergeCells count="29">
    <mergeCell ref="L5:M5"/>
    <mergeCell ref="J1:J2"/>
    <mergeCell ref="K1:N2"/>
    <mergeCell ref="A3:N3"/>
    <mergeCell ref="F4:I4"/>
    <mergeCell ref="L4:N4"/>
    <mergeCell ref="L17:M17"/>
    <mergeCell ref="L6:M6"/>
    <mergeCell ref="L7:M7"/>
    <mergeCell ref="L8:M8"/>
    <mergeCell ref="L9:M9"/>
    <mergeCell ref="L10:M10"/>
    <mergeCell ref="L11:M11"/>
    <mergeCell ref="A44:N44"/>
    <mergeCell ref="O1:P1"/>
    <mergeCell ref="AL38:AO38"/>
    <mergeCell ref="K38:N38"/>
    <mergeCell ref="L18:M18"/>
    <mergeCell ref="L19:M19"/>
    <mergeCell ref="J22:J23"/>
    <mergeCell ref="K22:N23"/>
    <mergeCell ref="A24:N24"/>
    <mergeCell ref="F25:I25"/>
    <mergeCell ref="L25:N25"/>
    <mergeCell ref="L12:M12"/>
    <mergeCell ref="L13:M13"/>
    <mergeCell ref="L14:M14"/>
    <mergeCell ref="L15:M15"/>
    <mergeCell ref="L16:M16"/>
  </mergeCells>
  <phoneticPr fontId="15" type="noConversion"/>
  <hyperlinks>
    <hyperlink ref="O1" location="預告統計資料發布時間表!A1" display="回發布時間表" xr:uid="{4675626C-5DBE-45A9-9D66-31402C34FEDD}"/>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E269-F192-4790-878E-0C67D8B3646B}">
  <dimension ref="A1:AQ32"/>
  <sheetViews>
    <sheetView topLeftCell="I4" workbookViewId="0">
      <selection activeCell="AL24" sqref="AL24:AO24"/>
    </sheetView>
  </sheetViews>
  <sheetFormatPr defaultColWidth="7.21875" defaultRowHeight="12"/>
  <cols>
    <col min="1" max="1" width="10.77734375" style="789" customWidth="1"/>
    <col min="2" max="19" width="7.6640625" style="789" customWidth="1"/>
    <col min="20" max="20" width="10.109375" style="789" customWidth="1"/>
    <col min="21" max="21" width="6.88671875" style="789" customWidth="1"/>
    <col min="22" max="23" width="7.6640625" style="789" customWidth="1"/>
    <col min="24" max="24" width="6.88671875" style="789" customWidth="1"/>
    <col min="25" max="40" width="7.6640625" style="789" customWidth="1"/>
    <col min="41" max="41" width="7" style="789" customWidth="1"/>
    <col min="42" max="256" width="7.21875" style="789"/>
    <col min="257" max="257" width="10.77734375" style="789" customWidth="1"/>
    <col min="258" max="275" width="7.6640625" style="789" customWidth="1"/>
    <col min="276" max="276" width="10.109375" style="789" customWidth="1"/>
    <col min="277" max="277" width="6.88671875" style="789" customWidth="1"/>
    <col min="278" max="279" width="7.6640625" style="789" customWidth="1"/>
    <col min="280" max="280" width="6.88671875" style="789" customWidth="1"/>
    <col min="281" max="296" width="7.6640625" style="789" customWidth="1"/>
    <col min="297" max="297" width="7" style="789" customWidth="1"/>
    <col min="298" max="512" width="7.21875" style="789"/>
    <col min="513" max="513" width="10.77734375" style="789" customWidth="1"/>
    <col min="514" max="531" width="7.6640625" style="789" customWidth="1"/>
    <col min="532" max="532" width="10.109375" style="789" customWidth="1"/>
    <col min="533" max="533" width="6.88671875" style="789" customWidth="1"/>
    <col min="534" max="535" width="7.6640625" style="789" customWidth="1"/>
    <col min="536" max="536" width="6.88671875" style="789" customWidth="1"/>
    <col min="537" max="552" width="7.6640625" style="789" customWidth="1"/>
    <col min="553" max="553" width="7" style="789" customWidth="1"/>
    <col min="554" max="768" width="7.21875" style="789"/>
    <col min="769" max="769" width="10.77734375" style="789" customWidth="1"/>
    <col min="770" max="787" width="7.6640625" style="789" customWidth="1"/>
    <col min="788" max="788" width="10.109375" style="789" customWidth="1"/>
    <col min="789" max="789" width="6.88671875" style="789" customWidth="1"/>
    <col min="790" max="791" width="7.6640625" style="789" customWidth="1"/>
    <col min="792" max="792" width="6.88671875" style="789" customWidth="1"/>
    <col min="793" max="808" width="7.6640625" style="789" customWidth="1"/>
    <col min="809" max="809" width="7" style="789" customWidth="1"/>
    <col min="810" max="1024" width="7.21875" style="789"/>
    <col min="1025" max="1025" width="10.77734375" style="789" customWidth="1"/>
    <col min="1026" max="1043" width="7.6640625" style="789" customWidth="1"/>
    <col min="1044" max="1044" width="10.109375" style="789" customWidth="1"/>
    <col min="1045" max="1045" width="6.88671875" style="789" customWidth="1"/>
    <col min="1046" max="1047" width="7.6640625" style="789" customWidth="1"/>
    <col min="1048" max="1048" width="6.88671875" style="789" customWidth="1"/>
    <col min="1049" max="1064" width="7.6640625" style="789" customWidth="1"/>
    <col min="1065" max="1065" width="7" style="789" customWidth="1"/>
    <col min="1066" max="1280" width="7.21875" style="789"/>
    <col min="1281" max="1281" width="10.77734375" style="789" customWidth="1"/>
    <col min="1282" max="1299" width="7.6640625" style="789" customWidth="1"/>
    <col min="1300" max="1300" width="10.109375" style="789" customWidth="1"/>
    <col min="1301" max="1301" width="6.88671875" style="789" customWidth="1"/>
    <col min="1302" max="1303" width="7.6640625" style="789" customWidth="1"/>
    <col min="1304" max="1304" width="6.88671875" style="789" customWidth="1"/>
    <col min="1305" max="1320" width="7.6640625" style="789" customWidth="1"/>
    <col min="1321" max="1321" width="7" style="789" customWidth="1"/>
    <col min="1322" max="1536" width="7.21875" style="789"/>
    <col min="1537" max="1537" width="10.77734375" style="789" customWidth="1"/>
    <col min="1538" max="1555" width="7.6640625" style="789" customWidth="1"/>
    <col min="1556" max="1556" width="10.109375" style="789" customWidth="1"/>
    <col min="1557" max="1557" width="6.88671875" style="789" customWidth="1"/>
    <col min="1558" max="1559" width="7.6640625" style="789" customWidth="1"/>
    <col min="1560" max="1560" width="6.88671875" style="789" customWidth="1"/>
    <col min="1561" max="1576" width="7.6640625" style="789" customWidth="1"/>
    <col min="1577" max="1577" width="7" style="789" customWidth="1"/>
    <col min="1578" max="1792" width="7.21875" style="789"/>
    <col min="1793" max="1793" width="10.77734375" style="789" customWidth="1"/>
    <col min="1794" max="1811" width="7.6640625" style="789" customWidth="1"/>
    <col min="1812" max="1812" width="10.109375" style="789" customWidth="1"/>
    <col min="1813" max="1813" width="6.88671875" style="789" customWidth="1"/>
    <col min="1814" max="1815" width="7.6640625" style="789" customWidth="1"/>
    <col min="1816" max="1816" width="6.88671875" style="789" customWidth="1"/>
    <col min="1817" max="1832" width="7.6640625" style="789" customWidth="1"/>
    <col min="1833" max="1833" width="7" style="789" customWidth="1"/>
    <col min="1834" max="2048" width="7.21875" style="789"/>
    <col min="2049" max="2049" width="10.77734375" style="789" customWidth="1"/>
    <col min="2050" max="2067" width="7.6640625" style="789" customWidth="1"/>
    <col min="2068" max="2068" width="10.109375" style="789" customWidth="1"/>
    <col min="2069" max="2069" width="6.88671875" style="789" customWidth="1"/>
    <col min="2070" max="2071" width="7.6640625" style="789" customWidth="1"/>
    <col min="2072" max="2072" width="6.88671875" style="789" customWidth="1"/>
    <col min="2073" max="2088" width="7.6640625" style="789" customWidth="1"/>
    <col min="2089" max="2089" width="7" style="789" customWidth="1"/>
    <col min="2090" max="2304" width="7.21875" style="789"/>
    <col min="2305" max="2305" width="10.77734375" style="789" customWidth="1"/>
    <col min="2306" max="2323" width="7.6640625" style="789" customWidth="1"/>
    <col min="2324" max="2324" width="10.109375" style="789" customWidth="1"/>
    <col min="2325" max="2325" width="6.88671875" style="789" customWidth="1"/>
    <col min="2326" max="2327" width="7.6640625" style="789" customWidth="1"/>
    <col min="2328" max="2328" width="6.88671875" style="789" customWidth="1"/>
    <col min="2329" max="2344" width="7.6640625" style="789" customWidth="1"/>
    <col min="2345" max="2345" width="7" style="789" customWidth="1"/>
    <col min="2346" max="2560" width="7.21875" style="789"/>
    <col min="2561" max="2561" width="10.77734375" style="789" customWidth="1"/>
    <col min="2562" max="2579" width="7.6640625" style="789" customWidth="1"/>
    <col min="2580" max="2580" width="10.109375" style="789" customWidth="1"/>
    <col min="2581" max="2581" width="6.88671875" style="789" customWidth="1"/>
    <col min="2582" max="2583" width="7.6640625" style="789" customWidth="1"/>
    <col min="2584" max="2584" width="6.88671875" style="789" customWidth="1"/>
    <col min="2585" max="2600" width="7.6640625" style="789" customWidth="1"/>
    <col min="2601" max="2601" width="7" style="789" customWidth="1"/>
    <col min="2602" max="2816" width="7.21875" style="789"/>
    <col min="2817" max="2817" width="10.77734375" style="789" customWidth="1"/>
    <col min="2818" max="2835" width="7.6640625" style="789" customWidth="1"/>
    <col min="2836" max="2836" width="10.109375" style="789" customWidth="1"/>
    <col min="2837" max="2837" width="6.88671875" style="789" customWidth="1"/>
    <col min="2838" max="2839" width="7.6640625" style="789" customWidth="1"/>
    <col min="2840" max="2840" width="6.88671875" style="789" customWidth="1"/>
    <col min="2841" max="2856" width="7.6640625" style="789" customWidth="1"/>
    <col min="2857" max="2857" width="7" style="789" customWidth="1"/>
    <col min="2858" max="3072" width="7.21875" style="789"/>
    <col min="3073" max="3073" width="10.77734375" style="789" customWidth="1"/>
    <col min="3074" max="3091" width="7.6640625" style="789" customWidth="1"/>
    <col min="3092" max="3092" width="10.109375" style="789" customWidth="1"/>
    <col min="3093" max="3093" width="6.88671875" style="789" customWidth="1"/>
    <col min="3094" max="3095" width="7.6640625" style="789" customWidth="1"/>
    <col min="3096" max="3096" width="6.88671875" style="789" customWidth="1"/>
    <col min="3097" max="3112" width="7.6640625" style="789" customWidth="1"/>
    <col min="3113" max="3113" width="7" style="789" customWidth="1"/>
    <col min="3114" max="3328" width="7.21875" style="789"/>
    <col min="3329" max="3329" width="10.77734375" style="789" customWidth="1"/>
    <col min="3330" max="3347" width="7.6640625" style="789" customWidth="1"/>
    <col min="3348" max="3348" width="10.109375" style="789" customWidth="1"/>
    <col min="3349" max="3349" width="6.88671875" style="789" customWidth="1"/>
    <col min="3350" max="3351" width="7.6640625" style="789" customWidth="1"/>
    <col min="3352" max="3352" width="6.88671875" style="789" customWidth="1"/>
    <col min="3353" max="3368" width="7.6640625" style="789" customWidth="1"/>
    <col min="3369" max="3369" width="7" style="789" customWidth="1"/>
    <col min="3370" max="3584" width="7.21875" style="789"/>
    <col min="3585" max="3585" width="10.77734375" style="789" customWidth="1"/>
    <col min="3586" max="3603" width="7.6640625" style="789" customWidth="1"/>
    <col min="3604" max="3604" width="10.109375" style="789" customWidth="1"/>
    <col min="3605" max="3605" width="6.88671875" style="789" customWidth="1"/>
    <col min="3606" max="3607" width="7.6640625" style="789" customWidth="1"/>
    <col min="3608" max="3608" width="6.88671875" style="789" customWidth="1"/>
    <col min="3609" max="3624" width="7.6640625" style="789" customWidth="1"/>
    <col min="3625" max="3625" width="7" style="789" customWidth="1"/>
    <col min="3626" max="3840" width="7.21875" style="789"/>
    <col min="3841" max="3841" width="10.77734375" style="789" customWidth="1"/>
    <col min="3842" max="3859" width="7.6640625" style="789" customWidth="1"/>
    <col min="3860" max="3860" width="10.109375" style="789" customWidth="1"/>
    <col min="3861" max="3861" width="6.88671875" style="789" customWidth="1"/>
    <col min="3862" max="3863" width="7.6640625" style="789" customWidth="1"/>
    <col min="3864" max="3864" width="6.88671875" style="789" customWidth="1"/>
    <col min="3865" max="3880" width="7.6640625" style="789" customWidth="1"/>
    <col min="3881" max="3881" width="7" style="789" customWidth="1"/>
    <col min="3882" max="4096" width="7.21875" style="789"/>
    <col min="4097" max="4097" width="10.77734375" style="789" customWidth="1"/>
    <col min="4098" max="4115" width="7.6640625" style="789" customWidth="1"/>
    <col min="4116" max="4116" width="10.109375" style="789" customWidth="1"/>
    <col min="4117" max="4117" width="6.88671875" style="789" customWidth="1"/>
    <col min="4118" max="4119" width="7.6640625" style="789" customWidth="1"/>
    <col min="4120" max="4120" width="6.88671875" style="789" customWidth="1"/>
    <col min="4121" max="4136" width="7.6640625" style="789" customWidth="1"/>
    <col min="4137" max="4137" width="7" style="789" customWidth="1"/>
    <col min="4138" max="4352" width="7.21875" style="789"/>
    <col min="4353" max="4353" width="10.77734375" style="789" customWidth="1"/>
    <col min="4354" max="4371" width="7.6640625" style="789" customWidth="1"/>
    <col min="4372" max="4372" width="10.109375" style="789" customWidth="1"/>
    <col min="4373" max="4373" width="6.88671875" style="789" customWidth="1"/>
    <col min="4374" max="4375" width="7.6640625" style="789" customWidth="1"/>
    <col min="4376" max="4376" width="6.88671875" style="789" customWidth="1"/>
    <col min="4377" max="4392" width="7.6640625" style="789" customWidth="1"/>
    <col min="4393" max="4393" width="7" style="789" customWidth="1"/>
    <col min="4394" max="4608" width="7.21875" style="789"/>
    <col min="4609" max="4609" width="10.77734375" style="789" customWidth="1"/>
    <col min="4610" max="4627" width="7.6640625" style="789" customWidth="1"/>
    <col min="4628" max="4628" width="10.109375" style="789" customWidth="1"/>
    <col min="4629" max="4629" width="6.88671875" style="789" customWidth="1"/>
    <col min="4630" max="4631" width="7.6640625" style="789" customWidth="1"/>
    <col min="4632" max="4632" width="6.88671875" style="789" customWidth="1"/>
    <col min="4633" max="4648" width="7.6640625" style="789" customWidth="1"/>
    <col min="4649" max="4649" width="7" style="789" customWidth="1"/>
    <col min="4650" max="4864" width="7.21875" style="789"/>
    <col min="4865" max="4865" width="10.77734375" style="789" customWidth="1"/>
    <col min="4866" max="4883" width="7.6640625" style="789" customWidth="1"/>
    <col min="4884" max="4884" width="10.109375" style="789" customWidth="1"/>
    <col min="4885" max="4885" width="6.88671875" style="789" customWidth="1"/>
    <col min="4886" max="4887" width="7.6640625" style="789" customWidth="1"/>
    <col min="4888" max="4888" width="6.88671875" style="789" customWidth="1"/>
    <col min="4889" max="4904" width="7.6640625" style="789" customWidth="1"/>
    <col min="4905" max="4905" width="7" style="789" customWidth="1"/>
    <col min="4906" max="5120" width="7.21875" style="789"/>
    <col min="5121" max="5121" width="10.77734375" style="789" customWidth="1"/>
    <col min="5122" max="5139" width="7.6640625" style="789" customWidth="1"/>
    <col min="5140" max="5140" width="10.109375" style="789" customWidth="1"/>
    <col min="5141" max="5141" width="6.88671875" style="789" customWidth="1"/>
    <col min="5142" max="5143" width="7.6640625" style="789" customWidth="1"/>
    <col min="5144" max="5144" width="6.88671875" style="789" customWidth="1"/>
    <col min="5145" max="5160" width="7.6640625" style="789" customWidth="1"/>
    <col min="5161" max="5161" width="7" style="789" customWidth="1"/>
    <col min="5162" max="5376" width="7.21875" style="789"/>
    <col min="5377" max="5377" width="10.77734375" style="789" customWidth="1"/>
    <col min="5378" max="5395" width="7.6640625" style="789" customWidth="1"/>
    <col min="5396" max="5396" width="10.109375" style="789" customWidth="1"/>
    <col min="5397" max="5397" width="6.88671875" style="789" customWidth="1"/>
    <col min="5398" max="5399" width="7.6640625" style="789" customWidth="1"/>
    <col min="5400" max="5400" width="6.88671875" style="789" customWidth="1"/>
    <col min="5401" max="5416" width="7.6640625" style="789" customWidth="1"/>
    <col min="5417" max="5417" width="7" style="789" customWidth="1"/>
    <col min="5418" max="5632" width="7.21875" style="789"/>
    <col min="5633" max="5633" width="10.77734375" style="789" customWidth="1"/>
    <col min="5634" max="5651" width="7.6640625" style="789" customWidth="1"/>
    <col min="5652" max="5652" width="10.109375" style="789" customWidth="1"/>
    <col min="5653" max="5653" width="6.88671875" style="789" customWidth="1"/>
    <col min="5654" max="5655" width="7.6640625" style="789" customWidth="1"/>
    <col min="5656" max="5656" width="6.88671875" style="789" customWidth="1"/>
    <col min="5657" max="5672" width="7.6640625" style="789" customWidth="1"/>
    <col min="5673" max="5673" width="7" style="789" customWidth="1"/>
    <col min="5674" max="5888" width="7.21875" style="789"/>
    <col min="5889" max="5889" width="10.77734375" style="789" customWidth="1"/>
    <col min="5890" max="5907" width="7.6640625" style="789" customWidth="1"/>
    <col min="5908" max="5908" width="10.109375" style="789" customWidth="1"/>
    <col min="5909" max="5909" width="6.88671875" style="789" customWidth="1"/>
    <col min="5910" max="5911" width="7.6640625" style="789" customWidth="1"/>
    <col min="5912" max="5912" width="6.88671875" style="789" customWidth="1"/>
    <col min="5913" max="5928" width="7.6640625" style="789" customWidth="1"/>
    <col min="5929" max="5929" width="7" style="789" customWidth="1"/>
    <col min="5930" max="6144" width="7.21875" style="789"/>
    <col min="6145" max="6145" width="10.77734375" style="789" customWidth="1"/>
    <col min="6146" max="6163" width="7.6640625" style="789" customWidth="1"/>
    <col min="6164" max="6164" width="10.109375" style="789" customWidth="1"/>
    <col min="6165" max="6165" width="6.88671875" style="789" customWidth="1"/>
    <col min="6166" max="6167" width="7.6640625" style="789" customWidth="1"/>
    <col min="6168" max="6168" width="6.88671875" style="789" customWidth="1"/>
    <col min="6169" max="6184" width="7.6640625" style="789" customWidth="1"/>
    <col min="6185" max="6185" width="7" style="789" customWidth="1"/>
    <col min="6186" max="6400" width="7.21875" style="789"/>
    <col min="6401" max="6401" width="10.77734375" style="789" customWidth="1"/>
    <col min="6402" max="6419" width="7.6640625" style="789" customWidth="1"/>
    <col min="6420" max="6420" width="10.109375" style="789" customWidth="1"/>
    <col min="6421" max="6421" width="6.88671875" style="789" customWidth="1"/>
    <col min="6422" max="6423" width="7.6640625" style="789" customWidth="1"/>
    <col min="6424" max="6424" width="6.88671875" style="789" customWidth="1"/>
    <col min="6425" max="6440" width="7.6640625" style="789" customWidth="1"/>
    <col min="6441" max="6441" width="7" style="789" customWidth="1"/>
    <col min="6442" max="6656" width="7.21875" style="789"/>
    <col min="6657" max="6657" width="10.77734375" style="789" customWidth="1"/>
    <col min="6658" max="6675" width="7.6640625" style="789" customWidth="1"/>
    <col min="6676" max="6676" width="10.109375" style="789" customWidth="1"/>
    <col min="6677" max="6677" width="6.88671875" style="789" customWidth="1"/>
    <col min="6678" max="6679" width="7.6640625" style="789" customWidth="1"/>
    <col min="6680" max="6680" width="6.88671875" style="789" customWidth="1"/>
    <col min="6681" max="6696" width="7.6640625" style="789" customWidth="1"/>
    <col min="6697" max="6697" width="7" style="789" customWidth="1"/>
    <col min="6698" max="6912" width="7.21875" style="789"/>
    <col min="6913" max="6913" width="10.77734375" style="789" customWidth="1"/>
    <col min="6914" max="6931" width="7.6640625" style="789" customWidth="1"/>
    <col min="6932" max="6932" width="10.109375" style="789" customWidth="1"/>
    <col min="6933" max="6933" width="6.88671875" style="789" customWidth="1"/>
    <col min="6934" max="6935" width="7.6640625" style="789" customWidth="1"/>
    <col min="6936" max="6936" width="6.88671875" style="789" customWidth="1"/>
    <col min="6937" max="6952" width="7.6640625" style="789" customWidth="1"/>
    <col min="6953" max="6953" width="7" style="789" customWidth="1"/>
    <col min="6954" max="7168" width="7.21875" style="789"/>
    <col min="7169" max="7169" width="10.77734375" style="789" customWidth="1"/>
    <col min="7170" max="7187" width="7.6640625" style="789" customWidth="1"/>
    <col min="7188" max="7188" width="10.109375" style="789" customWidth="1"/>
    <col min="7189" max="7189" width="6.88671875" style="789" customWidth="1"/>
    <col min="7190" max="7191" width="7.6640625" style="789" customWidth="1"/>
    <col min="7192" max="7192" width="6.88671875" style="789" customWidth="1"/>
    <col min="7193" max="7208" width="7.6640625" style="789" customWidth="1"/>
    <col min="7209" max="7209" width="7" style="789" customWidth="1"/>
    <col min="7210" max="7424" width="7.21875" style="789"/>
    <col min="7425" max="7425" width="10.77734375" style="789" customWidth="1"/>
    <col min="7426" max="7443" width="7.6640625" style="789" customWidth="1"/>
    <col min="7444" max="7444" width="10.109375" style="789" customWidth="1"/>
    <col min="7445" max="7445" width="6.88671875" style="789" customWidth="1"/>
    <col min="7446" max="7447" width="7.6640625" style="789" customWidth="1"/>
    <col min="7448" max="7448" width="6.88671875" style="789" customWidth="1"/>
    <col min="7449" max="7464" width="7.6640625" style="789" customWidth="1"/>
    <col min="7465" max="7465" width="7" style="789" customWidth="1"/>
    <col min="7466" max="7680" width="7.21875" style="789"/>
    <col min="7681" max="7681" width="10.77734375" style="789" customWidth="1"/>
    <col min="7682" max="7699" width="7.6640625" style="789" customWidth="1"/>
    <col min="7700" max="7700" width="10.109375" style="789" customWidth="1"/>
    <col min="7701" max="7701" width="6.88671875" style="789" customWidth="1"/>
    <col min="7702" max="7703" width="7.6640625" style="789" customWidth="1"/>
    <col min="7704" max="7704" width="6.88671875" style="789" customWidth="1"/>
    <col min="7705" max="7720" width="7.6640625" style="789" customWidth="1"/>
    <col min="7721" max="7721" width="7" style="789" customWidth="1"/>
    <col min="7722" max="7936" width="7.21875" style="789"/>
    <col min="7937" max="7937" width="10.77734375" style="789" customWidth="1"/>
    <col min="7938" max="7955" width="7.6640625" style="789" customWidth="1"/>
    <col min="7956" max="7956" width="10.109375" style="789" customWidth="1"/>
    <col min="7957" max="7957" width="6.88671875" style="789" customWidth="1"/>
    <col min="7958" max="7959" width="7.6640625" style="789" customWidth="1"/>
    <col min="7960" max="7960" width="6.88671875" style="789" customWidth="1"/>
    <col min="7961" max="7976" width="7.6640625" style="789" customWidth="1"/>
    <col min="7977" max="7977" width="7" style="789" customWidth="1"/>
    <col min="7978" max="8192" width="7.21875" style="789"/>
    <col min="8193" max="8193" width="10.77734375" style="789" customWidth="1"/>
    <col min="8194" max="8211" width="7.6640625" style="789" customWidth="1"/>
    <col min="8212" max="8212" width="10.109375" style="789" customWidth="1"/>
    <col min="8213" max="8213" width="6.88671875" style="789" customWidth="1"/>
    <col min="8214" max="8215" width="7.6640625" style="789" customWidth="1"/>
    <col min="8216" max="8216" width="6.88671875" style="789" customWidth="1"/>
    <col min="8217" max="8232" width="7.6640625" style="789" customWidth="1"/>
    <col min="8233" max="8233" width="7" style="789" customWidth="1"/>
    <col min="8234" max="8448" width="7.21875" style="789"/>
    <col min="8449" max="8449" width="10.77734375" style="789" customWidth="1"/>
    <col min="8450" max="8467" width="7.6640625" style="789" customWidth="1"/>
    <col min="8468" max="8468" width="10.109375" style="789" customWidth="1"/>
    <col min="8469" max="8469" width="6.88671875" style="789" customWidth="1"/>
    <col min="8470" max="8471" width="7.6640625" style="789" customWidth="1"/>
    <col min="8472" max="8472" width="6.88671875" style="789" customWidth="1"/>
    <col min="8473" max="8488" width="7.6640625" style="789" customWidth="1"/>
    <col min="8489" max="8489" width="7" style="789" customWidth="1"/>
    <col min="8490" max="8704" width="7.21875" style="789"/>
    <col min="8705" max="8705" width="10.77734375" style="789" customWidth="1"/>
    <col min="8706" max="8723" width="7.6640625" style="789" customWidth="1"/>
    <col min="8724" max="8724" width="10.109375" style="789" customWidth="1"/>
    <col min="8725" max="8725" width="6.88671875" style="789" customWidth="1"/>
    <col min="8726" max="8727" width="7.6640625" style="789" customWidth="1"/>
    <col min="8728" max="8728" width="6.88671875" style="789" customWidth="1"/>
    <col min="8729" max="8744" width="7.6640625" style="789" customWidth="1"/>
    <col min="8745" max="8745" width="7" style="789" customWidth="1"/>
    <col min="8746" max="8960" width="7.21875" style="789"/>
    <col min="8961" max="8961" width="10.77734375" style="789" customWidth="1"/>
    <col min="8962" max="8979" width="7.6640625" style="789" customWidth="1"/>
    <col min="8980" max="8980" width="10.109375" style="789" customWidth="1"/>
    <col min="8981" max="8981" width="6.88671875" style="789" customWidth="1"/>
    <col min="8982" max="8983" width="7.6640625" style="789" customWidth="1"/>
    <col min="8984" max="8984" width="6.88671875" style="789" customWidth="1"/>
    <col min="8985" max="9000" width="7.6640625" style="789" customWidth="1"/>
    <col min="9001" max="9001" width="7" style="789" customWidth="1"/>
    <col min="9002" max="9216" width="7.21875" style="789"/>
    <col min="9217" max="9217" width="10.77734375" style="789" customWidth="1"/>
    <col min="9218" max="9235" width="7.6640625" style="789" customWidth="1"/>
    <col min="9236" max="9236" width="10.109375" style="789" customWidth="1"/>
    <col min="9237" max="9237" width="6.88671875" style="789" customWidth="1"/>
    <col min="9238" max="9239" width="7.6640625" style="789" customWidth="1"/>
    <col min="9240" max="9240" width="6.88671875" style="789" customWidth="1"/>
    <col min="9241" max="9256" width="7.6640625" style="789" customWidth="1"/>
    <col min="9257" max="9257" width="7" style="789" customWidth="1"/>
    <col min="9258" max="9472" width="7.21875" style="789"/>
    <col min="9473" max="9473" width="10.77734375" style="789" customWidth="1"/>
    <col min="9474" max="9491" width="7.6640625" style="789" customWidth="1"/>
    <col min="9492" max="9492" width="10.109375" style="789" customWidth="1"/>
    <col min="9493" max="9493" width="6.88671875" style="789" customWidth="1"/>
    <col min="9494" max="9495" width="7.6640625" style="789" customWidth="1"/>
    <col min="9496" max="9496" width="6.88671875" style="789" customWidth="1"/>
    <col min="9497" max="9512" width="7.6640625" style="789" customWidth="1"/>
    <col min="9513" max="9513" width="7" style="789" customWidth="1"/>
    <col min="9514" max="9728" width="7.21875" style="789"/>
    <col min="9729" max="9729" width="10.77734375" style="789" customWidth="1"/>
    <col min="9730" max="9747" width="7.6640625" style="789" customWidth="1"/>
    <col min="9748" max="9748" width="10.109375" style="789" customWidth="1"/>
    <col min="9749" max="9749" width="6.88671875" style="789" customWidth="1"/>
    <col min="9750" max="9751" width="7.6640625" style="789" customWidth="1"/>
    <col min="9752" max="9752" width="6.88671875" style="789" customWidth="1"/>
    <col min="9753" max="9768" width="7.6640625" style="789" customWidth="1"/>
    <col min="9769" max="9769" width="7" style="789" customWidth="1"/>
    <col min="9770" max="9984" width="7.21875" style="789"/>
    <col min="9985" max="9985" width="10.77734375" style="789" customWidth="1"/>
    <col min="9986" max="10003" width="7.6640625" style="789" customWidth="1"/>
    <col min="10004" max="10004" width="10.109375" style="789" customWidth="1"/>
    <col min="10005" max="10005" width="6.88671875" style="789" customWidth="1"/>
    <col min="10006" max="10007" width="7.6640625" style="789" customWidth="1"/>
    <col min="10008" max="10008" width="6.88671875" style="789" customWidth="1"/>
    <col min="10009" max="10024" width="7.6640625" style="789" customWidth="1"/>
    <col min="10025" max="10025" width="7" style="789" customWidth="1"/>
    <col min="10026" max="10240" width="7.21875" style="789"/>
    <col min="10241" max="10241" width="10.77734375" style="789" customWidth="1"/>
    <col min="10242" max="10259" width="7.6640625" style="789" customWidth="1"/>
    <col min="10260" max="10260" width="10.109375" style="789" customWidth="1"/>
    <col min="10261" max="10261" width="6.88671875" style="789" customWidth="1"/>
    <col min="10262" max="10263" width="7.6640625" style="789" customWidth="1"/>
    <col min="10264" max="10264" width="6.88671875" style="789" customWidth="1"/>
    <col min="10265" max="10280" width="7.6640625" style="789" customWidth="1"/>
    <col min="10281" max="10281" width="7" style="789" customWidth="1"/>
    <col min="10282" max="10496" width="7.21875" style="789"/>
    <col min="10497" max="10497" width="10.77734375" style="789" customWidth="1"/>
    <col min="10498" max="10515" width="7.6640625" style="789" customWidth="1"/>
    <col min="10516" max="10516" width="10.109375" style="789" customWidth="1"/>
    <col min="10517" max="10517" width="6.88671875" style="789" customWidth="1"/>
    <col min="10518" max="10519" width="7.6640625" style="789" customWidth="1"/>
    <col min="10520" max="10520" width="6.88671875" style="789" customWidth="1"/>
    <col min="10521" max="10536" width="7.6640625" style="789" customWidth="1"/>
    <col min="10537" max="10537" width="7" style="789" customWidth="1"/>
    <col min="10538" max="10752" width="7.21875" style="789"/>
    <col min="10753" max="10753" width="10.77734375" style="789" customWidth="1"/>
    <col min="10754" max="10771" width="7.6640625" style="789" customWidth="1"/>
    <col min="10772" max="10772" width="10.109375" style="789" customWidth="1"/>
    <col min="10773" max="10773" width="6.88671875" style="789" customWidth="1"/>
    <col min="10774" max="10775" width="7.6640625" style="789" customWidth="1"/>
    <col min="10776" max="10776" width="6.88671875" style="789" customWidth="1"/>
    <col min="10777" max="10792" width="7.6640625" style="789" customWidth="1"/>
    <col min="10793" max="10793" width="7" style="789" customWidth="1"/>
    <col min="10794" max="11008" width="7.21875" style="789"/>
    <col min="11009" max="11009" width="10.77734375" style="789" customWidth="1"/>
    <col min="11010" max="11027" width="7.6640625" style="789" customWidth="1"/>
    <col min="11028" max="11028" width="10.109375" style="789" customWidth="1"/>
    <col min="11029" max="11029" width="6.88671875" style="789" customWidth="1"/>
    <col min="11030" max="11031" width="7.6640625" style="789" customWidth="1"/>
    <col min="11032" max="11032" width="6.88671875" style="789" customWidth="1"/>
    <col min="11033" max="11048" width="7.6640625" style="789" customWidth="1"/>
    <col min="11049" max="11049" width="7" style="789" customWidth="1"/>
    <col min="11050" max="11264" width="7.21875" style="789"/>
    <col min="11265" max="11265" width="10.77734375" style="789" customWidth="1"/>
    <col min="11266" max="11283" width="7.6640625" style="789" customWidth="1"/>
    <col min="11284" max="11284" width="10.109375" style="789" customWidth="1"/>
    <col min="11285" max="11285" width="6.88671875" style="789" customWidth="1"/>
    <col min="11286" max="11287" width="7.6640625" style="789" customWidth="1"/>
    <col min="11288" max="11288" width="6.88671875" style="789" customWidth="1"/>
    <col min="11289" max="11304" width="7.6640625" style="789" customWidth="1"/>
    <col min="11305" max="11305" width="7" style="789" customWidth="1"/>
    <col min="11306" max="11520" width="7.21875" style="789"/>
    <col min="11521" max="11521" width="10.77734375" style="789" customWidth="1"/>
    <col min="11522" max="11539" width="7.6640625" style="789" customWidth="1"/>
    <col min="11540" max="11540" width="10.109375" style="789" customWidth="1"/>
    <col min="11541" max="11541" width="6.88671875" style="789" customWidth="1"/>
    <col min="11542" max="11543" width="7.6640625" style="789" customWidth="1"/>
    <col min="11544" max="11544" width="6.88671875" style="789" customWidth="1"/>
    <col min="11545" max="11560" width="7.6640625" style="789" customWidth="1"/>
    <col min="11561" max="11561" width="7" style="789" customWidth="1"/>
    <col min="11562" max="11776" width="7.21875" style="789"/>
    <col min="11777" max="11777" width="10.77734375" style="789" customWidth="1"/>
    <col min="11778" max="11795" width="7.6640625" style="789" customWidth="1"/>
    <col min="11796" max="11796" width="10.109375" style="789" customWidth="1"/>
    <col min="11797" max="11797" width="6.88671875" style="789" customWidth="1"/>
    <col min="11798" max="11799" width="7.6640625" style="789" customWidth="1"/>
    <col min="11800" max="11800" width="6.88671875" style="789" customWidth="1"/>
    <col min="11801" max="11816" width="7.6640625" style="789" customWidth="1"/>
    <col min="11817" max="11817" width="7" style="789" customWidth="1"/>
    <col min="11818" max="12032" width="7.21875" style="789"/>
    <col min="12033" max="12033" width="10.77734375" style="789" customWidth="1"/>
    <col min="12034" max="12051" width="7.6640625" style="789" customWidth="1"/>
    <col min="12052" max="12052" width="10.109375" style="789" customWidth="1"/>
    <col min="12053" max="12053" width="6.88671875" style="789" customWidth="1"/>
    <col min="12054" max="12055" width="7.6640625" style="789" customWidth="1"/>
    <col min="12056" max="12056" width="6.88671875" style="789" customWidth="1"/>
    <col min="12057" max="12072" width="7.6640625" style="789" customWidth="1"/>
    <col min="12073" max="12073" width="7" style="789" customWidth="1"/>
    <col min="12074" max="12288" width="7.21875" style="789"/>
    <col min="12289" max="12289" width="10.77734375" style="789" customWidth="1"/>
    <col min="12290" max="12307" width="7.6640625" style="789" customWidth="1"/>
    <col min="12308" max="12308" width="10.109375" style="789" customWidth="1"/>
    <col min="12309" max="12309" width="6.88671875" style="789" customWidth="1"/>
    <col min="12310" max="12311" width="7.6640625" style="789" customWidth="1"/>
    <col min="12312" max="12312" width="6.88671875" style="789" customWidth="1"/>
    <col min="12313" max="12328" width="7.6640625" style="789" customWidth="1"/>
    <col min="12329" max="12329" width="7" style="789" customWidth="1"/>
    <col min="12330" max="12544" width="7.21875" style="789"/>
    <col min="12545" max="12545" width="10.77734375" style="789" customWidth="1"/>
    <col min="12546" max="12563" width="7.6640625" style="789" customWidth="1"/>
    <col min="12564" max="12564" width="10.109375" style="789" customWidth="1"/>
    <col min="12565" max="12565" width="6.88671875" style="789" customWidth="1"/>
    <col min="12566" max="12567" width="7.6640625" style="789" customWidth="1"/>
    <col min="12568" max="12568" width="6.88671875" style="789" customWidth="1"/>
    <col min="12569" max="12584" width="7.6640625" style="789" customWidth="1"/>
    <col min="12585" max="12585" width="7" style="789" customWidth="1"/>
    <col min="12586" max="12800" width="7.21875" style="789"/>
    <col min="12801" max="12801" width="10.77734375" style="789" customWidth="1"/>
    <col min="12802" max="12819" width="7.6640625" style="789" customWidth="1"/>
    <col min="12820" max="12820" width="10.109375" style="789" customWidth="1"/>
    <col min="12821" max="12821" width="6.88671875" style="789" customWidth="1"/>
    <col min="12822" max="12823" width="7.6640625" style="789" customWidth="1"/>
    <col min="12824" max="12824" width="6.88671875" style="789" customWidth="1"/>
    <col min="12825" max="12840" width="7.6640625" style="789" customWidth="1"/>
    <col min="12841" max="12841" width="7" style="789" customWidth="1"/>
    <col min="12842" max="13056" width="7.21875" style="789"/>
    <col min="13057" max="13057" width="10.77734375" style="789" customWidth="1"/>
    <col min="13058" max="13075" width="7.6640625" style="789" customWidth="1"/>
    <col min="13076" max="13076" width="10.109375" style="789" customWidth="1"/>
    <col min="13077" max="13077" width="6.88671875" style="789" customWidth="1"/>
    <col min="13078" max="13079" width="7.6640625" style="789" customWidth="1"/>
    <col min="13080" max="13080" width="6.88671875" style="789" customWidth="1"/>
    <col min="13081" max="13096" width="7.6640625" style="789" customWidth="1"/>
    <col min="13097" max="13097" width="7" style="789" customWidth="1"/>
    <col min="13098" max="13312" width="7.21875" style="789"/>
    <col min="13313" max="13313" width="10.77734375" style="789" customWidth="1"/>
    <col min="13314" max="13331" width="7.6640625" style="789" customWidth="1"/>
    <col min="13332" max="13332" width="10.109375" style="789" customWidth="1"/>
    <col min="13333" max="13333" width="6.88671875" style="789" customWidth="1"/>
    <col min="13334" max="13335" width="7.6640625" style="789" customWidth="1"/>
    <col min="13336" max="13336" width="6.88671875" style="789" customWidth="1"/>
    <col min="13337" max="13352" width="7.6640625" style="789" customWidth="1"/>
    <col min="13353" max="13353" width="7" style="789" customWidth="1"/>
    <col min="13354" max="13568" width="7.21875" style="789"/>
    <col min="13569" max="13569" width="10.77734375" style="789" customWidth="1"/>
    <col min="13570" max="13587" width="7.6640625" style="789" customWidth="1"/>
    <col min="13588" max="13588" width="10.109375" style="789" customWidth="1"/>
    <col min="13589" max="13589" width="6.88671875" style="789" customWidth="1"/>
    <col min="13590" max="13591" width="7.6640625" style="789" customWidth="1"/>
    <col min="13592" max="13592" width="6.88671875" style="789" customWidth="1"/>
    <col min="13593" max="13608" width="7.6640625" style="789" customWidth="1"/>
    <col min="13609" max="13609" width="7" style="789" customWidth="1"/>
    <col min="13610" max="13824" width="7.21875" style="789"/>
    <col min="13825" max="13825" width="10.77734375" style="789" customWidth="1"/>
    <col min="13826" max="13843" width="7.6640625" style="789" customWidth="1"/>
    <col min="13844" max="13844" width="10.109375" style="789" customWidth="1"/>
    <col min="13845" max="13845" width="6.88671875" style="789" customWidth="1"/>
    <col min="13846" max="13847" width="7.6640625" style="789" customWidth="1"/>
    <col min="13848" max="13848" width="6.88671875" style="789" customWidth="1"/>
    <col min="13849" max="13864" width="7.6640625" style="789" customWidth="1"/>
    <col min="13865" max="13865" width="7" style="789" customWidth="1"/>
    <col min="13866" max="14080" width="7.21875" style="789"/>
    <col min="14081" max="14081" width="10.77734375" style="789" customWidth="1"/>
    <col min="14082" max="14099" width="7.6640625" style="789" customWidth="1"/>
    <col min="14100" max="14100" width="10.109375" style="789" customWidth="1"/>
    <col min="14101" max="14101" width="6.88671875" style="789" customWidth="1"/>
    <col min="14102" max="14103" width="7.6640625" style="789" customWidth="1"/>
    <col min="14104" max="14104" width="6.88671875" style="789" customWidth="1"/>
    <col min="14105" max="14120" width="7.6640625" style="789" customWidth="1"/>
    <col min="14121" max="14121" width="7" style="789" customWidth="1"/>
    <col min="14122" max="14336" width="7.21875" style="789"/>
    <col min="14337" max="14337" width="10.77734375" style="789" customWidth="1"/>
    <col min="14338" max="14355" width="7.6640625" style="789" customWidth="1"/>
    <col min="14356" max="14356" width="10.109375" style="789" customWidth="1"/>
    <col min="14357" max="14357" width="6.88671875" style="789" customWidth="1"/>
    <col min="14358" max="14359" width="7.6640625" style="789" customWidth="1"/>
    <col min="14360" max="14360" width="6.88671875" style="789" customWidth="1"/>
    <col min="14361" max="14376" width="7.6640625" style="789" customWidth="1"/>
    <col min="14377" max="14377" width="7" style="789" customWidth="1"/>
    <col min="14378" max="14592" width="7.21875" style="789"/>
    <col min="14593" max="14593" width="10.77734375" style="789" customWidth="1"/>
    <col min="14594" max="14611" width="7.6640625" style="789" customWidth="1"/>
    <col min="14612" max="14612" width="10.109375" style="789" customWidth="1"/>
    <col min="14613" max="14613" width="6.88671875" style="789" customWidth="1"/>
    <col min="14614" max="14615" width="7.6640625" style="789" customWidth="1"/>
    <col min="14616" max="14616" width="6.88671875" style="789" customWidth="1"/>
    <col min="14617" max="14632" width="7.6640625" style="789" customWidth="1"/>
    <col min="14633" max="14633" width="7" style="789" customWidth="1"/>
    <col min="14634" max="14848" width="7.21875" style="789"/>
    <col min="14849" max="14849" width="10.77734375" style="789" customWidth="1"/>
    <col min="14850" max="14867" width="7.6640625" style="789" customWidth="1"/>
    <col min="14868" max="14868" width="10.109375" style="789" customWidth="1"/>
    <col min="14869" max="14869" width="6.88671875" style="789" customWidth="1"/>
    <col min="14870" max="14871" width="7.6640625" style="789" customWidth="1"/>
    <col min="14872" max="14872" width="6.88671875" style="789" customWidth="1"/>
    <col min="14873" max="14888" width="7.6640625" style="789" customWidth="1"/>
    <col min="14889" max="14889" width="7" style="789" customWidth="1"/>
    <col min="14890" max="15104" width="7.21875" style="789"/>
    <col min="15105" max="15105" width="10.77734375" style="789" customWidth="1"/>
    <col min="15106" max="15123" width="7.6640625" style="789" customWidth="1"/>
    <col min="15124" max="15124" width="10.109375" style="789" customWidth="1"/>
    <col min="15125" max="15125" width="6.88671875" style="789" customWidth="1"/>
    <col min="15126" max="15127" width="7.6640625" style="789" customWidth="1"/>
    <col min="15128" max="15128" width="6.88671875" style="789" customWidth="1"/>
    <col min="15129" max="15144" width="7.6640625" style="789" customWidth="1"/>
    <col min="15145" max="15145" width="7" style="789" customWidth="1"/>
    <col min="15146" max="15360" width="7.21875" style="789"/>
    <col min="15361" max="15361" width="10.77734375" style="789" customWidth="1"/>
    <col min="15362" max="15379" width="7.6640625" style="789" customWidth="1"/>
    <col min="15380" max="15380" width="10.109375" style="789" customWidth="1"/>
    <col min="15381" max="15381" width="6.88671875" style="789" customWidth="1"/>
    <col min="15382" max="15383" width="7.6640625" style="789" customWidth="1"/>
    <col min="15384" max="15384" width="6.88671875" style="789" customWidth="1"/>
    <col min="15385" max="15400" width="7.6640625" style="789" customWidth="1"/>
    <col min="15401" max="15401" width="7" style="789" customWidth="1"/>
    <col min="15402" max="15616" width="7.21875" style="789"/>
    <col min="15617" max="15617" width="10.77734375" style="789" customWidth="1"/>
    <col min="15618" max="15635" width="7.6640625" style="789" customWidth="1"/>
    <col min="15636" max="15636" width="10.109375" style="789" customWidth="1"/>
    <col min="15637" max="15637" width="6.88671875" style="789" customWidth="1"/>
    <col min="15638" max="15639" width="7.6640625" style="789" customWidth="1"/>
    <col min="15640" max="15640" width="6.88671875" style="789" customWidth="1"/>
    <col min="15641" max="15656" width="7.6640625" style="789" customWidth="1"/>
    <col min="15657" max="15657" width="7" style="789" customWidth="1"/>
    <col min="15658" max="15872" width="7.21875" style="789"/>
    <col min="15873" max="15873" width="10.77734375" style="789" customWidth="1"/>
    <col min="15874" max="15891" width="7.6640625" style="789" customWidth="1"/>
    <col min="15892" max="15892" width="10.109375" style="789" customWidth="1"/>
    <col min="15893" max="15893" width="6.88671875" style="789" customWidth="1"/>
    <col min="15894" max="15895" width="7.6640625" style="789" customWidth="1"/>
    <col min="15896" max="15896" width="6.88671875" style="789" customWidth="1"/>
    <col min="15897" max="15912" width="7.6640625" style="789" customWidth="1"/>
    <col min="15913" max="15913" width="7" style="789" customWidth="1"/>
    <col min="15914" max="16128" width="7.21875" style="789"/>
    <col min="16129" max="16129" width="10.77734375" style="789" customWidth="1"/>
    <col min="16130" max="16147" width="7.6640625" style="789" customWidth="1"/>
    <col min="16148" max="16148" width="10.109375" style="789" customWidth="1"/>
    <col min="16149" max="16149" width="6.88671875" style="789" customWidth="1"/>
    <col min="16150" max="16151" width="7.6640625" style="789" customWidth="1"/>
    <col min="16152" max="16152" width="6.88671875" style="789" customWidth="1"/>
    <col min="16153" max="16168" width="7.6640625" style="789" customWidth="1"/>
    <col min="16169" max="16169" width="7" style="789" customWidth="1"/>
    <col min="16170" max="16384" width="7.21875" style="789"/>
  </cols>
  <sheetData>
    <row r="1" spans="1:43" ht="16.5" customHeight="1">
      <c r="A1" s="824" t="s">
        <v>1373</v>
      </c>
      <c r="B1" s="825"/>
      <c r="D1" s="820"/>
      <c r="E1" s="820"/>
      <c r="F1" s="820"/>
      <c r="G1" s="820"/>
      <c r="H1" s="820"/>
      <c r="I1" s="820"/>
      <c r="J1" s="820"/>
      <c r="K1" s="820"/>
      <c r="L1" s="820"/>
      <c r="M1" s="820"/>
      <c r="N1" s="2016"/>
      <c r="O1" s="2016"/>
      <c r="P1" s="2016"/>
      <c r="Q1" s="2016"/>
      <c r="R1" s="2016"/>
      <c r="S1" s="2016"/>
      <c r="T1" s="824" t="s">
        <v>1373</v>
      </c>
      <c r="U1" s="825"/>
      <c r="W1" s="820"/>
      <c r="X1" s="820"/>
      <c r="Y1" s="820"/>
      <c r="Z1" s="820"/>
      <c r="AA1" s="820"/>
      <c r="AB1" s="820"/>
      <c r="AC1" s="820"/>
      <c r="AD1" s="820"/>
      <c r="AE1" s="820"/>
      <c r="AF1" s="820"/>
      <c r="AG1" s="820"/>
      <c r="AH1" s="820"/>
      <c r="AI1" s="820"/>
      <c r="AJ1" s="820"/>
      <c r="AK1" s="2016"/>
      <c r="AL1" s="2016"/>
      <c r="AM1" s="2016"/>
      <c r="AN1" s="2016"/>
      <c r="AO1" s="2016"/>
      <c r="AP1" s="1453" t="s">
        <v>49</v>
      </c>
      <c r="AQ1" s="1453"/>
    </row>
    <row r="2" spans="1:43" ht="18" customHeight="1">
      <c r="A2" s="824" t="s">
        <v>1375</v>
      </c>
      <c r="B2" s="826" t="s">
        <v>1564</v>
      </c>
      <c r="C2" s="827"/>
      <c r="D2" s="820"/>
      <c r="E2" s="820"/>
      <c r="F2" s="820"/>
      <c r="G2" s="820"/>
      <c r="H2" s="820"/>
      <c r="I2" s="820"/>
      <c r="J2" s="820"/>
      <c r="K2" s="820"/>
      <c r="L2" s="820"/>
      <c r="M2" s="820"/>
      <c r="N2" s="2016"/>
      <c r="O2" s="2016"/>
      <c r="P2" s="2016"/>
      <c r="Q2" s="2016"/>
      <c r="R2" s="2016"/>
      <c r="S2" s="2016"/>
      <c r="T2" s="828" t="s">
        <v>1375</v>
      </c>
      <c r="U2" s="826" t="s">
        <v>1564</v>
      </c>
      <c r="V2" s="827"/>
      <c r="W2" s="820"/>
      <c r="X2" s="820"/>
      <c r="Y2" s="820"/>
      <c r="Z2" s="820"/>
      <c r="AA2" s="820"/>
      <c r="AB2" s="820"/>
      <c r="AC2" s="820"/>
      <c r="AD2" s="820"/>
      <c r="AE2" s="820"/>
      <c r="AF2" s="820"/>
      <c r="AG2" s="820"/>
      <c r="AH2" s="820"/>
      <c r="AI2" s="820"/>
      <c r="AJ2" s="820"/>
      <c r="AK2" s="2016"/>
      <c r="AL2" s="2016"/>
      <c r="AM2" s="2016"/>
      <c r="AN2" s="2016"/>
      <c r="AO2" s="2016"/>
    </row>
    <row r="3" spans="1:43" ht="22.2">
      <c r="A3" s="2042"/>
      <c r="B3" s="2042"/>
      <c r="C3" s="2042"/>
      <c r="D3" s="2042"/>
      <c r="E3" s="2042"/>
      <c r="F3" s="2042"/>
      <c r="G3" s="2042"/>
      <c r="H3" s="2042"/>
      <c r="I3" s="2042"/>
      <c r="J3" s="2042"/>
      <c r="K3" s="2042"/>
      <c r="L3" s="2042"/>
      <c r="M3" s="2042"/>
      <c r="N3" s="2042"/>
      <c r="O3" s="2042"/>
      <c r="P3" s="2042"/>
      <c r="Q3" s="2042"/>
      <c r="R3" s="2042"/>
      <c r="S3" s="2042"/>
      <c r="T3" s="2042"/>
      <c r="U3" s="2042"/>
      <c r="V3" s="2042"/>
      <c r="W3" s="2042"/>
      <c r="X3" s="2042"/>
      <c r="Y3" s="2042"/>
      <c r="Z3" s="2042"/>
      <c r="AA3" s="2042"/>
      <c r="AB3" s="2042"/>
      <c r="AC3" s="2042"/>
      <c r="AD3" s="2042"/>
      <c r="AE3" s="2042"/>
      <c r="AF3" s="2042"/>
      <c r="AG3" s="2042"/>
      <c r="AH3" s="2042"/>
      <c r="AI3" s="2042"/>
      <c r="AJ3" s="2042"/>
      <c r="AK3" s="2042"/>
      <c r="AL3" s="2042"/>
      <c r="AM3" s="2042"/>
      <c r="AN3" s="2042"/>
      <c r="AO3" s="2042"/>
    </row>
    <row r="4" spans="1:43" ht="22.2">
      <c r="A4" s="2039" t="s">
        <v>1596</v>
      </c>
      <c r="B4" s="2039"/>
      <c r="C4" s="2039"/>
      <c r="D4" s="2039"/>
      <c r="E4" s="2039"/>
      <c r="F4" s="2039"/>
      <c r="G4" s="2039"/>
      <c r="H4" s="2039"/>
      <c r="I4" s="2039"/>
      <c r="J4" s="2039"/>
      <c r="K4" s="2039"/>
      <c r="L4" s="2039"/>
      <c r="M4" s="2039"/>
      <c r="N4" s="2039"/>
      <c r="O4" s="2039"/>
      <c r="P4" s="2039"/>
      <c r="Q4" s="2039"/>
      <c r="R4" s="2039"/>
      <c r="S4" s="2039"/>
      <c r="T4" s="2039" t="s">
        <v>1597</v>
      </c>
      <c r="U4" s="2039"/>
      <c r="V4" s="2039"/>
      <c r="W4" s="2039"/>
      <c r="X4" s="2039"/>
      <c r="Y4" s="2039"/>
      <c r="Z4" s="2039"/>
      <c r="AA4" s="2039"/>
      <c r="AB4" s="2039"/>
      <c r="AC4" s="2039"/>
      <c r="AD4" s="2039"/>
      <c r="AE4" s="2039"/>
      <c r="AF4" s="2039"/>
      <c r="AG4" s="2039"/>
      <c r="AH4" s="2039"/>
      <c r="AI4" s="2039"/>
      <c r="AJ4" s="2039"/>
      <c r="AK4" s="2039"/>
      <c r="AL4" s="2039"/>
      <c r="AM4" s="2039"/>
      <c r="AN4" s="2039"/>
      <c r="AO4" s="2039"/>
    </row>
    <row r="5" spans="1:43" ht="21" customHeight="1">
      <c r="A5" s="1684" t="s">
        <v>1598</v>
      </c>
      <c r="B5" s="1684"/>
      <c r="C5" s="1684"/>
      <c r="D5" s="1684"/>
      <c r="E5" s="1684"/>
      <c r="F5" s="1684"/>
      <c r="G5" s="1684"/>
      <c r="H5" s="1684"/>
      <c r="I5" s="1684"/>
      <c r="J5" s="1684"/>
      <c r="K5" s="1684"/>
      <c r="L5" s="1684"/>
      <c r="M5" s="1684"/>
      <c r="N5" s="1684"/>
      <c r="O5" s="1684"/>
      <c r="P5" s="1684"/>
      <c r="Q5" s="2040" t="s">
        <v>1599</v>
      </c>
      <c r="R5" s="2040"/>
      <c r="S5" s="2040"/>
      <c r="T5" s="483" t="s">
        <v>1600</v>
      </c>
      <c r="U5" s="483"/>
      <c r="V5" s="1684" t="s">
        <v>1601</v>
      </c>
      <c r="W5" s="1684"/>
      <c r="X5" s="1684"/>
      <c r="Y5" s="1684"/>
      <c r="Z5" s="1684"/>
      <c r="AA5" s="1684"/>
      <c r="AB5" s="1684"/>
      <c r="AC5" s="1684"/>
      <c r="AD5" s="1684"/>
      <c r="AE5" s="1684"/>
      <c r="AF5" s="1684"/>
      <c r="AG5" s="1684"/>
      <c r="AH5" s="1684"/>
      <c r="AI5" s="1684"/>
      <c r="AJ5" s="1684"/>
      <c r="AK5" s="1684"/>
      <c r="AL5" s="1684"/>
      <c r="AM5" s="483"/>
      <c r="AN5" s="2040" t="s">
        <v>1599</v>
      </c>
      <c r="AO5" s="2040"/>
    </row>
    <row r="6" spans="1:43" s="802" customFormat="1" ht="16.2">
      <c r="A6" s="1680" t="s">
        <v>1567</v>
      </c>
      <c r="B6" s="1680" t="s">
        <v>1602</v>
      </c>
      <c r="C6" s="2041"/>
      <c r="D6" s="2041"/>
      <c r="E6" s="1686" t="s">
        <v>1603</v>
      </c>
      <c r="F6" s="1686"/>
      <c r="G6" s="1686"/>
      <c r="H6" s="1680" t="s">
        <v>1604</v>
      </c>
      <c r="I6" s="1680"/>
      <c r="J6" s="1680"/>
      <c r="K6" s="1680" t="s">
        <v>1605</v>
      </c>
      <c r="L6" s="1680"/>
      <c r="M6" s="1680"/>
      <c r="N6" s="1686" t="s">
        <v>1606</v>
      </c>
      <c r="O6" s="1686"/>
      <c r="P6" s="1686" t="s">
        <v>1607</v>
      </c>
      <c r="Q6" s="1686" t="s">
        <v>1608</v>
      </c>
      <c r="R6" s="1686"/>
      <c r="S6" s="1686"/>
      <c r="T6" s="1680" t="s">
        <v>1567</v>
      </c>
      <c r="U6" s="1680" t="s">
        <v>1609</v>
      </c>
      <c r="V6" s="1680"/>
      <c r="W6" s="1680"/>
      <c r="X6" s="1680" t="s">
        <v>1610</v>
      </c>
      <c r="Y6" s="1680"/>
      <c r="Z6" s="1680"/>
      <c r="AA6" s="1680" t="s">
        <v>1611</v>
      </c>
      <c r="AB6" s="1680"/>
      <c r="AC6" s="1680"/>
      <c r="AD6" s="1680" t="s">
        <v>1612</v>
      </c>
      <c r="AE6" s="1680"/>
      <c r="AF6" s="1680"/>
      <c r="AG6" s="1686" t="s">
        <v>1613</v>
      </c>
      <c r="AH6" s="1686"/>
      <c r="AI6" s="1686"/>
      <c r="AJ6" s="1680" t="s">
        <v>1614</v>
      </c>
      <c r="AK6" s="1680"/>
      <c r="AL6" s="1680"/>
      <c r="AM6" s="1680" t="s">
        <v>1615</v>
      </c>
      <c r="AN6" s="1680"/>
      <c r="AO6" s="1680"/>
    </row>
    <row r="7" spans="1:43" s="802" customFormat="1" ht="45">
      <c r="A7" s="1680"/>
      <c r="B7" s="761" t="s">
        <v>1176</v>
      </c>
      <c r="C7" s="829" t="s">
        <v>1616</v>
      </c>
      <c r="D7" s="829" t="s">
        <v>1617</v>
      </c>
      <c r="E7" s="761" t="s">
        <v>1176</v>
      </c>
      <c r="F7" s="829" t="s">
        <v>1616</v>
      </c>
      <c r="G7" s="829" t="s">
        <v>1617</v>
      </c>
      <c r="H7" s="761" t="s">
        <v>1176</v>
      </c>
      <c r="I7" s="829" t="s">
        <v>1616</v>
      </c>
      <c r="J7" s="829" t="s">
        <v>1617</v>
      </c>
      <c r="K7" s="761" t="s">
        <v>1176</v>
      </c>
      <c r="L7" s="829" t="s">
        <v>1616</v>
      </c>
      <c r="M7" s="829" t="s">
        <v>1617</v>
      </c>
      <c r="N7" s="761" t="s">
        <v>1176</v>
      </c>
      <c r="O7" s="829" t="s">
        <v>1616</v>
      </c>
      <c r="P7" s="829" t="s">
        <v>1617</v>
      </c>
      <c r="Q7" s="761" t="s">
        <v>1176</v>
      </c>
      <c r="R7" s="829" t="s">
        <v>1616</v>
      </c>
      <c r="S7" s="829" t="s">
        <v>1617</v>
      </c>
      <c r="T7" s="1680"/>
      <c r="U7" s="761" t="s">
        <v>1176</v>
      </c>
      <c r="V7" s="829" t="s">
        <v>1616</v>
      </c>
      <c r="W7" s="829" t="s">
        <v>1617</v>
      </c>
      <c r="X7" s="761" t="s">
        <v>1176</v>
      </c>
      <c r="Y7" s="829" t="s">
        <v>1616</v>
      </c>
      <c r="Z7" s="829" t="s">
        <v>1617</v>
      </c>
      <c r="AA7" s="761" t="s">
        <v>1176</v>
      </c>
      <c r="AB7" s="829" t="s">
        <v>1616</v>
      </c>
      <c r="AC7" s="829" t="s">
        <v>1617</v>
      </c>
      <c r="AD7" s="761" t="s">
        <v>1176</v>
      </c>
      <c r="AE7" s="829" t="s">
        <v>1616</v>
      </c>
      <c r="AF7" s="829" t="s">
        <v>1617</v>
      </c>
      <c r="AG7" s="761" t="s">
        <v>1176</v>
      </c>
      <c r="AH7" s="829" t="s">
        <v>1616</v>
      </c>
      <c r="AI7" s="829" t="s">
        <v>1617</v>
      </c>
      <c r="AJ7" s="761" t="s">
        <v>1176</v>
      </c>
      <c r="AK7" s="829" t="s">
        <v>1616</v>
      </c>
      <c r="AL7" s="829" t="s">
        <v>1617</v>
      </c>
      <c r="AM7" s="761" t="s">
        <v>1176</v>
      </c>
      <c r="AN7" s="829" t="s">
        <v>1616</v>
      </c>
      <c r="AO7" s="829" t="s">
        <v>1617</v>
      </c>
    </row>
    <row r="8" spans="1:43" ht="21">
      <c r="A8" s="723" t="s">
        <v>1618</v>
      </c>
      <c r="B8" s="830">
        <f>E8+H8+K8+N8+Q8+U8+X8+AA8+AD8+AG8+AJ8+AM8</f>
        <v>9</v>
      </c>
      <c r="C8" s="830">
        <f>F8+I8+L8+O8+R8+V8+Y8+AB8+AE8+AH8+AK8+AN8</f>
        <v>0</v>
      </c>
      <c r="D8" s="830">
        <f>G8+J8+M8+P8+S8+W8+Z8+AC8+AF8+AI8+AL8+AO8</f>
        <v>9</v>
      </c>
      <c r="E8" s="830">
        <f>F8+G8</f>
        <v>0</v>
      </c>
      <c r="F8" s="830">
        <v>0</v>
      </c>
      <c r="G8" s="830">
        <v>0</v>
      </c>
      <c r="H8" s="830">
        <f>I8+J8</f>
        <v>3</v>
      </c>
      <c r="I8" s="830">
        <v>0</v>
      </c>
      <c r="J8" s="830">
        <v>3</v>
      </c>
      <c r="K8" s="830">
        <f>L8+M8</f>
        <v>6</v>
      </c>
      <c r="L8" s="830">
        <v>0</v>
      </c>
      <c r="M8" s="830">
        <v>6</v>
      </c>
      <c r="N8" s="830">
        <f>O8+P8</f>
        <v>0</v>
      </c>
      <c r="O8" s="830">
        <v>0</v>
      </c>
      <c r="P8" s="830">
        <v>0</v>
      </c>
      <c r="Q8" s="830">
        <f>R8+S8</f>
        <v>0</v>
      </c>
      <c r="R8" s="830">
        <v>0</v>
      </c>
      <c r="S8" s="830">
        <v>0</v>
      </c>
      <c r="T8" s="831" t="s">
        <v>1618</v>
      </c>
      <c r="U8" s="830">
        <f>V8+W8</f>
        <v>0</v>
      </c>
      <c r="V8" s="830">
        <v>0</v>
      </c>
      <c r="W8" s="830">
        <v>0</v>
      </c>
      <c r="X8" s="830">
        <f>Y8+Z8</f>
        <v>0</v>
      </c>
      <c r="Y8" s="830">
        <v>0</v>
      </c>
      <c r="Z8" s="830">
        <v>0</v>
      </c>
      <c r="AA8" s="830">
        <f>AB8+AC8</f>
        <v>0</v>
      </c>
      <c r="AB8" s="830">
        <v>0</v>
      </c>
      <c r="AC8" s="830">
        <v>0</v>
      </c>
      <c r="AD8" s="830">
        <f>AE8+AF8</f>
        <v>0</v>
      </c>
      <c r="AE8" s="830">
        <v>0</v>
      </c>
      <c r="AF8" s="830">
        <v>0</v>
      </c>
      <c r="AG8" s="830">
        <f>AH8+AI8</f>
        <v>0</v>
      </c>
      <c r="AH8" s="830">
        <v>0</v>
      </c>
      <c r="AI8" s="830">
        <v>0</v>
      </c>
      <c r="AJ8" s="830">
        <f>AK8+AL8</f>
        <v>0</v>
      </c>
      <c r="AK8" s="830">
        <v>0</v>
      </c>
      <c r="AL8" s="830">
        <v>0</v>
      </c>
      <c r="AM8" s="830">
        <f>AN8+AO8</f>
        <v>0</v>
      </c>
      <c r="AN8" s="830">
        <v>0</v>
      </c>
      <c r="AO8" s="830">
        <v>0</v>
      </c>
    </row>
    <row r="9" spans="1:43" ht="21">
      <c r="A9" s="832"/>
      <c r="B9" s="833"/>
      <c r="C9" s="833"/>
      <c r="D9" s="833"/>
      <c r="E9" s="833"/>
      <c r="F9" s="833"/>
      <c r="G9" s="833"/>
      <c r="H9" s="833"/>
      <c r="I9" s="833"/>
      <c r="J9" s="833"/>
      <c r="K9" s="833"/>
      <c r="L9" s="833"/>
      <c r="M9" s="833"/>
      <c r="N9" s="833"/>
      <c r="O9" s="833"/>
      <c r="P9" s="833"/>
      <c r="Q9" s="833"/>
      <c r="R9" s="833"/>
      <c r="S9" s="833"/>
      <c r="T9" s="832"/>
      <c r="U9" s="833"/>
      <c r="V9" s="833"/>
      <c r="W9" s="833"/>
      <c r="X9" s="833"/>
      <c r="Y9" s="833"/>
      <c r="Z9" s="833"/>
      <c r="AA9" s="833"/>
      <c r="AB9" s="833"/>
      <c r="AC9" s="833"/>
      <c r="AD9" s="833"/>
      <c r="AE9" s="833"/>
      <c r="AF9" s="833"/>
      <c r="AG9" s="833"/>
      <c r="AH9" s="833"/>
      <c r="AI9" s="833"/>
      <c r="AJ9" s="833"/>
      <c r="AK9" s="833"/>
      <c r="AL9" s="833"/>
      <c r="AM9" s="833"/>
      <c r="AN9" s="833"/>
      <c r="AO9" s="833"/>
    </row>
    <row r="10" spans="1:43" ht="21">
      <c r="A10" s="832"/>
      <c r="B10" s="833"/>
      <c r="C10" s="833"/>
      <c r="D10" s="833"/>
      <c r="E10" s="833"/>
      <c r="F10" s="833"/>
      <c r="G10" s="833"/>
      <c r="H10" s="833"/>
      <c r="I10" s="833"/>
      <c r="J10" s="833"/>
      <c r="K10" s="833"/>
      <c r="L10" s="833"/>
      <c r="M10" s="833"/>
      <c r="N10" s="833"/>
      <c r="O10" s="833"/>
      <c r="P10" s="833"/>
      <c r="Q10" s="833"/>
      <c r="R10" s="833"/>
      <c r="S10" s="833"/>
      <c r="T10" s="832"/>
      <c r="U10" s="833"/>
      <c r="V10" s="833"/>
      <c r="W10" s="833"/>
      <c r="X10" s="833"/>
      <c r="Y10" s="833"/>
      <c r="Z10" s="833"/>
      <c r="AA10" s="833"/>
      <c r="AB10" s="833"/>
      <c r="AC10" s="833"/>
      <c r="AD10" s="833"/>
      <c r="AE10" s="833"/>
      <c r="AF10" s="833"/>
      <c r="AG10" s="833"/>
      <c r="AH10" s="833"/>
      <c r="AI10" s="833"/>
      <c r="AJ10" s="833"/>
      <c r="AK10" s="833"/>
      <c r="AL10" s="833"/>
      <c r="AM10" s="833"/>
      <c r="AN10" s="833"/>
      <c r="AO10" s="833"/>
    </row>
    <row r="11" spans="1:43" ht="21">
      <c r="A11" s="832"/>
      <c r="B11" s="833"/>
      <c r="C11" s="833"/>
      <c r="D11" s="833"/>
      <c r="E11" s="833"/>
      <c r="F11" s="833"/>
      <c r="G11" s="833"/>
      <c r="H11" s="833"/>
      <c r="I11" s="833"/>
      <c r="J11" s="833"/>
      <c r="K11" s="833"/>
      <c r="L11" s="833"/>
      <c r="M11" s="833"/>
      <c r="N11" s="833"/>
      <c r="O11" s="833"/>
      <c r="P11" s="833"/>
      <c r="Q11" s="833"/>
      <c r="R11" s="833"/>
      <c r="S11" s="833"/>
      <c r="T11" s="832"/>
      <c r="U11" s="833"/>
      <c r="V11" s="833"/>
      <c r="W11" s="833"/>
      <c r="X11" s="833"/>
      <c r="Y11" s="833"/>
      <c r="Z11" s="833"/>
      <c r="AA11" s="833"/>
      <c r="AB11" s="833"/>
      <c r="AC11" s="833"/>
      <c r="AD11" s="833"/>
      <c r="AE11" s="833"/>
      <c r="AF11" s="833"/>
      <c r="AG11" s="833"/>
      <c r="AH11" s="833"/>
      <c r="AI11" s="833"/>
      <c r="AJ11" s="833"/>
      <c r="AK11" s="833"/>
      <c r="AL11" s="833"/>
      <c r="AM11" s="833"/>
      <c r="AN11" s="833"/>
      <c r="AO11" s="833"/>
    </row>
    <row r="12" spans="1:43" ht="21">
      <c r="A12" s="832"/>
      <c r="B12" s="833"/>
      <c r="C12" s="833"/>
      <c r="D12" s="833"/>
      <c r="E12" s="833"/>
      <c r="F12" s="833"/>
      <c r="G12" s="833"/>
      <c r="H12" s="833"/>
      <c r="I12" s="833"/>
      <c r="J12" s="833"/>
      <c r="K12" s="833"/>
      <c r="L12" s="833"/>
      <c r="M12" s="833"/>
      <c r="N12" s="833"/>
      <c r="O12" s="833"/>
      <c r="P12" s="833"/>
      <c r="Q12" s="833"/>
      <c r="R12" s="833"/>
      <c r="S12" s="833"/>
      <c r="T12" s="832"/>
      <c r="U12" s="833"/>
      <c r="V12" s="833"/>
      <c r="W12" s="833"/>
      <c r="X12" s="833"/>
      <c r="Y12" s="833"/>
      <c r="Z12" s="833"/>
      <c r="AA12" s="833"/>
      <c r="AB12" s="833"/>
      <c r="AC12" s="833"/>
      <c r="AD12" s="833"/>
      <c r="AE12" s="833"/>
      <c r="AF12" s="833"/>
      <c r="AG12" s="833"/>
      <c r="AH12" s="833"/>
      <c r="AI12" s="833"/>
      <c r="AJ12" s="833"/>
      <c r="AK12" s="833"/>
      <c r="AL12" s="833"/>
      <c r="AM12" s="833"/>
      <c r="AN12" s="833"/>
      <c r="AO12" s="833"/>
    </row>
    <row r="13" spans="1:43" ht="21">
      <c r="A13" s="832"/>
      <c r="B13" s="833"/>
      <c r="C13" s="833"/>
      <c r="D13" s="833"/>
      <c r="E13" s="833"/>
      <c r="F13" s="833"/>
      <c r="G13" s="833"/>
      <c r="H13" s="833"/>
      <c r="I13" s="833"/>
      <c r="J13" s="833"/>
      <c r="K13" s="833"/>
      <c r="L13" s="833"/>
      <c r="M13" s="833"/>
      <c r="N13" s="833"/>
      <c r="O13" s="833"/>
      <c r="P13" s="833"/>
      <c r="Q13" s="833"/>
      <c r="R13" s="833"/>
      <c r="S13" s="833"/>
      <c r="T13" s="832"/>
      <c r="U13" s="833"/>
      <c r="V13" s="833"/>
      <c r="W13" s="833"/>
      <c r="X13" s="833"/>
      <c r="Y13" s="833"/>
      <c r="Z13" s="833"/>
      <c r="AA13" s="833"/>
      <c r="AB13" s="833"/>
      <c r="AC13" s="833"/>
      <c r="AD13" s="833"/>
      <c r="AE13" s="833"/>
      <c r="AF13" s="833"/>
      <c r="AG13" s="833"/>
      <c r="AH13" s="833"/>
      <c r="AI13" s="833"/>
      <c r="AJ13" s="833"/>
      <c r="AK13" s="833"/>
      <c r="AL13" s="833"/>
      <c r="AM13" s="833"/>
      <c r="AN13" s="833"/>
      <c r="AO13" s="833"/>
    </row>
    <row r="14" spans="1:43" ht="21">
      <c r="A14" s="832"/>
      <c r="B14" s="833"/>
      <c r="C14" s="833"/>
      <c r="D14" s="833"/>
      <c r="E14" s="833"/>
      <c r="F14" s="833"/>
      <c r="G14" s="833"/>
      <c r="H14" s="833"/>
      <c r="I14" s="833"/>
      <c r="J14" s="833"/>
      <c r="K14" s="833"/>
      <c r="L14" s="833"/>
      <c r="M14" s="833"/>
      <c r="N14" s="833"/>
      <c r="O14" s="833"/>
      <c r="P14" s="833"/>
      <c r="Q14" s="833"/>
      <c r="R14" s="833"/>
      <c r="S14" s="833"/>
      <c r="T14" s="832"/>
      <c r="U14" s="833"/>
      <c r="V14" s="833"/>
      <c r="W14" s="833"/>
      <c r="X14" s="833"/>
      <c r="Y14" s="833"/>
      <c r="Z14" s="833"/>
      <c r="AA14" s="833"/>
      <c r="AB14" s="833"/>
      <c r="AC14" s="833"/>
      <c r="AD14" s="833"/>
      <c r="AE14" s="833"/>
      <c r="AF14" s="833"/>
      <c r="AG14" s="833"/>
      <c r="AH14" s="833"/>
      <c r="AI14" s="833"/>
      <c r="AJ14" s="833"/>
      <c r="AK14" s="833"/>
      <c r="AL14" s="833"/>
      <c r="AM14" s="833"/>
      <c r="AN14" s="833"/>
      <c r="AO14" s="833"/>
    </row>
    <row r="15" spans="1:43" ht="21">
      <c r="A15" s="832"/>
      <c r="B15" s="833"/>
      <c r="C15" s="833"/>
      <c r="D15" s="833"/>
      <c r="E15" s="833"/>
      <c r="F15" s="833"/>
      <c r="G15" s="833"/>
      <c r="H15" s="833"/>
      <c r="I15" s="833"/>
      <c r="J15" s="833"/>
      <c r="K15" s="833"/>
      <c r="L15" s="833"/>
      <c r="M15" s="833"/>
      <c r="N15" s="833"/>
      <c r="O15" s="833"/>
      <c r="P15" s="833"/>
      <c r="Q15" s="833"/>
      <c r="R15" s="833"/>
      <c r="S15" s="833"/>
      <c r="T15" s="832"/>
      <c r="U15" s="833"/>
      <c r="V15" s="833"/>
      <c r="W15" s="833"/>
      <c r="X15" s="833"/>
      <c r="Y15" s="833"/>
      <c r="Z15" s="833"/>
      <c r="AA15" s="833"/>
      <c r="AB15" s="833"/>
      <c r="AC15" s="833"/>
      <c r="AD15" s="833"/>
      <c r="AE15" s="833"/>
      <c r="AF15" s="833"/>
      <c r="AG15" s="833"/>
      <c r="AH15" s="833"/>
      <c r="AI15" s="833"/>
      <c r="AJ15" s="833"/>
      <c r="AK15" s="833"/>
      <c r="AL15" s="833"/>
      <c r="AM15" s="833"/>
      <c r="AN15" s="833"/>
      <c r="AO15" s="833"/>
    </row>
    <row r="16" spans="1:43" ht="21">
      <c r="A16" s="832"/>
      <c r="B16" s="833"/>
      <c r="C16" s="833"/>
      <c r="D16" s="833"/>
      <c r="E16" s="833"/>
      <c r="F16" s="833"/>
      <c r="G16" s="833"/>
      <c r="H16" s="833"/>
      <c r="I16" s="833"/>
      <c r="J16" s="833"/>
      <c r="K16" s="833"/>
      <c r="L16" s="833"/>
      <c r="M16" s="833"/>
      <c r="N16" s="833"/>
      <c r="O16" s="833"/>
      <c r="P16" s="833"/>
      <c r="Q16" s="833"/>
      <c r="R16" s="833"/>
      <c r="S16" s="833"/>
      <c r="T16" s="832"/>
      <c r="U16" s="833"/>
      <c r="V16" s="833"/>
      <c r="W16" s="833"/>
      <c r="X16" s="833"/>
      <c r="Y16" s="833"/>
      <c r="Z16" s="833"/>
      <c r="AA16" s="833"/>
      <c r="AB16" s="833"/>
      <c r="AC16" s="833"/>
      <c r="AD16" s="833"/>
      <c r="AE16" s="833"/>
      <c r="AF16" s="833"/>
      <c r="AG16" s="833"/>
      <c r="AH16" s="833"/>
      <c r="AI16" s="833"/>
      <c r="AJ16" s="833"/>
      <c r="AK16" s="833"/>
      <c r="AL16" s="833"/>
      <c r="AM16" s="833"/>
      <c r="AN16" s="833"/>
      <c r="AO16" s="833"/>
    </row>
    <row r="17" spans="1:41" ht="21">
      <c r="A17" s="832"/>
      <c r="B17" s="833"/>
      <c r="C17" s="833"/>
      <c r="D17" s="833"/>
      <c r="E17" s="833"/>
      <c r="F17" s="833"/>
      <c r="G17" s="833"/>
      <c r="H17" s="833"/>
      <c r="I17" s="833"/>
      <c r="J17" s="833"/>
      <c r="K17" s="833"/>
      <c r="L17" s="833"/>
      <c r="M17" s="833"/>
      <c r="N17" s="833"/>
      <c r="O17" s="833"/>
      <c r="P17" s="833"/>
      <c r="Q17" s="833"/>
      <c r="R17" s="833"/>
      <c r="S17" s="833"/>
      <c r="T17" s="832"/>
      <c r="U17" s="833"/>
      <c r="V17" s="833"/>
      <c r="W17" s="833"/>
      <c r="X17" s="833"/>
      <c r="Y17" s="833"/>
      <c r="Z17" s="833"/>
      <c r="AA17" s="833"/>
      <c r="AB17" s="833"/>
      <c r="AC17" s="833"/>
      <c r="AD17" s="833"/>
      <c r="AE17" s="833"/>
      <c r="AF17" s="833"/>
      <c r="AG17" s="833"/>
      <c r="AH17" s="833"/>
      <c r="AI17" s="833"/>
      <c r="AJ17" s="833"/>
      <c r="AK17" s="833"/>
      <c r="AL17" s="833"/>
      <c r="AM17" s="833"/>
      <c r="AN17" s="833"/>
      <c r="AO17" s="833"/>
    </row>
    <row r="18" spans="1:41" ht="21">
      <c r="A18" s="832"/>
      <c r="B18" s="833"/>
      <c r="C18" s="833"/>
      <c r="D18" s="833"/>
      <c r="E18" s="833"/>
      <c r="F18" s="833"/>
      <c r="G18" s="833"/>
      <c r="H18" s="833"/>
      <c r="I18" s="833"/>
      <c r="J18" s="833"/>
      <c r="K18" s="833"/>
      <c r="L18" s="833"/>
      <c r="M18" s="833"/>
      <c r="N18" s="833"/>
      <c r="O18" s="833"/>
      <c r="P18" s="833"/>
      <c r="Q18" s="833"/>
      <c r="R18" s="833"/>
      <c r="S18" s="833"/>
      <c r="T18" s="832"/>
      <c r="U18" s="833"/>
      <c r="V18" s="833"/>
      <c r="W18" s="833"/>
      <c r="X18" s="833"/>
      <c r="Y18" s="833"/>
      <c r="Z18" s="833"/>
      <c r="AA18" s="833"/>
      <c r="AB18" s="833"/>
      <c r="AC18" s="833"/>
      <c r="AD18" s="833"/>
      <c r="AE18" s="833"/>
      <c r="AF18" s="833"/>
      <c r="AG18" s="833"/>
      <c r="AH18" s="833"/>
      <c r="AI18" s="833"/>
      <c r="AJ18" s="833"/>
      <c r="AK18" s="833"/>
      <c r="AL18" s="833"/>
      <c r="AM18" s="833"/>
      <c r="AN18" s="833"/>
      <c r="AO18" s="833"/>
    </row>
    <row r="19" spans="1:41" ht="21">
      <c r="A19" s="832"/>
      <c r="B19" s="833"/>
      <c r="C19" s="833"/>
      <c r="D19" s="833"/>
      <c r="E19" s="833"/>
      <c r="F19" s="833"/>
      <c r="G19" s="833"/>
      <c r="H19" s="833"/>
      <c r="I19" s="833"/>
      <c r="J19" s="833"/>
      <c r="K19" s="833"/>
      <c r="L19" s="833"/>
      <c r="M19" s="833"/>
      <c r="N19" s="833"/>
      <c r="O19" s="833"/>
      <c r="P19" s="833"/>
      <c r="Q19" s="833"/>
      <c r="R19" s="833"/>
      <c r="S19" s="833"/>
      <c r="T19" s="832"/>
      <c r="U19" s="833"/>
      <c r="V19" s="833"/>
      <c r="W19" s="833"/>
      <c r="X19" s="833"/>
      <c r="Y19" s="833"/>
      <c r="Z19" s="833"/>
      <c r="AA19" s="833"/>
      <c r="AB19" s="833"/>
      <c r="AC19" s="833"/>
      <c r="AD19" s="833"/>
      <c r="AE19" s="833"/>
      <c r="AF19" s="833"/>
      <c r="AG19" s="833"/>
      <c r="AH19" s="833"/>
      <c r="AI19" s="833"/>
      <c r="AJ19" s="833"/>
      <c r="AK19" s="833"/>
      <c r="AL19" s="833"/>
      <c r="AM19" s="833"/>
      <c r="AN19" s="833"/>
      <c r="AO19" s="833"/>
    </row>
    <row r="20" spans="1:41" ht="21">
      <c r="A20" s="832"/>
      <c r="B20" s="833"/>
      <c r="C20" s="833"/>
      <c r="D20" s="833"/>
      <c r="E20" s="833"/>
      <c r="F20" s="833"/>
      <c r="G20" s="833"/>
      <c r="H20" s="833"/>
      <c r="I20" s="833"/>
      <c r="J20" s="833"/>
      <c r="K20" s="833"/>
      <c r="L20" s="833"/>
      <c r="M20" s="833"/>
      <c r="N20" s="833"/>
      <c r="O20" s="833"/>
      <c r="P20" s="833"/>
      <c r="Q20" s="833"/>
      <c r="R20" s="833"/>
      <c r="S20" s="833"/>
      <c r="T20" s="832"/>
      <c r="U20" s="833"/>
      <c r="V20" s="833"/>
      <c r="W20" s="833"/>
      <c r="X20" s="833"/>
      <c r="Y20" s="833"/>
      <c r="Z20" s="833"/>
      <c r="AA20" s="833"/>
      <c r="AB20" s="833"/>
      <c r="AC20" s="833"/>
      <c r="AD20" s="833"/>
      <c r="AE20" s="833"/>
      <c r="AF20" s="833"/>
      <c r="AG20" s="833"/>
      <c r="AH20" s="833"/>
      <c r="AI20" s="833"/>
      <c r="AJ20" s="833"/>
      <c r="AK20" s="833"/>
      <c r="AL20" s="833"/>
      <c r="AM20" s="833"/>
      <c r="AN20" s="833"/>
      <c r="AO20" s="833"/>
    </row>
    <row r="21" spans="1:41" ht="21">
      <c r="A21" s="832"/>
      <c r="B21" s="833"/>
      <c r="C21" s="833"/>
      <c r="D21" s="833"/>
      <c r="E21" s="833"/>
      <c r="F21" s="833"/>
      <c r="G21" s="833"/>
      <c r="H21" s="833"/>
      <c r="I21" s="833"/>
      <c r="J21" s="833"/>
      <c r="K21" s="833"/>
      <c r="L21" s="833"/>
      <c r="M21" s="833"/>
      <c r="N21" s="833"/>
      <c r="O21" s="833"/>
      <c r="P21" s="833"/>
      <c r="Q21" s="833"/>
      <c r="R21" s="833"/>
      <c r="S21" s="833"/>
      <c r="T21" s="832"/>
      <c r="U21" s="833"/>
      <c r="V21" s="833"/>
      <c r="W21" s="833"/>
      <c r="X21" s="833"/>
      <c r="Y21" s="833"/>
      <c r="Z21" s="833"/>
      <c r="AA21" s="833"/>
      <c r="AB21" s="833"/>
      <c r="AC21" s="833"/>
      <c r="AD21" s="833"/>
      <c r="AE21" s="833"/>
      <c r="AF21" s="833"/>
      <c r="AG21" s="833"/>
      <c r="AH21" s="833"/>
      <c r="AI21" s="833"/>
      <c r="AJ21" s="833"/>
      <c r="AK21" s="833"/>
      <c r="AL21" s="833"/>
      <c r="AM21" s="833"/>
      <c r="AN21" s="833"/>
      <c r="AO21" s="833"/>
    </row>
    <row r="22" spans="1:41" ht="21">
      <c r="A22" s="832"/>
      <c r="B22" s="833"/>
      <c r="C22" s="833"/>
      <c r="D22" s="833"/>
      <c r="E22" s="833"/>
      <c r="F22" s="833"/>
      <c r="G22" s="833"/>
      <c r="H22" s="833"/>
      <c r="I22" s="833"/>
      <c r="J22" s="833"/>
      <c r="K22" s="833"/>
      <c r="L22" s="833"/>
      <c r="M22" s="833"/>
      <c r="N22" s="833"/>
      <c r="O22" s="833"/>
      <c r="P22" s="833"/>
      <c r="Q22" s="833"/>
      <c r="R22" s="833"/>
      <c r="S22" s="833"/>
      <c r="T22" s="832"/>
      <c r="U22" s="833"/>
      <c r="V22" s="833"/>
      <c r="W22" s="833"/>
      <c r="X22" s="833"/>
      <c r="Y22" s="833"/>
      <c r="Z22" s="833"/>
      <c r="AA22" s="833"/>
      <c r="AB22" s="833"/>
      <c r="AC22" s="833"/>
      <c r="AD22" s="833"/>
      <c r="AE22" s="833"/>
      <c r="AF22" s="833"/>
      <c r="AG22" s="833"/>
      <c r="AH22" s="833"/>
      <c r="AI22" s="833"/>
      <c r="AJ22" s="833"/>
      <c r="AK22" s="833"/>
      <c r="AL22" s="833"/>
      <c r="AM22" s="833"/>
      <c r="AN22" s="833"/>
      <c r="AO22" s="833"/>
    </row>
    <row r="23" spans="1:41" ht="21">
      <c r="A23" s="832"/>
      <c r="B23" s="833"/>
      <c r="C23" s="833"/>
      <c r="D23" s="833"/>
      <c r="E23" s="833"/>
      <c r="F23" s="833"/>
      <c r="G23" s="833"/>
      <c r="H23" s="833"/>
      <c r="I23" s="833"/>
      <c r="J23" s="833"/>
      <c r="K23" s="833"/>
      <c r="L23" s="833"/>
      <c r="M23" s="833"/>
      <c r="N23" s="833"/>
      <c r="O23" s="833"/>
      <c r="P23" s="833"/>
      <c r="Q23" s="833"/>
      <c r="R23" s="833"/>
      <c r="S23" s="833"/>
      <c r="T23" s="664" t="s">
        <v>1405</v>
      </c>
      <c r="U23" s="834"/>
      <c r="V23" s="833"/>
      <c r="W23" s="833"/>
      <c r="X23" s="833"/>
      <c r="Y23" s="833"/>
      <c r="Z23" s="833"/>
      <c r="AA23" s="833"/>
      <c r="AB23" s="833"/>
      <c r="AC23" s="833"/>
      <c r="AD23" s="833"/>
      <c r="AE23" s="833"/>
      <c r="AF23" s="833"/>
      <c r="AG23" s="833"/>
      <c r="AH23" s="833"/>
      <c r="AI23" s="833"/>
      <c r="AJ23" s="833"/>
      <c r="AK23" s="833"/>
      <c r="AL23" s="833"/>
      <c r="AM23" s="833"/>
      <c r="AN23" s="833"/>
      <c r="AO23" s="833"/>
    </row>
    <row r="24" spans="1:41" ht="21">
      <c r="A24" s="835"/>
      <c r="B24" s="836"/>
      <c r="C24" s="836"/>
      <c r="D24" s="836"/>
      <c r="E24" s="836"/>
      <c r="F24" s="836"/>
      <c r="G24" s="836"/>
      <c r="H24" s="836"/>
      <c r="I24" s="836"/>
      <c r="J24" s="836"/>
      <c r="K24" s="836"/>
      <c r="L24" s="836"/>
      <c r="M24" s="836"/>
      <c r="N24" s="836"/>
      <c r="O24" s="836"/>
      <c r="P24" s="836"/>
      <c r="Q24" s="836"/>
      <c r="R24" s="836"/>
      <c r="S24" s="836"/>
      <c r="T24" s="674"/>
      <c r="U24" s="837"/>
      <c r="V24" s="836"/>
      <c r="W24" s="836"/>
      <c r="X24" s="836"/>
      <c r="Y24" s="836"/>
      <c r="Z24" s="836"/>
      <c r="AA24" s="836"/>
      <c r="AB24" s="836"/>
      <c r="AC24" s="836"/>
      <c r="AD24" s="836"/>
      <c r="AE24" s="836"/>
      <c r="AF24" s="836"/>
      <c r="AG24" s="836"/>
      <c r="AH24" s="836"/>
      <c r="AI24" s="836"/>
      <c r="AJ24" s="836"/>
      <c r="AK24" s="836"/>
      <c r="AL24" s="2024" t="s">
        <v>1619</v>
      </c>
      <c r="AM24" s="2024"/>
      <c r="AN24" s="2024"/>
      <c r="AO24" s="2024"/>
    </row>
    <row r="25" spans="1:41" ht="21">
      <c r="A25" s="835"/>
      <c r="B25" s="836"/>
      <c r="C25" s="836"/>
      <c r="D25" s="836"/>
      <c r="E25" s="836"/>
      <c r="F25" s="836"/>
      <c r="G25" s="836"/>
      <c r="H25" s="836"/>
      <c r="I25" s="836"/>
      <c r="J25" s="836"/>
      <c r="K25" s="836"/>
      <c r="L25" s="836"/>
      <c r="M25" s="836"/>
      <c r="N25" s="836"/>
      <c r="O25" s="836"/>
      <c r="P25" s="836"/>
      <c r="Q25" s="836"/>
      <c r="R25" s="836"/>
      <c r="S25" s="836"/>
      <c r="T25" s="1678" t="s">
        <v>1620</v>
      </c>
      <c r="U25" s="1678"/>
      <c r="V25" s="1678"/>
      <c r="W25" s="1678"/>
      <c r="X25" s="1678"/>
      <c r="Y25" s="1678"/>
      <c r="Z25" s="1678"/>
      <c r="AA25" s="1678"/>
      <c r="AB25" s="1678"/>
      <c r="AC25" s="1678"/>
      <c r="AD25" s="1678"/>
      <c r="AE25" s="1678"/>
      <c r="AF25" s="1678"/>
      <c r="AG25" s="1678"/>
      <c r="AH25" s="1678"/>
      <c r="AI25" s="1678"/>
      <c r="AJ25" s="820"/>
      <c r="AK25" s="820"/>
      <c r="AL25" s="820"/>
      <c r="AM25" s="820"/>
      <c r="AN25" s="820"/>
      <c r="AO25" s="820"/>
    </row>
    <row r="26" spans="1:41" ht="21">
      <c r="A26" s="835"/>
      <c r="B26" s="836"/>
      <c r="C26" s="836"/>
      <c r="D26" s="836"/>
      <c r="E26" s="836"/>
      <c r="F26" s="836"/>
      <c r="G26" s="836"/>
      <c r="H26" s="836"/>
      <c r="I26" s="836"/>
      <c r="J26" s="836"/>
      <c r="K26" s="836"/>
      <c r="L26" s="836"/>
      <c r="M26" s="836"/>
      <c r="N26" s="836"/>
      <c r="O26" s="836"/>
      <c r="P26" s="836"/>
      <c r="Q26" s="836"/>
      <c r="R26" s="836"/>
      <c r="S26" s="836"/>
      <c r="T26" s="430" t="s">
        <v>1621</v>
      </c>
      <c r="U26" s="483"/>
      <c r="V26" s="483"/>
      <c r="W26" s="483"/>
      <c r="X26" s="483"/>
      <c r="Y26" s="483"/>
      <c r="Z26" s="483"/>
      <c r="AA26" s="483"/>
      <c r="AB26" s="483"/>
      <c r="AC26" s="483"/>
      <c r="AD26" s="483"/>
      <c r="AE26" s="483"/>
      <c r="AF26" s="483"/>
      <c r="AG26" s="483"/>
      <c r="AH26" s="483"/>
      <c r="AI26" s="483"/>
      <c r="AJ26" s="483"/>
      <c r="AK26" s="483"/>
      <c r="AL26" s="483"/>
      <c r="AM26" s="483"/>
      <c r="AN26" s="483"/>
      <c r="AO26" s="483"/>
    </row>
    <row r="32" spans="1:41">
      <c r="A32" s="823"/>
      <c r="B32" s="823"/>
      <c r="C32" s="823"/>
      <c r="D32" s="823"/>
      <c r="E32" s="823"/>
      <c r="F32" s="823"/>
      <c r="G32" s="823"/>
      <c r="H32" s="823"/>
      <c r="I32" s="823"/>
      <c r="J32" s="823"/>
      <c r="K32" s="823"/>
      <c r="L32" s="823"/>
      <c r="M32" s="823"/>
      <c r="N32" s="823"/>
      <c r="O32" s="823"/>
      <c r="P32" s="823"/>
      <c r="Q32" s="823"/>
      <c r="R32" s="823"/>
      <c r="S32" s="823"/>
    </row>
  </sheetData>
  <mergeCells count="30">
    <mergeCell ref="N1:O2"/>
    <mergeCell ref="P1:S2"/>
    <mergeCell ref="AK1:AL2"/>
    <mergeCell ref="AM1:AO2"/>
    <mergeCell ref="A3:S3"/>
    <mergeCell ref="T3:AO3"/>
    <mergeCell ref="N6:P6"/>
    <mergeCell ref="A4:S4"/>
    <mergeCell ref="T4:AO4"/>
    <mergeCell ref="A5:P5"/>
    <mergeCell ref="Q5:S5"/>
    <mergeCell ref="V5:AL5"/>
    <mergeCell ref="AN5:AO5"/>
    <mergeCell ref="A6:A7"/>
    <mergeCell ref="B6:D6"/>
    <mergeCell ref="E6:G6"/>
    <mergeCell ref="H6:J6"/>
    <mergeCell ref="K6:M6"/>
    <mergeCell ref="AL24:AO24"/>
    <mergeCell ref="T25:AI25"/>
    <mergeCell ref="AP1:AQ1"/>
    <mergeCell ref="Q6:S6"/>
    <mergeCell ref="T6:T7"/>
    <mergeCell ref="U6:W6"/>
    <mergeCell ref="X6:Z6"/>
    <mergeCell ref="AA6:AC6"/>
    <mergeCell ref="AD6:AF6"/>
    <mergeCell ref="AG6:AI6"/>
    <mergeCell ref="AJ6:AL6"/>
    <mergeCell ref="AM6:AO6"/>
  </mergeCells>
  <phoneticPr fontId="15" type="noConversion"/>
  <hyperlinks>
    <hyperlink ref="AP1" location="預告統計資料發布時間表!A1" display="回發布時間表" xr:uid="{CA897558-69EB-40E6-817A-2C65C7642EF7}"/>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C72C0-B7D1-4EF7-88F0-0E07E0CC71E6}">
  <dimension ref="A1:K54"/>
  <sheetViews>
    <sheetView workbookViewId="0">
      <selection activeCell="J1" sqref="J1:K1"/>
    </sheetView>
  </sheetViews>
  <sheetFormatPr defaultColWidth="11.5546875" defaultRowHeight="16.2"/>
  <cols>
    <col min="1" max="1" width="23.21875" style="876" customWidth="1"/>
    <col min="2" max="2" width="19.33203125" style="876" customWidth="1"/>
    <col min="3" max="3" width="20" style="876" customWidth="1"/>
    <col min="4" max="4" width="21.44140625" style="876" customWidth="1"/>
    <col min="5" max="5" width="19.77734375" style="876" customWidth="1"/>
    <col min="6" max="6" width="18.88671875" style="876" customWidth="1"/>
    <col min="7" max="7" width="20" style="876" customWidth="1"/>
    <col min="8" max="8" width="20.88671875" style="876" customWidth="1"/>
    <col min="9" max="9" width="19.77734375" style="876" customWidth="1"/>
    <col min="10" max="10" width="15.44140625" style="876" customWidth="1"/>
    <col min="11" max="11" width="18.21875" style="876" customWidth="1"/>
    <col min="12" max="1015" width="15.44140625" style="876" customWidth="1"/>
    <col min="1016" max="1016" width="11.5546875" style="876"/>
    <col min="1017" max="1021" width="14.6640625" style="876" customWidth="1"/>
    <col min="1022" max="1023" width="11.5546875" style="876"/>
    <col min="1024" max="1025" width="14.44140625" style="876" customWidth="1"/>
    <col min="1026" max="16384" width="11.5546875" style="876"/>
  </cols>
  <sheetData>
    <row r="1" spans="1:11" ht="16.8" thickBot="1">
      <c r="A1" s="873" t="s">
        <v>1293</v>
      </c>
      <c r="B1" s="874"/>
      <c r="C1" s="874"/>
      <c r="D1" s="874"/>
      <c r="E1" s="874"/>
      <c r="F1" s="874"/>
      <c r="G1" s="875" t="s">
        <v>1623</v>
      </c>
      <c r="H1" s="2053" t="s">
        <v>1719</v>
      </c>
      <c r="I1" s="2053"/>
      <c r="J1" s="1453" t="s">
        <v>49</v>
      </c>
      <c r="K1" s="1453"/>
    </row>
    <row r="2" spans="1:11" ht="16.8" thickBot="1">
      <c r="A2" s="877" t="s">
        <v>1720</v>
      </c>
      <c r="B2" s="878" t="s">
        <v>1721</v>
      </c>
      <c r="C2" s="879"/>
      <c r="D2" s="879"/>
      <c r="E2" s="879"/>
      <c r="F2" s="879"/>
      <c r="G2" s="875" t="s">
        <v>1722</v>
      </c>
      <c r="H2" s="2054" t="s">
        <v>1723</v>
      </c>
      <c r="I2" s="2054"/>
    </row>
    <row r="3" spans="1:11" ht="17.100000000000001" customHeight="1">
      <c r="A3" s="874"/>
      <c r="B3" s="874"/>
      <c r="C3" s="874"/>
      <c r="D3" s="874"/>
      <c r="E3" s="874"/>
      <c r="F3" s="874"/>
      <c r="G3" s="874"/>
      <c r="H3" s="874"/>
      <c r="I3" s="874"/>
    </row>
    <row r="4" spans="1:11" ht="22.2">
      <c r="A4" s="2048" t="s">
        <v>1724</v>
      </c>
      <c r="B4" s="2048"/>
      <c r="C4" s="2048"/>
      <c r="D4" s="2048"/>
      <c r="E4" s="2048"/>
      <c r="F4" s="2048"/>
      <c r="G4" s="2048"/>
      <c r="H4" s="2048"/>
      <c r="I4" s="2048"/>
    </row>
    <row r="5" spans="1:11" ht="17.100000000000001" customHeight="1">
      <c r="A5" s="874"/>
      <c r="B5" s="874"/>
      <c r="C5" s="874"/>
      <c r="D5" s="874"/>
      <c r="E5" s="874"/>
      <c r="F5" s="874"/>
      <c r="G5" s="880"/>
      <c r="H5" s="874"/>
      <c r="I5" s="874"/>
    </row>
    <row r="6" spans="1:11" ht="17.100000000000001" customHeight="1" thickBot="1">
      <c r="A6" s="874"/>
      <c r="B6" s="2049" t="s">
        <v>1725</v>
      </c>
      <c r="C6" s="2049"/>
      <c r="D6" s="2049"/>
      <c r="E6" s="2049"/>
      <c r="F6" s="2049"/>
      <c r="G6" s="2049"/>
      <c r="I6" s="880" t="s">
        <v>1726</v>
      </c>
    </row>
    <row r="7" spans="1:11">
      <c r="A7" s="881" t="s">
        <v>1727</v>
      </c>
      <c r="B7" s="882" t="s">
        <v>1728</v>
      </c>
      <c r="C7" s="2055" t="s">
        <v>1729</v>
      </c>
      <c r="D7" s="2055"/>
      <c r="E7" s="2055"/>
      <c r="F7" s="2055"/>
      <c r="G7" s="2056" t="s">
        <v>1730</v>
      </c>
      <c r="H7" s="2056"/>
      <c r="I7" s="2056"/>
    </row>
    <row r="8" spans="1:11" ht="16.8" thickBot="1">
      <c r="A8" s="879"/>
      <c r="B8" s="883" t="s">
        <v>1731</v>
      </c>
      <c r="C8" s="884" t="s">
        <v>1732</v>
      </c>
      <c r="D8" s="884" t="s">
        <v>1733</v>
      </c>
      <c r="E8" s="884" t="s">
        <v>1734</v>
      </c>
      <c r="F8" s="884" t="s">
        <v>1735</v>
      </c>
      <c r="G8" s="884" t="s">
        <v>1736</v>
      </c>
      <c r="H8" s="884" t="s">
        <v>1737</v>
      </c>
      <c r="I8" s="884" t="s">
        <v>1738</v>
      </c>
    </row>
    <row r="9" spans="1:11">
      <c r="A9" s="885" t="s">
        <v>1739</v>
      </c>
      <c r="B9" s="886" t="s">
        <v>1740</v>
      </c>
      <c r="C9" s="887">
        <f>SUM(D9:I9)</f>
        <v>0</v>
      </c>
      <c r="D9" s="888">
        <v>0</v>
      </c>
      <c r="E9" s="888">
        <v>0</v>
      </c>
      <c r="F9" s="889">
        <v>0</v>
      </c>
      <c r="G9" s="888">
        <v>0</v>
      </c>
      <c r="H9" s="888">
        <v>0</v>
      </c>
      <c r="I9" s="888">
        <v>0</v>
      </c>
    </row>
    <row r="10" spans="1:11">
      <c r="A10" s="885"/>
      <c r="B10" s="890"/>
      <c r="C10" s="891"/>
      <c r="D10" s="892"/>
      <c r="E10" s="892"/>
      <c r="F10" s="892"/>
      <c r="G10" s="892"/>
      <c r="H10" s="892"/>
      <c r="I10" s="892"/>
    </row>
    <row r="11" spans="1:11">
      <c r="A11" s="893"/>
      <c r="B11" s="894"/>
      <c r="C11" s="891"/>
      <c r="D11" s="892"/>
      <c r="E11" s="892"/>
      <c r="F11" s="892"/>
      <c r="G11" s="892"/>
      <c r="H11" s="892"/>
      <c r="I11" s="892"/>
    </row>
    <row r="12" spans="1:11">
      <c r="A12" s="885"/>
      <c r="B12" s="895"/>
      <c r="C12" s="896"/>
      <c r="D12" s="897"/>
      <c r="E12" s="897"/>
      <c r="F12" s="897"/>
      <c r="G12" s="892"/>
      <c r="H12" s="892"/>
      <c r="I12" s="892"/>
    </row>
    <row r="13" spans="1:11">
      <c r="A13" s="885"/>
      <c r="B13" s="895"/>
      <c r="C13" s="896"/>
      <c r="D13" s="897"/>
      <c r="E13" s="897"/>
      <c r="F13" s="897"/>
      <c r="G13" s="892"/>
      <c r="H13" s="892"/>
      <c r="I13" s="892"/>
    </row>
    <row r="14" spans="1:11">
      <c r="A14" s="885"/>
      <c r="B14" s="895"/>
      <c r="C14" s="896"/>
      <c r="D14" s="897"/>
      <c r="E14" s="897"/>
      <c r="F14" s="897"/>
      <c r="G14" s="892"/>
      <c r="H14" s="892"/>
      <c r="I14" s="892"/>
    </row>
    <row r="15" spans="1:11">
      <c r="A15" s="885"/>
      <c r="B15" s="895"/>
      <c r="C15" s="896"/>
      <c r="D15" s="897"/>
      <c r="E15" s="897"/>
      <c r="F15" s="897"/>
      <c r="G15" s="892"/>
      <c r="H15" s="892"/>
      <c r="I15" s="892"/>
    </row>
    <row r="16" spans="1:11">
      <c r="A16" s="885"/>
      <c r="B16" s="895"/>
      <c r="C16" s="896"/>
      <c r="D16" s="897"/>
      <c r="E16" s="897"/>
      <c r="F16" s="897"/>
      <c r="G16" s="892"/>
      <c r="H16" s="892"/>
      <c r="I16" s="892"/>
    </row>
    <row r="17" spans="1:11">
      <c r="A17" s="885"/>
      <c r="B17" s="890"/>
      <c r="C17" s="891"/>
      <c r="D17" s="892"/>
      <c r="E17" s="892"/>
      <c r="F17" s="892"/>
      <c r="G17" s="892"/>
      <c r="H17" s="892"/>
      <c r="I17" s="892"/>
    </row>
    <row r="18" spans="1:11">
      <c r="A18" s="893"/>
      <c r="B18" s="894"/>
      <c r="C18" s="891"/>
      <c r="D18" s="892"/>
      <c r="E18" s="892"/>
      <c r="F18" s="892"/>
      <c r="G18" s="892"/>
      <c r="H18" s="892"/>
      <c r="I18" s="892"/>
    </row>
    <row r="19" spans="1:11">
      <c r="A19" s="885"/>
      <c r="B19" s="895"/>
      <c r="C19" s="896"/>
      <c r="D19" s="897"/>
      <c r="E19" s="897"/>
      <c r="F19" s="897"/>
      <c r="G19" s="892"/>
      <c r="H19" s="892"/>
      <c r="I19" s="892"/>
    </row>
    <row r="20" spans="1:11">
      <c r="A20" s="885"/>
      <c r="B20" s="895"/>
      <c r="C20" s="896"/>
      <c r="D20" s="897"/>
      <c r="E20" s="897"/>
      <c r="F20" s="897"/>
      <c r="G20" s="892"/>
      <c r="H20" s="892"/>
      <c r="I20" s="892"/>
    </row>
    <row r="21" spans="1:11">
      <c r="A21" s="885"/>
      <c r="B21" s="895"/>
      <c r="C21" s="896"/>
      <c r="D21" s="897"/>
      <c r="E21" s="897"/>
      <c r="F21" s="897"/>
      <c r="G21" s="892"/>
      <c r="H21" s="892"/>
      <c r="I21" s="892"/>
    </row>
    <row r="22" spans="1:11">
      <c r="A22" s="885"/>
      <c r="B22" s="895"/>
      <c r="C22" s="896"/>
      <c r="D22" s="897"/>
      <c r="E22" s="897"/>
      <c r="F22" s="897"/>
      <c r="G22" s="892"/>
      <c r="H22" s="892"/>
      <c r="I22" s="892"/>
    </row>
    <row r="23" spans="1:11">
      <c r="A23" s="885"/>
      <c r="B23" s="895"/>
      <c r="C23" s="896"/>
      <c r="D23" s="897"/>
      <c r="E23" s="897"/>
      <c r="F23" s="897"/>
      <c r="G23" s="892"/>
      <c r="H23" s="892"/>
      <c r="I23" s="892"/>
    </row>
    <row r="24" spans="1:11">
      <c r="A24" s="893"/>
      <c r="B24" s="895"/>
      <c r="C24" s="896"/>
      <c r="D24" s="897"/>
      <c r="E24" s="897"/>
      <c r="F24" s="897"/>
      <c r="G24" s="892"/>
      <c r="H24" s="892"/>
      <c r="I24" s="892"/>
    </row>
    <row r="25" spans="1:11" ht="16.8" thickBot="1">
      <c r="A25" s="884"/>
      <c r="B25" s="898"/>
      <c r="C25" s="899"/>
      <c r="D25" s="900"/>
      <c r="E25" s="900"/>
      <c r="F25" s="900"/>
      <c r="G25" s="901"/>
      <c r="H25" s="901"/>
      <c r="I25" s="901"/>
    </row>
    <row r="29" spans="1:11" ht="22.2">
      <c r="A29" s="2048" t="s">
        <v>1741</v>
      </c>
      <c r="B29" s="2048"/>
      <c r="C29" s="2048"/>
      <c r="D29" s="2048"/>
      <c r="E29" s="2048"/>
      <c r="F29" s="2048"/>
      <c r="G29" s="2048"/>
      <c r="H29" s="2048"/>
      <c r="I29" s="2048"/>
      <c r="J29" s="2048"/>
      <c r="K29" s="2048"/>
    </row>
    <row r="30" spans="1:11">
      <c r="A30" s="874"/>
      <c r="B30" s="874"/>
      <c r="C30" s="874"/>
      <c r="D30" s="874"/>
      <c r="E30" s="874"/>
      <c r="F30" s="874"/>
      <c r="G30" s="874"/>
      <c r="H30" s="874"/>
      <c r="I30" s="874"/>
      <c r="J30" s="880" t="s">
        <v>1742</v>
      </c>
      <c r="K30" s="880"/>
    </row>
    <row r="31" spans="1:11" ht="16.8" thickBot="1">
      <c r="A31" s="2049" t="s">
        <v>1743</v>
      </c>
      <c r="B31" s="2049"/>
      <c r="C31" s="2049"/>
      <c r="D31" s="2049"/>
      <c r="E31" s="2049"/>
      <c r="F31" s="2049"/>
      <c r="G31" s="2049"/>
      <c r="H31" s="2049"/>
      <c r="I31" s="2049"/>
      <c r="J31" s="2049"/>
      <c r="K31" s="2049"/>
    </row>
    <row r="32" spans="1:11">
      <c r="A32" s="881" t="s">
        <v>1727</v>
      </c>
      <c r="B32" s="882" t="s">
        <v>1728</v>
      </c>
      <c r="C32" s="2050" t="s">
        <v>1730</v>
      </c>
      <c r="D32" s="2050"/>
      <c r="E32" s="2050"/>
      <c r="F32" s="2050"/>
      <c r="G32" s="2050"/>
      <c r="H32" s="2050"/>
      <c r="I32" s="2050"/>
      <c r="J32" s="2050"/>
      <c r="K32" s="2050"/>
    </row>
    <row r="33" spans="1:11" ht="33" thickBot="1">
      <c r="A33" s="879"/>
      <c r="B33" s="883" t="s">
        <v>1731</v>
      </c>
      <c r="C33" s="902" t="s">
        <v>1744</v>
      </c>
      <c r="D33" s="884" t="s">
        <v>1745</v>
      </c>
      <c r="E33" s="884" t="s">
        <v>1746</v>
      </c>
      <c r="F33" s="884" t="s">
        <v>1747</v>
      </c>
      <c r="G33" s="903" t="s">
        <v>1748</v>
      </c>
      <c r="H33" s="904" t="s">
        <v>1749</v>
      </c>
      <c r="I33" s="2051" t="s">
        <v>1750</v>
      </c>
      <c r="J33" s="2051"/>
      <c r="K33" s="2051"/>
    </row>
    <row r="34" spans="1:11">
      <c r="A34" s="885" t="s">
        <v>1739</v>
      </c>
      <c r="B34" s="886" t="s">
        <v>1740</v>
      </c>
      <c r="C34" s="905">
        <v>0</v>
      </c>
      <c r="D34" s="906">
        <v>0</v>
      </c>
      <c r="E34" s="906">
        <v>0</v>
      </c>
      <c r="F34" s="907">
        <v>0</v>
      </c>
      <c r="G34" s="908">
        <v>0</v>
      </c>
      <c r="H34" s="908">
        <v>0</v>
      </c>
      <c r="I34" s="2052">
        <v>0</v>
      </c>
      <c r="J34" s="2052"/>
      <c r="K34" s="2052"/>
    </row>
    <row r="35" spans="1:11">
      <c r="A35" s="885"/>
      <c r="B35" s="890"/>
      <c r="C35" s="909"/>
      <c r="D35" s="910"/>
      <c r="E35" s="910"/>
      <c r="F35" s="910"/>
      <c r="G35" s="911"/>
      <c r="H35" s="911"/>
      <c r="I35" s="2043"/>
      <c r="J35" s="2043"/>
      <c r="K35" s="2043"/>
    </row>
    <row r="36" spans="1:11">
      <c r="A36" s="885"/>
      <c r="B36" s="890"/>
      <c r="C36" s="909"/>
      <c r="D36" s="910"/>
      <c r="E36" s="910"/>
      <c r="F36" s="910"/>
      <c r="G36" s="911"/>
      <c r="H36" s="911"/>
      <c r="I36" s="2043"/>
      <c r="J36" s="2043"/>
      <c r="K36" s="2043"/>
    </row>
    <row r="37" spans="1:11">
      <c r="A37" s="885"/>
      <c r="B37" s="890"/>
      <c r="C37" s="909"/>
      <c r="D37" s="910"/>
      <c r="E37" s="910"/>
      <c r="F37" s="910"/>
      <c r="G37" s="911"/>
      <c r="H37" s="911"/>
      <c r="I37" s="2043"/>
      <c r="J37" s="2043"/>
      <c r="K37" s="2043"/>
    </row>
    <row r="38" spans="1:11">
      <c r="A38" s="885"/>
      <c r="B38" s="895"/>
      <c r="C38" s="912"/>
      <c r="D38" s="913"/>
      <c r="E38" s="913"/>
      <c r="F38" s="913"/>
      <c r="G38" s="914"/>
      <c r="H38" s="914"/>
      <c r="I38" s="2043"/>
      <c r="J38" s="2043"/>
      <c r="K38" s="2043"/>
    </row>
    <row r="39" spans="1:11">
      <c r="A39" s="885"/>
      <c r="B39" s="895"/>
      <c r="C39" s="912"/>
      <c r="D39" s="913"/>
      <c r="E39" s="913"/>
      <c r="F39" s="913"/>
      <c r="G39" s="914"/>
      <c r="H39" s="914"/>
      <c r="I39" s="2043"/>
      <c r="J39" s="2043"/>
      <c r="K39" s="2043"/>
    </row>
    <row r="40" spans="1:11">
      <c r="A40" s="885"/>
      <c r="B40" s="895"/>
      <c r="C40" s="912"/>
      <c r="D40" s="913"/>
      <c r="E40" s="913"/>
      <c r="F40" s="913"/>
      <c r="G40" s="914"/>
      <c r="H40" s="914"/>
      <c r="I40" s="2043"/>
      <c r="J40" s="2043"/>
      <c r="K40" s="2043"/>
    </row>
    <row r="41" spans="1:11">
      <c r="A41" s="885"/>
      <c r="B41" s="895"/>
      <c r="C41" s="912"/>
      <c r="D41" s="913"/>
      <c r="E41" s="913"/>
      <c r="F41" s="913"/>
      <c r="G41" s="914"/>
      <c r="H41" s="914"/>
      <c r="I41" s="2043"/>
      <c r="J41" s="2043"/>
      <c r="K41" s="2043"/>
    </row>
    <row r="42" spans="1:11">
      <c r="A42" s="885"/>
      <c r="B42" s="895"/>
      <c r="C42" s="912"/>
      <c r="D42" s="913"/>
      <c r="E42" s="913"/>
      <c r="F42" s="913"/>
      <c r="G42" s="914"/>
      <c r="H42" s="914"/>
      <c r="I42" s="2043"/>
      <c r="J42" s="2043"/>
      <c r="K42" s="2043"/>
    </row>
    <row r="43" spans="1:11">
      <c r="A43" s="885"/>
      <c r="B43" s="890"/>
      <c r="C43" s="909"/>
      <c r="D43" s="910"/>
      <c r="E43" s="910"/>
      <c r="F43" s="910"/>
      <c r="G43" s="911"/>
      <c r="H43" s="911"/>
      <c r="I43" s="2043"/>
      <c r="J43" s="2043"/>
      <c r="K43" s="2043"/>
    </row>
    <row r="44" spans="1:11">
      <c r="A44" s="885"/>
      <c r="B44" s="895"/>
      <c r="C44" s="912"/>
      <c r="D44" s="913"/>
      <c r="E44" s="913"/>
      <c r="F44" s="913"/>
      <c r="G44" s="914"/>
      <c r="H44" s="914"/>
      <c r="I44" s="2043"/>
      <c r="J44" s="2043"/>
      <c r="K44" s="2043"/>
    </row>
    <row r="45" spans="1:11">
      <c r="A45" s="885"/>
      <c r="B45" s="895"/>
      <c r="C45" s="912"/>
      <c r="D45" s="913"/>
      <c r="E45" s="913"/>
      <c r="F45" s="913"/>
      <c r="G45" s="914"/>
      <c r="H45" s="914"/>
      <c r="I45" s="2043"/>
      <c r="J45" s="2043"/>
      <c r="K45" s="2043"/>
    </row>
    <row r="46" spans="1:11">
      <c r="A46" s="885"/>
      <c r="B46" s="895"/>
      <c r="C46" s="912"/>
      <c r="D46" s="913"/>
      <c r="E46" s="913"/>
      <c r="F46" s="913"/>
      <c r="G46" s="914"/>
      <c r="H46" s="914"/>
      <c r="I46" s="2043"/>
      <c r="J46" s="2043"/>
      <c r="K46" s="2043"/>
    </row>
    <row r="47" spans="1:11">
      <c r="A47" s="885"/>
      <c r="B47" s="895"/>
      <c r="C47" s="912"/>
      <c r="D47" s="913"/>
      <c r="E47" s="913"/>
      <c r="F47" s="913"/>
      <c r="G47" s="914"/>
      <c r="H47" s="914"/>
      <c r="I47" s="2043"/>
      <c r="J47" s="2043"/>
      <c r="K47" s="2043"/>
    </row>
    <row r="48" spans="1:11">
      <c r="A48" s="885"/>
      <c r="B48" s="895"/>
      <c r="C48" s="912"/>
      <c r="D48" s="913"/>
      <c r="E48" s="913"/>
      <c r="F48" s="913"/>
      <c r="G48" s="914"/>
      <c r="H48" s="914"/>
      <c r="I48" s="2043"/>
      <c r="J48" s="2043"/>
      <c r="K48" s="2043"/>
    </row>
    <row r="49" spans="1:11">
      <c r="A49" s="885"/>
      <c r="B49" s="895"/>
      <c r="C49" s="912"/>
      <c r="D49" s="913"/>
      <c r="E49" s="913"/>
      <c r="F49" s="913"/>
      <c r="G49" s="914"/>
      <c r="H49" s="914"/>
      <c r="I49" s="2043"/>
      <c r="J49" s="2043"/>
      <c r="K49" s="2043"/>
    </row>
    <row r="50" spans="1:11" ht="16.8" thickBot="1">
      <c r="A50" s="915"/>
      <c r="B50" s="916"/>
      <c r="C50" s="917"/>
      <c r="D50" s="878"/>
      <c r="E50" s="878"/>
      <c r="F50" s="878"/>
      <c r="G50" s="879"/>
      <c r="H50" s="879"/>
      <c r="I50" s="2044"/>
      <c r="J50" s="2044"/>
      <c r="K50" s="2044"/>
    </row>
    <row r="51" spans="1:11">
      <c r="A51" s="919"/>
      <c r="B51" s="920"/>
      <c r="C51" s="919"/>
      <c r="D51" s="920"/>
      <c r="E51" s="921"/>
      <c r="F51" s="921"/>
      <c r="G51" s="922"/>
      <c r="H51" s="923"/>
      <c r="I51" s="924"/>
      <c r="J51" s="2045" t="s">
        <v>1753</v>
      </c>
      <c r="K51" s="2046"/>
    </row>
    <row r="52" spans="1:11">
      <c r="A52" s="920"/>
      <c r="B52" s="920"/>
      <c r="D52" s="920"/>
      <c r="E52" s="921"/>
      <c r="F52" s="921"/>
      <c r="G52" s="923"/>
      <c r="H52" s="923"/>
      <c r="I52" s="923"/>
      <c r="J52" s="2047"/>
      <c r="K52" s="2047"/>
    </row>
    <row r="53" spans="1:11">
      <c r="A53" s="874" t="s">
        <v>1751</v>
      </c>
      <c r="B53" s="874"/>
      <c r="C53" s="874"/>
      <c r="D53" s="874"/>
      <c r="E53" s="874"/>
      <c r="F53" s="874"/>
      <c r="G53" s="874"/>
      <c r="H53" s="874"/>
      <c r="I53" s="874"/>
      <c r="J53" s="874"/>
      <c r="K53" s="874"/>
    </row>
    <row r="54" spans="1:11">
      <c r="A54" s="874" t="s">
        <v>1752</v>
      </c>
      <c r="B54" s="874"/>
      <c r="C54" s="874"/>
      <c r="D54" s="874"/>
      <c r="E54" s="874"/>
      <c r="F54" s="874"/>
      <c r="G54" s="874"/>
      <c r="H54" s="874"/>
      <c r="I54" s="874"/>
      <c r="J54" s="874"/>
      <c r="K54" s="874"/>
    </row>
  </sheetData>
  <mergeCells count="29">
    <mergeCell ref="H1:I1"/>
    <mergeCell ref="H2:I2"/>
    <mergeCell ref="A4:I4"/>
    <mergeCell ref="B6:G6"/>
    <mergeCell ref="C7:F7"/>
    <mergeCell ref="G7:I7"/>
    <mergeCell ref="I41:K41"/>
    <mergeCell ref="A29:K29"/>
    <mergeCell ref="A31:K31"/>
    <mergeCell ref="C32:K32"/>
    <mergeCell ref="I33:K33"/>
    <mergeCell ref="I34:K34"/>
    <mergeCell ref="I35:K35"/>
    <mergeCell ref="I48:K48"/>
    <mergeCell ref="I49:K49"/>
    <mergeCell ref="I50:K50"/>
    <mergeCell ref="J51:K52"/>
    <mergeCell ref="J1:K1"/>
    <mergeCell ref="I42:K42"/>
    <mergeCell ref="I43:K43"/>
    <mergeCell ref="I44:K44"/>
    <mergeCell ref="I45:K45"/>
    <mergeCell ref="I46:K46"/>
    <mergeCell ref="I47:K47"/>
    <mergeCell ref="I36:K36"/>
    <mergeCell ref="I37:K37"/>
    <mergeCell ref="I38:K38"/>
    <mergeCell ref="I39:K39"/>
    <mergeCell ref="I40:K40"/>
  </mergeCells>
  <phoneticPr fontId="15" type="noConversion"/>
  <hyperlinks>
    <hyperlink ref="J1" location="預告統計資料發布時間表!A1" display="回發布時間表" xr:uid="{CF4537A5-4433-453F-BBD2-69BD5C44F77C}"/>
  </hyperlinks>
  <pageMargins left="0.7" right="0.7" top="0.75" bottom="0.75" header="0.3" footer="0.3"/>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66F0-0651-4550-B049-171EC4EF4CC1}">
  <dimension ref="A1:AMK39"/>
  <sheetViews>
    <sheetView workbookViewId="0"/>
  </sheetViews>
  <sheetFormatPr defaultColWidth="11.5546875" defaultRowHeight="16.2"/>
  <cols>
    <col min="1" max="1" width="26" style="874" customWidth="1"/>
    <col min="2" max="2" width="21.109375" style="874" customWidth="1"/>
    <col min="3" max="3" width="26.21875" style="874" customWidth="1"/>
    <col min="4" max="4" width="24.5546875" style="874" customWidth="1"/>
    <col min="5" max="5" width="25.77734375" style="874" customWidth="1"/>
    <col min="6" max="6" width="24" style="874" customWidth="1"/>
    <col min="7" max="7" width="23.33203125" style="874" customWidth="1"/>
    <col min="8" max="8" width="29.33203125" style="874" customWidth="1"/>
    <col min="9" max="9" width="2.21875" style="874" hidden="1" customWidth="1"/>
    <col min="10" max="10" width="17.77734375" style="874" customWidth="1"/>
    <col min="11" max="11" width="15.5546875" style="874" customWidth="1"/>
    <col min="12" max="1023" width="22.88671875" style="874" customWidth="1"/>
    <col min="1024" max="1025" width="14.44140625" style="874" customWidth="1"/>
    <col min="1026" max="16384" width="11.5546875" style="876"/>
  </cols>
  <sheetData>
    <row r="1" spans="1:11" ht="16.5" customHeight="1">
      <c r="A1" s="873" t="s">
        <v>1293</v>
      </c>
      <c r="G1" s="925" t="s">
        <v>1623</v>
      </c>
      <c r="H1" s="926" t="s">
        <v>1754</v>
      </c>
      <c r="I1" s="927"/>
      <c r="J1" s="1453" t="s">
        <v>49</v>
      </c>
      <c r="K1" s="1453"/>
    </row>
    <row r="2" spans="1:11" ht="18" customHeight="1" thickBot="1">
      <c r="A2" s="877" t="s">
        <v>1720</v>
      </c>
      <c r="B2" s="878" t="s">
        <v>1721</v>
      </c>
      <c r="C2" s="879"/>
      <c r="D2" s="879"/>
      <c r="E2" s="879"/>
      <c r="F2" s="879"/>
      <c r="G2" s="928" t="s">
        <v>1722</v>
      </c>
      <c r="H2" s="929" t="s">
        <v>1755</v>
      </c>
      <c r="I2" s="930"/>
    </row>
    <row r="4" spans="1:11" ht="22.2">
      <c r="A4" s="2058" t="s">
        <v>1756</v>
      </c>
      <c r="B4" s="2058"/>
      <c r="C4" s="2058"/>
      <c r="D4" s="2058"/>
      <c r="E4" s="2058"/>
      <c r="F4" s="2058"/>
      <c r="G4" s="2058"/>
      <c r="H4" s="2058"/>
      <c r="I4" s="2058"/>
    </row>
    <row r="5" spans="1:11">
      <c r="H5" s="874" t="s">
        <v>1757</v>
      </c>
    </row>
    <row r="6" spans="1:11" ht="17.25" customHeight="1" thickBot="1">
      <c r="A6" s="879"/>
      <c r="B6" s="2049" t="s">
        <v>1758</v>
      </c>
      <c r="C6" s="2049"/>
      <c r="D6" s="2049"/>
      <c r="E6" s="2049"/>
      <c r="F6" s="2049"/>
      <c r="G6" s="2049"/>
      <c r="H6" s="918" t="s">
        <v>1759</v>
      </c>
      <c r="I6" s="878"/>
    </row>
    <row r="7" spans="1:11" ht="24" customHeight="1">
      <c r="A7" s="881" t="s">
        <v>1727</v>
      </c>
      <c r="B7" s="882" t="s">
        <v>1728</v>
      </c>
      <c r="C7" s="2055" t="s">
        <v>1760</v>
      </c>
      <c r="D7" s="2055"/>
      <c r="E7" s="2050" t="s">
        <v>1729</v>
      </c>
      <c r="F7" s="2050"/>
      <c r="G7" s="2050"/>
      <c r="H7" s="2050"/>
      <c r="I7" s="931"/>
    </row>
    <row r="8" spans="1:11" ht="16.8" thickBot="1">
      <c r="A8" s="932"/>
      <c r="B8" s="883" t="s">
        <v>1731</v>
      </c>
      <c r="C8" s="902" t="s">
        <v>1761</v>
      </c>
      <c r="D8" s="884" t="s">
        <v>1762</v>
      </c>
      <c r="E8" s="903" t="s">
        <v>1763</v>
      </c>
      <c r="F8" s="903" t="s">
        <v>1733</v>
      </c>
      <c r="G8" s="903" t="s">
        <v>1764</v>
      </c>
      <c r="H8" s="933" t="s">
        <v>1765</v>
      </c>
    </row>
    <row r="9" spans="1:11" ht="50.1" customHeight="1">
      <c r="A9" s="890" t="s">
        <v>1766</v>
      </c>
      <c r="B9" s="886" t="s">
        <v>1767</v>
      </c>
      <c r="C9" s="934">
        <v>0.42299999999999999</v>
      </c>
      <c r="D9" s="935">
        <v>0</v>
      </c>
      <c r="E9" s="936">
        <f>SUM(F9:H9)</f>
        <v>2358000</v>
      </c>
      <c r="F9" s="936">
        <v>2358000</v>
      </c>
      <c r="G9" s="936">
        <v>0</v>
      </c>
      <c r="H9" s="936">
        <v>0</v>
      </c>
    </row>
    <row r="10" spans="1:11" ht="64.8">
      <c r="A10" s="937" t="s">
        <v>1768</v>
      </c>
      <c r="B10" s="886" t="s">
        <v>1769</v>
      </c>
      <c r="C10" s="934">
        <v>0.20699999999999999</v>
      </c>
      <c r="D10" s="935">
        <v>0</v>
      </c>
      <c r="E10" s="936">
        <f t="shared" ref="E10:E11" si="0">SUM(F10:H10)</f>
        <v>2280000</v>
      </c>
      <c r="F10" s="938">
        <v>1846800</v>
      </c>
      <c r="G10" s="938">
        <v>114000</v>
      </c>
      <c r="H10" s="936">
        <v>319200</v>
      </c>
    </row>
    <row r="11" spans="1:11" ht="32.4">
      <c r="A11" s="937" t="s">
        <v>1770</v>
      </c>
      <c r="B11" s="886" t="s">
        <v>1771</v>
      </c>
      <c r="C11" s="939">
        <v>0.51200000000000001</v>
      </c>
      <c r="D11" s="940">
        <v>0</v>
      </c>
      <c r="E11" s="936">
        <f t="shared" si="0"/>
        <v>3125000</v>
      </c>
      <c r="F11" s="938">
        <v>2500000</v>
      </c>
      <c r="G11" s="938">
        <v>0</v>
      </c>
      <c r="H11" s="936">
        <v>625000</v>
      </c>
    </row>
    <row r="12" spans="1:11" ht="18" customHeight="1">
      <c r="A12" s="941" t="s">
        <v>1739</v>
      </c>
      <c r="B12" s="942"/>
      <c r="C12" s="943">
        <f>SUM(C9:C11)</f>
        <v>1.1419999999999999</v>
      </c>
      <c r="D12" s="943">
        <f>SUM(D9:D11)</f>
        <v>0</v>
      </c>
      <c r="E12" s="944">
        <f>SUM(E9:E11)</f>
        <v>7763000</v>
      </c>
      <c r="F12" s="944">
        <f t="shared" ref="F12:H12" si="1">SUM(F9:F11)</f>
        <v>6704800</v>
      </c>
      <c r="G12" s="944">
        <f t="shared" si="1"/>
        <v>114000</v>
      </c>
      <c r="H12" s="944">
        <f t="shared" si="1"/>
        <v>944200</v>
      </c>
    </row>
    <row r="13" spans="1:11" ht="28.5" customHeight="1">
      <c r="A13" s="885"/>
      <c r="B13" s="942"/>
      <c r="C13" s="912"/>
      <c r="D13" s="913"/>
      <c r="E13" s="914"/>
      <c r="F13" s="914"/>
      <c r="G13" s="914"/>
      <c r="H13" s="945"/>
    </row>
    <row r="14" spans="1:11" ht="18" customHeight="1">
      <c r="A14" s="885"/>
      <c r="B14" s="942"/>
      <c r="C14" s="912"/>
      <c r="D14" s="913"/>
      <c r="E14" s="914"/>
      <c r="F14" s="914"/>
      <c r="G14" s="914"/>
      <c r="H14" s="945"/>
    </row>
    <row r="15" spans="1:11" ht="18" customHeight="1">
      <c r="A15" s="885"/>
      <c r="B15" s="942"/>
      <c r="C15" s="912"/>
      <c r="D15" s="913"/>
      <c r="E15" s="914"/>
      <c r="F15" s="914"/>
      <c r="G15" s="914"/>
      <c r="H15" s="945"/>
    </row>
    <row r="16" spans="1:11" ht="9" customHeight="1">
      <c r="A16" s="893"/>
      <c r="B16" s="942"/>
      <c r="C16" s="912"/>
      <c r="D16" s="913"/>
      <c r="E16" s="914"/>
      <c r="F16" s="914"/>
      <c r="G16" s="914"/>
      <c r="H16" s="945"/>
    </row>
    <row r="17" spans="1:8" ht="18" customHeight="1">
      <c r="A17" s="885"/>
      <c r="B17" s="942"/>
      <c r="C17" s="912"/>
      <c r="D17" s="913"/>
      <c r="E17" s="914"/>
      <c r="F17" s="914"/>
      <c r="G17" s="914"/>
      <c r="H17" s="945"/>
    </row>
    <row r="18" spans="1:8" ht="27" customHeight="1">
      <c r="A18" s="885"/>
      <c r="B18" s="942"/>
      <c r="C18" s="912"/>
      <c r="D18" s="913"/>
      <c r="E18" s="914"/>
      <c r="F18" s="914"/>
      <c r="G18" s="914"/>
      <c r="H18" s="945"/>
    </row>
    <row r="19" spans="1:8" ht="18" customHeight="1">
      <c r="A19" s="885"/>
      <c r="B19" s="942"/>
      <c r="C19" s="912"/>
      <c r="D19" s="913"/>
      <c r="E19" s="914"/>
      <c r="F19" s="914"/>
      <c r="G19" s="914"/>
      <c r="H19" s="945"/>
    </row>
    <row r="20" spans="1:8" ht="18" customHeight="1">
      <c r="A20" s="885"/>
      <c r="B20" s="942"/>
      <c r="C20" s="912"/>
      <c r="D20" s="913"/>
      <c r="E20" s="914"/>
      <c r="F20" s="914"/>
      <c r="G20" s="914"/>
      <c r="H20" s="945"/>
    </row>
    <row r="21" spans="1:8" ht="18" customHeight="1">
      <c r="A21" s="885"/>
      <c r="B21" s="942"/>
      <c r="C21" s="912"/>
      <c r="D21" s="913"/>
      <c r="E21" s="914"/>
      <c r="F21" s="914"/>
      <c r="G21" s="914"/>
      <c r="H21" s="945"/>
    </row>
    <row r="22" spans="1:8" ht="9" customHeight="1">
      <c r="A22" s="893"/>
      <c r="B22" s="942"/>
      <c r="C22" s="912"/>
      <c r="D22" s="913"/>
      <c r="E22" s="914"/>
      <c r="F22" s="914"/>
      <c r="G22" s="914"/>
      <c r="H22" s="945"/>
    </row>
    <row r="23" spans="1:8" ht="18" customHeight="1">
      <c r="A23" s="885"/>
      <c r="B23" s="942"/>
      <c r="C23" s="912"/>
      <c r="D23" s="913"/>
      <c r="E23" s="914"/>
      <c r="F23" s="914"/>
      <c r="G23" s="914"/>
      <c r="H23" s="945"/>
    </row>
    <row r="24" spans="1:8" ht="18" customHeight="1">
      <c r="A24" s="885"/>
      <c r="B24" s="942"/>
      <c r="C24" s="912"/>
      <c r="D24" s="913"/>
      <c r="E24" s="914"/>
      <c r="F24" s="914"/>
      <c r="G24" s="914"/>
      <c r="H24" s="945"/>
    </row>
    <row r="25" spans="1:8" ht="18" customHeight="1">
      <c r="A25" s="885"/>
      <c r="B25" s="942"/>
      <c r="C25" s="912"/>
      <c r="D25" s="913"/>
      <c r="E25" s="914"/>
      <c r="F25" s="914"/>
      <c r="G25" s="914"/>
      <c r="H25" s="945"/>
    </row>
    <row r="26" spans="1:8" ht="25.5" customHeight="1">
      <c r="A26" s="885"/>
      <c r="B26" s="942"/>
      <c r="C26" s="912"/>
      <c r="D26" s="913"/>
      <c r="E26" s="914"/>
      <c r="F26" s="914"/>
      <c r="G26" s="914"/>
      <c r="H26" s="945"/>
    </row>
    <row r="27" spans="1:8" ht="18" customHeight="1">
      <c r="A27" s="885"/>
      <c r="B27" s="942"/>
      <c r="C27" s="912"/>
      <c r="D27" s="913"/>
      <c r="E27" s="914"/>
      <c r="F27" s="914"/>
      <c r="G27" s="914"/>
      <c r="H27" s="945"/>
    </row>
    <row r="28" spans="1:8" ht="9" customHeight="1">
      <c r="A28" s="893"/>
      <c r="B28" s="942"/>
      <c r="C28" s="912"/>
      <c r="D28" s="913"/>
      <c r="E28" s="914"/>
      <c r="F28" s="914"/>
      <c r="G28" s="914"/>
      <c r="H28" s="945"/>
    </row>
    <row r="29" spans="1:8" ht="18" customHeight="1">
      <c r="A29" s="885"/>
      <c r="B29" s="942"/>
      <c r="C29" s="912"/>
      <c r="D29" s="913"/>
      <c r="E29" s="914"/>
      <c r="F29" s="914"/>
      <c r="G29" s="914"/>
      <c r="H29" s="945"/>
    </row>
    <row r="30" spans="1:8" ht="18" customHeight="1">
      <c r="A30" s="885"/>
      <c r="B30" s="942"/>
      <c r="C30" s="912"/>
      <c r="D30" s="913"/>
      <c r="E30" s="914"/>
      <c r="F30" s="914"/>
      <c r="G30" s="914"/>
      <c r="H30" s="945"/>
    </row>
    <row r="31" spans="1:8" ht="18" customHeight="1">
      <c r="A31" s="885"/>
      <c r="B31" s="942"/>
      <c r="C31" s="912"/>
      <c r="D31" s="913"/>
      <c r="E31" s="914"/>
      <c r="F31" s="914"/>
      <c r="G31" s="914"/>
      <c r="H31" s="945"/>
    </row>
    <row r="32" spans="1:8" ht="18" customHeight="1">
      <c r="A32" s="885"/>
      <c r="B32" s="942"/>
      <c r="C32" s="912"/>
      <c r="D32" s="913"/>
      <c r="E32" s="914"/>
      <c r="F32" s="914"/>
      <c r="G32" s="914"/>
      <c r="H32" s="945"/>
    </row>
    <row r="33" spans="1:11" ht="18" customHeight="1">
      <c r="A33" s="885"/>
      <c r="B33" s="942"/>
      <c r="C33" s="912"/>
      <c r="D33" s="913"/>
      <c r="E33" s="914"/>
      <c r="F33" s="914"/>
      <c r="G33" s="914"/>
      <c r="H33" s="945"/>
    </row>
    <row r="34" spans="1:11" ht="8.25" customHeight="1" thickBot="1">
      <c r="A34" s="915"/>
      <c r="B34" s="916"/>
      <c r="C34" s="917"/>
      <c r="D34" s="878"/>
      <c r="E34" s="879"/>
      <c r="F34" s="879"/>
      <c r="G34" s="879"/>
      <c r="H34" s="879"/>
      <c r="I34" s="879"/>
    </row>
    <row r="35" spans="1:11" ht="24.75" customHeight="1">
      <c r="A35" s="946" t="s">
        <v>1772</v>
      </c>
      <c r="B35" s="947"/>
      <c r="C35" s="947" t="s">
        <v>1557</v>
      </c>
      <c r="D35" s="947"/>
      <c r="E35" s="946" t="s">
        <v>1363</v>
      </c>
      <c r="F35" s="948"/>
      <c r="G35" s="949" t="s">
        <v>1773</v>
      </c>
      <c r="I35" s="950"/>
    </row>
    <row r="36" spans="1:11" ht="21" customHeight="1">
      <c r="A36" s="951"/>
      <c r="B36" s="951"/>
      <c r="C36" s="946"/>
      <c r="D36" s="947"/>
      <c r="E36" s="946" t="s">
        <v>1365</v>
      </c>
      <c r="F36" s="952"/>
      <c r="G36" s="952"/>
      <c r="H36" s="953"/>
      <c r="I36" s="950"/>
    </row>
    <row r="37" spans="1:11" ht="15.9" customHeight="1">
      <c r="A37" s="954"/>
      <c r="B37" s="954"/>
      <c r="C37" s="954"/>
      <c r="D37" s="954"/>
      <c r="E37" s="955"/>
      <c r="F37" s="955"/>
      <c r="G37" s="2057" t="s">
        <v>1774</v>
      </c>
      <c r="H37" s="2057"/>
      <c r="I37" s="950"/>
    </row>
    <row r="38" spans="1:11" ht="15.9" customHeight="1">
      <c r="A38" s="956" t="s">
        <v>1775</v>
      </c>
      <c r="B38" s="956"/>
      <c r="C38" s="954"/>
      <c r="D38" s="954"/>
      <c r="E38" s="955"/>
      <c r="F38" s="955"/>
      <c r="G38" s="956"/>
      <c r="H38" s="957"/>
      <c r="I38" s="950"/>
    </row>
    <row r="39" spans="1:11" ht="15.9" customHeight="1">
      <c r="A39" s="956" t="s">
        <v>1752</v>
      </c>
      <c r="B39" s="954"/>
      <c r="C39" s="954"/>
      <c r="D39" s="954"/>
      <c r="E39" s="954"/>
      <c r="F39" s="954"/>
      <c r="G39" s="954"/>
      <c r="H39" s="958"/>
      <c r="I39" s="959"/>
      <c r="J39" s="959"/>
      <c r="K39" s="959"/>
    </row>
  </sheetData>
  <mergeCells count="6">
    <mergeCell ref="G37:H37"/>
    <mergeCell ref="J1:K1"/>
    <mergeCell ref="A4:I4"/>
    <mergeCell ref="B6:G6"/>
    <mergeCell ref="C7:D7"/>
    <mergeCell ref="E7:H7"/>
  </mergeCells>
  <phoneticPr fontId="15" type="noConversion"/>
  <hyperlinks>
    <hyperlink ref="J1" location="預告統計資料發布時間表!A1" display="回發布時間表" xr:uid="{84F7FA6E-8BC8-4426-B483-F9A6909E550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4"/>
  <sheetViews>
    <sheetView workbookViewId="0">
      <selection activeCell="B1" sqref="B1:C1"/>
    </sheetView>
  </sheetViews>
  <sheetFormatPr defaultRowHeight="16.2"/>
  <cols>
    <col min="1" max="1" width="93.44140625" customWidth="1"/>
  </cols>
  <sheetData>
    <row r="1" spans="1:3" ht="19.8">
      <c r="A1" s="67" t="s">
        <v>461</v>
      </c>
      <c r="B1" s="1448" t="s">
        <v>81</v>
      </c>
      <c r="C1" s="1449"/>
    </row>
    <row r="2" spans="1:3" ht="19.8">
      <c r="A2" s="57" t="s">
        <v>574</v>
      </c>
    </row>
    <row r="3" spans="1:3" ht="19.8">
      <c r="A3" s="57" t="s">
        <v>462</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39.6">
      <c r="A14" s="60" t="s">
        <v>463</v>
      </c>
    </row>
    <row r="15" spans="1:3" ht="39.6">
      <c r="A15" s="61" t="s">
        <v>445</v>
      </c>
    </row>
    <row r="16" spans="1:3" ht="19.8">
      <c r="A16" s="59" t="s">
        <v>55</v>
      </c>
    </row>
    <row r="17" spans="1:1" ht="59.4">
      <c r="A17" s="61" t="s">
        <v>464</v>
      </c>
    </row>
    <row r="18" spans="1:1" ht="39.6">
      <c r="A18" s="61" t="s">
        <v>465</v>
      </c>
    </row>
    <row r="19" spans="1:1" ht="19.8">
      <c r="A19" s="61" t="s">
        <v>466</v>
      </c>
    </row>
    <row r="20" spans="1:1" ht="59.4">
      <c r="A20" s="61" t="s">
        <v>467</v>
      </c>
    </row>
    <row r="21" spans="1:1" ht="19.8">
      <c r="A21" s="59" t="s">
        <v>468</v>
      </c>
    </row>
    <row r="22" spans="1:1" ht="59.4">
      <c r="A22" s="61" t="s">
        <v>469</v>
      </c>
    </row>
    <row r="23" spans="1:1" ht="19.8">
      <c r="A23" s="59" t="s">
        <v>268</v>
      </c>
    </row>
    <row r="24" spans="1:1" ht="19.8">
      <c r="A24" s="63" t="s">
        <v>460</v>
      </c>
    </row>
    <row r="25" spans="1:1" ht="19.8">
      <c r="A25" s="59" t="s">
        <v>57</v>
      </c>
    </row>
    <row r="26" spans="1:1" ht="19.8">
      <c r="A26" s="58" t="s">
        <v>58</v>
      </c>
    </row>
    <row r="27" spans="1:1" ht="39.6">
      <c r="A27" s="64" t="s">
        <v>508</v>
      </c>
    </row>
    <row r="28" spans="1:1" ht="39" customHeight="1">
      <c r="A28" s="61" t="s">
        <v>421</v>
      </c>
    </row>
    <row r="29" spans="1:1" ht="19.8">
      <c r="A29" s="58" t="s">
        <v>59</v>
      </c>
    </row>
    <row r="30" spans="1:1" ht="19.8">
      <c r="A30" s="61" t="s">
        <v>161</v>
      </c>
    </row>
    <row r="31" spans="1:1" ht="19.8">
      <c r="A31" s="61" t="s">
        <v>136</v>
      </c>
    </row>
    <row r="32" spans="1:1" ht="39.6">
      <c r="A32" s="65" t="s">
        <v>97</v>
      </c>
    </row>
    <row r="33" spans="1:1" ht="20.399999999999999" thickBot="1">
      <c r="A33" s="66" t="s">
        <v>61</v>
      </c>
    </row>
    <row r="34" spans="1:1">
      <c r="A34" s="55" t="s">
        <v>49</v>
      </c>
    </row>
  </sheetData>
  <mergeCells count="1">
    <mergeCell ref="B1:C1"/>
  </mergeCells>
  <phoneticPr fontId="15" type="noConversion"/>
  <hyperlinks>
    <hyperlink ref="B1" location="預告統計資料發布時間表!A1" display="回發布時間表" xr:uid="{00000000-0004-0000-1400-000000000000}"/>
    <hyperlink ref="A34" location="預告統計資料發布時間表!A1" display="回發布時間表" xr:uid="{00000000-0004-0000-1400-000001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2CE5-D132-478F-999A-05C8789686B6}">
  <dimension ref="A1:AC26"/>
  <sheetViews>
    <sheetView workbookViewId="0">
      <selection activeCell="AB1" sqref="AB1:AC1"/>
    </sheetView>
  </sheetViews>
  <sheetFormatPr defaultColWidth="9" defaultRowHeight="16.2"/>
  <cols>
    <col min="1" max="1" width="15.21875" style="961" customWidth="1"/>
    <col min="2" max="2" width="8.44140625" style="961" customWidth="1"/>
    <col min="3" max="3" width="6.33203125" style="961" customWidth="1"/>
    <col min="4" max="4" width="11.77734375" style="961" bestFit="1" customWidth="1"/>
    <col min="5" max="5" width="6.44140625" style="961" bestFit="1" customWidth="1"/>
    <col min="6" max="14" width="6.33203125" style="961" customWidth="1"/>
    <col min="15" max="15" width="8" style="961" customWidth="1"/>
    <col min="16" max="16" width="5.44140625" style="961" customWidth="1"/>
    <col min="17" max="17" width="8.33203125" style="961" customWidth="1"/>
    <col min="18" max="18" width="5.77734375" style="961" customWidth="1"/>
    <col min="19" max="19" width="7.88671875" style="961" customWidth="1"/>
    <col min="20" max="20" width="5" style="961" customWidth="1"/>
    <col min="21" max="21" width="6.6640625" style="961" customWidth="1"/>
    <col min="22" max="22" width="5.6640625" style="961" customWidth="1"/>
    <col min="23" max="23" width="7.88671875" style="961" customWidth="1"/>
    <col min="24" max="24" width="5.77734375" style="961" customWidth="1"/>
    <col min="25" max="25" width="6.6640625" style="961" customWidth="1"/>
    <col min="26" max="26" width="5.77734375" style="961" customWidth="1"/>
    <col min="27" max="27" width="9.109375" style="961" customWidth="1"/>
    <col min="28" max="256" width="9" style="961"/>
    <col min="257" max="257" width="15.21875" style="961" customWidth="1"/>
    <col min="258" max="270" width="6.33203125" style="961" customWidth="1"/>
    <col min="271" max="271" width="8" style="961" customWidth="1"/>
    <col min="272" max="272" width="5.44140625" style="961" customWidth="1"/>
    <col min="273" max="273" width="8.33203125" style="961" customWidth="1"/>
    <col min="274" max="274" width="5.77734375" style="961" customWidth="1"/>
    <col min="275" max="275" width="7.88671875" style="961" customWidth="1"/>
    <col min="276" max="276" width="5" style="961" customWidth="1"/>
    <col min="277" max="277" width="6.6640625" style="961" customWidth="1"/>
    <col min="278" max="278" width="5.6640625" style="961" customWidth="1"/>
    <col min="279" max="279" width="7.88671875" style="961" customWidth="1"/>
    <col min="280" max="280" width="5.77734375" style="961" customWidth="1"/>
    <col min="281" max="281" width="6.6640625" style="961" customWidth="1"/>
    <col min="282" max="282" width="5.77734375" style="961" customWidth="1"/>
    <col min="283" max="283" width="9.109375" style="961" customWidth="1"/>
    <col min="284" max="512" width="9" style="961"/>
    <col min="513" max="513" width="15.21875" style="961" customWidth="1"/>
    <col min="514" max="526" width="6.33203125" style="961" customWidth="1"/>
    <col min="527" max="527" width="8" style="961" customWidth="1"/>
    <col min="528" max="528" width="5.44140625" style="961" customWidth="1"/>
    <col min="529" max="529" width="8.33203125" style="961" customWidth="1"/>
    <col min="530" max="530" width="5.77734375" style="961" customWidth="1"/>
    <col min="531" max="531" width="7.88671875" style="961" customWidth="1"/>
    <col min="532" max="532" width="5" style="961" customWidth="1"/>
    <col min="533" max="533" width="6.6640625" style="961" customWidth="1"/>
    <col min="534" max="534" width="5.6640625" style="961" customWidth="1"/>
    <col min="535" max="535" width="7.88671875" style="961" customWidth="1"/>
    <col min="536" max="536" width="5.77734375" style="961" customWidth="1"/>
    <col min="537" max="537" width="6.6640625" style="961" customWidth="1"/>
    <col min="538" max="538" width="5.77734375" style="961" customWidth="1"/>
    <col min="539" max="539" width="9.109375" style="961" customWidth="1"/>
    <col min="540" max="768" width="9" style="961"/>
    <col min="769" max="769" width="15.21875" style="961" customWidth="1"/>
    <col min="770" max="782" width="6.33203125" style="961" customWidth="1"/>
    <col min="783" max="783" width="8" style="961" customWidth="1"/>
    <col min="784" max="784" width="5.44140625" style="961" customWidth="1"/>
    <col min="785" max="785" width="8.33203125" style="961" customWidth="1"/>
    <col min="786" max="786" width="5.77734375" style="961" customWidth="1"/>
    <col min="787" max="787" width="7.88671875" style="961" customWidth="1"/>
    <col min="788" max="788" width="5" style="961" customWidth="1"/>
    <col min="789" max="789" width="6.6640625" style="961" customWidth="1"/>
    <col min="790" max="790" width="5.6640625" style="961" customWidth="1"/>
    <col min="791" max="791" width="7.88671875" style="961" customWidth="1"/>
    <col min="792" max="792" width="5.77734375" style="961" customWidth="1"/>
    <col min="793" max="793" width="6.6640625" style="961" customWidth="1"/>
    <col min="794" max="794" width="5.77734375" style="961" customWidth="1"/>
    <col min="795" max="795" width="9.109375" style="961" customWidth="1"/>
    <col min="796" max="1024" width="9" style="961"/>
    <col min="1025" max="1025" width="15.21875" style="961" customWidth="1"/>
    <col min="1026" max="1038" width="6.33203125" style="961" customWidth="1"/>
    <col min="1039" max="1039" width="8" style="961" customWidth="1"/>
    <col min="1040" max="1040" width="5.44140625" style="961" customWidth="1"/>
    <col min="1041" max="1041" width="8.33203125" style="961" customWidth="1"/>
    <col min="1042" max="1042" width="5.77734375" style="961" customWidth="1"/>
    <col min="1043" max="1043" width="7.88671875" style="961" customWidth="1"/>
    <col min="1044" max="1044" width="5" style="961" customWidth="1"/>
    <col min="1045" max="1045" width="6.6640625" style="961" customWidth="1"/>
    <col min="1046" max="1046" width="5.6640625" style="961" customWidth="1"/>
    <col min="1047" max="1047" width="7.88671875" style="961" customWidth="1"/>
    <col min="1048" max="1048" width="5.77734375" style="961" customWidth="1"/>
    <col min="1049" max="1049" width="6.6640625" style="961" customWidth="1"/>
    <col min="1050" max="1050" width="5.77734375" style="961" customWidth="1"/>
    <col min="1051" max="1051" width="9.109375" style="961" customWidth="1"/>
    <col min="1052" max="1280" width="9" style="961"/>
    <col min="1281" max="1281" width="15.21875" style="961" customWidth="1"/>
    <col min="1282" max="1294" width="6.33203125" style="961" customWidth="1"/>
    <col min="1295" max="1295" width="8" style="961" customWidth="1"/>
    <col min="1296" max="1296" width="5.44140625" style="961" customWidth="1"/>
    <col min="1297" max="1297" width="8.33203125" style="961" customWidth="1"/>
    <col min="1298" max="1298" width="5.77734375" style="961" customWidth="1"/>
    <col min="1299" max="1299" width="7.88671875" style="961" customWidth="1"/>
    <col min="1300" max="1300" width="5" style="961" customWidth="1"/>
    <col min="1301" max="1301" width="6.6640625" style="961" customWidth="1"/>
    <col min="1302" max="1302" width="5.6640625" style="961" customWidth="1"/>
    <col min="1303" max="1303" width="7.88671875" style="961" customWidth="1"/>
    <col min="1304" max="1304" width="5.77734375" style="961" customWidth="1"/>
    <col min="1305" max="1305" width="6.6640625" style="961" customWidth="1"/>
    <col min="1306" max="1306" width="5.77734375" style="961" customWidth="1"/>
    <col min="1307" max="1307" width="9.109375" style="961" customWidth="1"/>
    <col min="1308" max="1536" width="9" style="961"/>
    <col min="1537" max="1537" width="15.21875" style="961" customWidth="1"/>
    <col min="1538" max="1550" width="6.33203125" style="961" customWidth="1"/>
    <col min="1551" max="1551" width="8" style="961" customWidth="1"/>
    <col min="1552" max="1552" width="5.44140625" style="961" customWidth="1"/>
    <col min="1553" max="1553" width="8.33203125" style="961" customWidth="1"/>
    <col min="1554" max="1554" width="5.77734375" style="961" customWidth="1"/>
    <col min="1555" max="1555" width="7.88671875" style="961" customWidth="1"/>
    <col min="1556" max="1556" width="5" style="961" customWidth="1"/>
    <col min="1557" max="1557" width="6.6640625" style="961" customWidth="1"/>
    <col min="1558" max="1558" width="5.6640625" style="961" customWidth="1"/>
    <col min="1559" max="1559" width="7.88671875" style="961" customWidth="1"/>
    <col min="1560" max="1560" width="5.77734375" style="961" customWidth="1"/>
    <col min="1561" max="1561" width="6.6640625" style="961" customWidth="1"/>
    <col min="1562" max="1562" width="5.77734375" style="961" customWidth="1"/>
    <col min="1563" max="1563" width="9.109375" style="961" customWidth="1"/>
    <col min="1564" max="1792" width="9" style="961"/>
    <col min="1793" max="1793" width="15.21875" style="961" customWidth="1"/>
    <col min="1794" max="1806" width="6.33203125" style="961" customWidth="1"/>
    <col min="1807" max="1807" width="8" style="961" customWidth="1"/>
    <col min="1808" max="1808" width="5.44140625" style="961" customWidth="1"/>
    <col min="1809" max="1809" width="8.33203125" style="961" customWidth="1"/>
    <col min="1810" max="1810" width="5.77734375" style="961" customWidth="1"/>
    <col min="1811" max="1811" width="7.88671875" style="961" customWidth="1"/>
    <col min="1812" max="1812" width="5" style="961" customWidth="1"/>
    <col min="1813" max="1813" width="6.6640625" style="961" customWidth="1"/>
    <col min="1814" max="1814" width="5.6640625" style="961" customWidth="1"/>
    <col min="1815" max="1815" width="7.88671875" style="961" customWidth="1"/>
    <col min="1816" max="1816" width="5.77734375" style="961" customWidth="1"/>
    <col min="1817" max="1817" width="6.6640625" style="961" customWidth="1"/>
    <col min="1818" max="1818" width="5.77734375" style="961" customWidth="1"/>
    <col min="1819" max="1819" width="9.109375" style="961" customWidth="1"/>
    <col min="1820" max="2048" width="9" style="961"/>
    <col min="2049" max="2049" width="15.21875" style="961" customWidth="1"/>
    <col min="2050" max="2062" width="6.33203125" style="961" customWidth="1"/>
    <col min="2063" max="2063" width="8" style="961" customWidth="1"/>
    <col min="2064" max="2064" width="5.44140625" style="961" customWidth="1"/>
    <col min="2065" max="2065" width="8.33203125" style="961" customWidth="1"/>
    <col min="2066" max="2066" width="5.77734375" style="961" customWidth="1"/>
    <col min="2067" max="2067" width="7.88671875" style="961" customWidth="1"/>
    <col min="2068" max="2068" width="5" style="961" customWidth="1"/>
    <col min="2069" max="2069" width="6.6640625" style="961" customWidth="1"/>
    <col min="2070" max="2070" width="5.6640625" style="961" customWidth="1"/>
    <col min="2071" max="2071" width="7.88671875" style="961" customWidth="1"/>
    <col min="2072" max="2072" width="5.77734375" style="961" customWidth="1"/>
    <col min="2073" max="2073" width="6.6640625" style="961" customWidth="1"/>
    <col min="2074" max="2074" width="5.77734375" style="961" customWidth="1"/>
    <col min="2075" max="2075" width="9.109375" style="961" customWidth="1"/>
    <col min="2076" max="2304" width="9" style="961"/>
    <col min="2305" max="2305" width="15.21875" style="961" customWidth="1"/>
    <col min="2306" max="2318" width="6.33203125" style="961" customWidth="1"/>
    <col min="2319" max="2319" width="8" style="961" customWidth="1"/>
    <col min="2320" max="2320" width="5.44140625" style="961" customWidth="1"/>
    <col min="2321" max="2321" width="8.33203125" style="961" customWidth="1"/>
    <col min="2322" max="2322" width="5.77734375" style="961" customWidth="1"/>
    <col min="2323" max="2323" width="7.88671875" style="961" customWidth="1"/>
    <col min="2324" max="2324" width="5" style="961" customWidth="1"/>
    <col min="2325" max="2325" width="6.6640625" style="961" customWidth="1"/>
    <col min="2326" max="2326" width="5.6640625" style="961" customWidth="1"/>
    <col min="2327" max="2327" width="7.88671875" style="961" customWidth="1"/>
    <col min="2328" max="2328" width="5.77734375" style="961" customWidth="1"/>
    <col min="2329" max="2329" width="6.6640625" style="961" customWidth="1"/>
    <col min="2330" max="2330" width="5.77734375" style="961" customWidth="1"/>
    <col min="2331" max="2331" width="9.109375" style="961" customWidth="1"/>
    <col min="2332" max="2560" width="9" style="961"/>
    <col min="2561" max="2561" width="15.21875" style="961" customWidth="1"/>
    <col min="2562" max="2574" width="6.33203125" style="961" customWidth="1"/>
    <col min="2575" max="2575" width="8" style="961" customWidth="1"/>
    <col min="2576" max="2576" width="5.44140625" style="961" customWidth="1"/>
    <col min="2577" max="2577" width="8.33203125" style="961" customWidth="1"/>
    <col min="2578" max="2578" width="5.77734375" style="961" customWidth="1"/>
    <col min="2579" max="2579" width="7.88671875" style="961" customWidth="1"/>
    <col min="2580" max="2580" width="5" style="961" customWidth="1"/>
    <col min="2581" max="2581" width="6.6640625" style="961" customWidth="1"/>
    <col min="2582" max="2582" width="5.6640625" style="961" customWidth="1"/>
    <col min="2583" max="2583" width="7.88671875" style="961" customWidth="1"/>
    <col min="2584" max="2584" width="5.77734375" style="961" customWidth="1"/>
    <col min="2585" max="2585" width="6.6640625" style="961" customWidth="1"/>
    <col min="2586" max="2586" width="5.77734375" style="961" customWidth="1"/>
    <col min="2587" max="2587" width="9.109375" style="961" customWidth="1"/>
    <col min="2588" max="2816" width="9" style="961"/>
    <col min="2817" max="2817" width="15.21875" style="961" customWidth="1"/>
    <col min="2818" max="2830" width="6.33203125" style="961" customWidth="1"/>
    <col min="2831" max="2831" width="8" style="961" customWidth="1"/>
    <col min="2832" max="2832" width="5.44140625" style="961" customWidth="1"/>
    <col min="2833" max="2833" width="8.33203125" style="961" customWidth="1"/>
    <col min="2834" max="2834" width="5.77734375" style="961" customWidth="1"/>
    <col min="2835" max="2835" width="7.88671875" style="961" customWidth="1"/>
    <col min="2836" max="2836" width="5" style="961" customWidth="1"/>
    <col min="2837" max="2837" width="6.6640625" style="961" customWidth="1"/>
    <col min="2838" max="2838" width="5.6640625" style="961" customWidth="1"/>
    <col min="2839" max="2839" width="7.88671875" style="961" customWidth="1"/>
    <col min="2840" max="2840" width="5.77734375" style="961" customWidth="1"/>
    <col min="2841" max="2841" width="6.6640625" style="961" customWidth="1"/>
    <col min="2842" max="2842" width="5.77734375" style="961" customWidth="1"/>
    <col min="2843" max="2843" width="9.109375" style="961" customWidth="1"/>
    <col min="2844" max="3072" width="9" style="961"/>
    <col min="3073" max="3073" width="15.21875" style="961" customWidth="1"/>
    <col min="3074" max="3086" width="6.33203125" style="961" customWidth="1"/>
    <col min="3087" max="3087" width="8" style="961" customWidth="1"/>
    <col min="3088" max="3088" width="5.44140625" style="961" customWidth="1"/>
    <col min="3089" max="3089" width="8.33203125" style="961" customWidth="1"/>
    <col min="3090" max="3090" width="5.77734375" style="961" customWidth="1"/>
    <col min="3091" max="3091" width="7.88671875" style="961" customWidth="1"/>
    <col min="3092" max="3092" width="5" style="961" customWidth="1"/>
    <col min="3093" max="3093" width="6.6640625" style="961" customWidth="1"/>
    <col min="3094" max="3094" width="5.6640625" style="961" customWidth="1"/>
    <col min="3095" max="3095" width="7.88671875" style="961" customWidth="1"/>
    <col min="3096" max="3096" width="5.77734375" style="961" customWidth="1"/>
    <col min="3097" max="3097" width="6.6640625" style="961" customWidth="1"/>
    <col min="3098" max="3098" width="5.77734375" style="961" customWidth="1"/>
    <col min="3099" max="3099" width="9.109375" style="961" customWidth="1"/>
    <col min="3100" max="3328" width="9" style="961"/>
    <col min="3329" max="3329" width="15.21875" style="961" customWidth="1"/>
    <col min="3330" max="3342" width="6.33203125" style="961" customWidth="1"/>
    <col min="3343" max="3343" width="8" style="961" customWidth="1"/>
    <col min="3344" max="3344" width="5.44140625" style="961" customWidth="1"/>
    <col min="3345" max="3345" width="8.33203125" style="961" customWidth="1"/>
    <col min="3346" max="3346" width="5.77734375" style="961" customWidth="1"/>
    <col min="3347" max="3347" width="7.88671875" style="961" customWidth="1"/>
    <col min="3348" max="3348" width="5" style="961" customWidth="1"/>
    <col min="3349" max="3349" width="6.6640625" style="961" customWidth="1"/>
    <col min="3350" max="3350" width="5.6640625" style="961" customWidth="1"/>
    <col min="3351" max="3351" width="7.88671875" style="961" customWidth="1"/>
    <col min="3352" max="3352" width="5.77734375" style="961" customWidth="1"/>
    <col min="3353" max="3353" width="6.6640625" style="961" customWidth="1"/>
    <col min="3354" max="3354" width="5.77734375" style="961" customWidth="1"/>
    <col min="3355" max="3355" width="9.109375" style="961" customWidth="1"/>
    <col min="3356" max="3584" width="9" style="961"/>
    <col min="3585" max="3585" width="15.21875" style="961" customWidth="1"/>
    <col min="3586" max="3598" width="6.33203125" style="961" customWidth="1"/>
    <col min="3599" max="3599" width="8" style="961" customWidth="1"/>
    <col min="3600" max="3600" width="5.44140625" style="961" customWidth="1"/>
    <col min="3601" max="3601" width="8.33203125" style="961" customWidth="1"/>
    <col min="3602" max="3602" width="5.77734375" style="961" customWidth="1"/>
    <col min="3603" max="3603" width="7.88671875" style="961" customWidth="1"/>
    <col min="3604" max="3604" width="5" style="961" customWidth="1"/>
    <col min="3605" max="3605" width="6.6640625" style="961" customWidth="1"/>
    <col min="3606" max="3606" width="5.6640625" style="961" customWidth="1"/>
    <col min="3607" max="3607" width="7.88671875" style="961" customWidth="1"/>
    <col min="3608" max="3608" width="5.77734375" style="961" customWidth="1"/>
    <col min="3609" max="3609" width="6.6640625" style="961" customWidth="1"/>
    <col min="3610" max="3610" width="5.77734375" style="961" customWidth="1"/>
    <col min="3611" max="3611" width="9.109375" style="961" customWidth="1"/>
    <col min="3612" max="3840" width="9" style="961"/>
    <col min="3841" max="3841" width="15.21875" style="961" customWidth="1"/>
    <col min="3842" max="3854" width="6.33203125" style="961" customWidth="1"/>
    <col min="3855" max="3855" width="8" style="961" customWidth="1"/>
    <col min="3856" max="3856" width="5.44140625" style="961" customWidth="1"/>
    <col min="3857" max="3857" width="8.33203125" style="961" customWidth="1"/>
    <col min="3858" max="3858" width="5.77734375" style="961" customWidth="1"/>
    <col min="3859" max="3859" width="7.88671875" style="961" customWidth="1"/>
    <col min="3860" max="3860" width="5" style="961" customWidth="1"/>
    <col min="3861" max="3861" width="6.6640625" style="961" customWidth="1"/>
    <col min="3862" max="3862" width="5.6640625" style="961" customWidth="1"/>
    <col min="3863" max="3863" width="7.88671875" style="961" customWidth="1"/>
    <col min="3864" max="3864" width="5.77734375" style="961" customWidth="1"/>
    <col min="3865" max="3865" width="6.6640625" style="961" customWidth="1"/>
    <col min="3866" max="3866" width="5.77734375" style="961" customWidth="1"/>
    <col min="3867" max="3867" width="9.109375" style="961" customWidth="1"/>
    <col min="3868" max="4096" width="9" style="961"/>
    <col min="4097" max="4097" width="15.21875" style="961" customWidth="1"/>
    <col min="4098" max="4110" width="6.33203125" style="961" customWidth="1"/>
    <col min="4111" max="4111" width="8" style="961" customWidth="1"/>
    <col min="4112" max="4112" width="5.44140625" style="961" customWidth="1"/>
    <col min="4113" max="4113" width="8.33203125" style="961" customWidth="1"/>
    <col min="4114" max="4114" width="5.77734375" style="961" customWidth="1"/>
    <col min="4115" max="4115" width="7.88671875" style="961" customWidth="1"/>
    <col min="4116" max="4116" width="5" style="961" customWidth="1"/>
    <col min="4117" max="4117" width="6.6640625" style="961" customWidth="1"/>
    <col min="4118" max="4118" width="5.6640625" style="961" customWidth="1"/>
    <col min="4119" max="4119" width="7.88671875" style="961" customWidth="1"/>
    <col min="4120" max="4120" width="5.77734375" style="961" customWidth="1"/>
    <col min="4121" max="4121" width="6.6640625" style="961" customWidth="1"/>
    <col min="4122" max="4122" width="5.77734375" style="961" customWidth="1"/>
    <col min="4123" max="4123" width="9.109375" style="961" customWidth="1"/>
    <col min="4124" max="4352" width="9" style="961"/>
    <col min="4353" max="4353" width="15.21875" style="961" customWidth="1"/>
    <col min="4354" max="4366" width="6.33203125" style="961" customWidth="1"/>
    <col min="4367" max="4367" width="8" style="961" customWidth="1"/>
    <col min="4368" max="4368" width="5.44140625" style="961" customWidth="1"/>
    <col min="4369" max="4369" width="8.33203125" style="961" customWidth="1"/>
    <col min="4370" max="4370" width="5.77734375" style="961" customWidth="1"/>
    <col min="4371" max="4371" width="7.88671875" style="961" customWidth="1"/>
    <col min="4372" max="4372" width="5" style="961" customWidth="1"/>
    <col min="4373" max="4373" width="6.6640625" style="961" customWidth="1"/>
    <col min="4374" max="4374" width="5.6640625" style="961" customWidth="1"/>
    <col min="4375" max="4375" width="7.88671875" style="961" customWidth="1"/>
    <col min="4376" max="4376" width="5.77734375" style="961" customWidth="1"/>
    <col min="4377" max="4377" width="6.6640625" style="961" customWidth="1"/>
    <col min="4378" max="4378" width="5.77734375" style="961" customWidth="1"/>
    <col min="4379" max="4379" width="9.109375" style="961" customWidth="1"/>
    <col min="4380" max="4608" width="9" style="961"/>
    <col min="4609" max="4609" width="15.21875" style="961" customWidth="1"/>
    <col min="4610" max="4622" width="6.33203125" style="961" customWidth="1"/>
    <col min="4623" max="4623" width="8" style="961" customWidth="1"/>
    <col min="4624" max="4624" width="5.44140625" style="961" customWidth="1"/>
    <col min="4625" max="4625" width="8.33203125" style="961" customWidth="1"/>
    <col min="4626" max="4626" width="5.77734375" style="961" customWidth="1"/>
    <col min="4627" max="4627" width="7.88671875" style="961" customWidth="1"/>
    <col min="4628" max="4628" width="5" style="961" customWidth="1"/>
    <col min="4629" max="4629" width="6.6640625" style="961" customWidth="1"/>
    <col min="4630" max="4630" width="5.6640625" style="961" customWidth="1"/>
    <col min="4631" max="4631" width="7.88671875" style="961" customWidth="1"/>
    <col min="4632" max="4632" width="5.77734375" style="961" customWidth="1"/>
    <col min="4633" max="4633" width="6.6640625" style="961" customWidth="1"/>
    <col min="4634" max="4634" width="5.77734375" style="961" customWidth="1"/>
    <col min="4635" max="4635" width="9.109375" style="961" customWidth="1"/>
    <col min="4636" max="4864" width="9" style="961"/>
    <col min="4865" max="4865" width="15.21875" style="961" customWidth="1"/>
    <col min="4866" max="4878" width="6.33203125" style="961" customWidth="1"/>
    <col min="4879" max="4879" width="8" style="961" customWidth="1"/>
    <col min="4880" max="4880" width="5.44140625" style="961" customWidth="1"/>
    <col min="4881" max="4881" width="8.33203125" style="961" customWidth="1"/>
    <col min="4882" max="4882" width="5.77734375" style="961" customWidth="1"/>
    <col min="4883" max="4883" width="7.88671875" style="961" customWidth="1"/>
    <col min="4884" max="4884" width="5" style="961" customWidth="1"/>
    <col min="4885" max="4885" width="6.6640625" style="961" customWidth="1"/>
    <col min="4886" max="4886" width="5.6640625" style="961" customWidth="1"/>
    <col min="4887" max="4887" width="7.88671875" style="961" customWidth="1"/>
    <col min="4888" max="4888" width="5.77734375" style="961" customWidth="1"/>
    <col min="4889" max="4889" width="6.6640625" style="961" customWidth="1"/>
    <col min="4890" max="4890" width="5.77734375" style="961" customWidth="1"/>
    <col min="4891" max="4891" width="9.109375" style="961" customWidth="1"/>
    <col min="4892" max="5120" width="9" style="961"/>
    <col min="5121" max="5121" width="15.21875" style="961" customWidth="1"/>
    <col min="5122" max="5134" width="6.33203125" style="961" customWidth="1"/>
    <col min="5135" max="5135" width="8" style="961" customWidth="1"/>
    <col min="5136" max="5136" width="5.44140625" style="961" customWidth="1"/>
    <col min="5137" max="5137" width="8.33203125" style="961" customWidth="1"/>
    <col min="5138" max="5138" width="5.77734375" style="961" customWidth="1"/>
    <col min="5139" max="5139" width="7.88671875" style="961" customWidth="1"/>
    <col min="5140" max="5140" width="5" style="961" customWidth="1"/>
    <col min="5141" max="5141" width="6.6640625" style="961" customWidth="1"/>
    <col min="5142" max="5142" width="5.6640625" style="961" customWidth="1"/>
    <col min="5143" max="5143" width="7.88671875" style="961" customWidth="1"/>
    <col min="5144" max="5144" width="5.77734375" style="961" customWidth="1"/>
    <col min="5145" max="5145" width="6.6640625" style="961" customWidth="1"/>
    <col min="5146" max="5146" width="5.77734375" style="961" customWidth="1"/>
    <col min="5147" max="5147" width="9.109375" style="961" customWidth="1"/>
    <col min="5148" max="5376" width="9" style="961"/>
    <col min="5377" max="5377" width="15.21875" style="961" customWidth="1"/>
    <col min="5378" max="5390" width="6.33203125" style="961" customWidth="1"/>
    <col min="5391" max="5391" width="8" style="961" customWidth="1"/>
    <col min="5392" max="5392" width="5.44140625" style="961" customWidth="1"/>
    <col min="5393" max="5393" width="8.33203125" style="961" customWidth="1"/>
    <col min="5394" max="5394" width="5.77734375" style="961" customWidth="1"/>
    <col min="5395" max="5395" width="7.88671875" style="961" customWidth="1"/>
    <col min="5396" max="5396" width="5" style="961" customWidth="1"/>
    <col min="5397" max="5397" width="6.6640625" style="961" customWidth="1"/>
    <col min="5398" max="5398" width="5.6640625" style="961" customWidth="1"/>
    <col min="5399" max="5399" width="7.88671875" style="961" customWidth="1"/>
    <col min="5400" max="5400" width="5.77734375" style="961" customWidth="1"/>
    <col min="5401" max="5401" width="6.6640625" style="961" customWidth="1"/>
    <col min="5402" max="5402" width="5.77734375" style="961" customWidth="1"/>
    <col min="5403" max="5403" width="9.109375" style="961" customWidth="1"/>
    <col min="5404" max="5632" width="9" style="961"/>
    <col min="5633" max="5633" width="15.21875" style="961" customWidth="1"/>
    <col min="5634" max="5646" width="6.33203125" style="961" customWidth="1"/>
    <col min="5647" max="5647" width="8" style="961" customWidth="1"/>
    <col min="5648" max="5648" width="5.44140625" style="961" customWidth="1"/>
    <col min="5649" max="5649" width="8.33203125" style="961" customWidth="1"/>
    <col min="5650" max="5650" width="5.77734375" style="961" customWidth="1"/>
    <col min="5651" max="5651" width="7.88671875" style="961" customWidth="1"/>
    <col min="5652" max="5652" width="5" style="961" customWidth="1"/>
    <col min="5653" max="5653" width="6.6640625" style="961" customWidth="1"/>
    <col min="5654" max="5654" width="5.6640625" style="961" customWidth="1"/>
    <col min="5655" max="5655" width="7.88671875" style="961" customWidth="1"/>
    <col min="5656" max="5656" width="5.77734375" style="961" customWidth="1"/>
    <col min="5657" max="5657" width="6.6640625" style="961" customWidth="1"/>
    <col min="5658" max="5658" width="5.77734375" style="961" customWidth="1"/>
    <col min="5659" max="5659" width="9.109375" style="961" customWidth="1"/>
    <col min="5660" max="5888" width="9" style="961"/>
    <col min="5889" max="5889" width="15.21875" style="961" customWidth="1"/>
    <col min="5890" max="5902" width="6.33203125" style="961" customWidth="1"/>
    <col min="5903" max="5903" width="8" style="961" customWidth="1"/>
    <col min="5904" max="5904" width="5.44140625" style="961" customWidth="1"/>
    <col min="5905" max="5905" width="8.33203125" style="961" customWidth="1"/>
    <col min="5906" max="5906" width="5.77734375" style="961" customWidth="1"/>
    <col min="5907" max="5907" width="7.88671875" style="961" customWidth="1"/>
    <col min="5908" max="5908" width="5" style="961" customWidth="1"/>
    <col min="5909" max="5909" width="6.6640625" style="961" customWidth="1"/>
    <col min="5910" max="5910" width="5.6640625" style="961" customWidth="1"/>
    <col min="5911" max="5911" width="7.88671875" style="961" customWidth="1"/>
    <col min="5912" max="5912" width="5.77734375" style="961" customWidth="1"/>
    <col min="5913" max="5913" width="6.6640625" style="961" customWidth="1"/>
    <col min="5914" max="5914" width="5.77734375" style="961" customWidth="1"/>
    <col min="5915" max="5915" width="9.109375" style="961" customWidth="1"/>
    <col min="5916" max="6144" width="9" style="961"/>
    <col min="6145" max="6145" width="15.21875" style="961" customWidth="1"/>
    <col min="6146" max="6158" width="6.33203125" style="961" customWidth="1"/>
    <col min="6159" max="6159" width="8" style="961" customWidth="1"/>
    <col min="6160" max="6160" width="5.44140625" style="961" customWidth="1"/>
    <col min="6161" max="6161" width="8.33203125" style="961" customWidth="1"/>
    <col min="6162" max="6162" width="5.77734375" style="961" customWidth="1"/>
    <col min="6163" max="6163" width="7.88671875" style="961" customWidth="1"/>
    <col min="6164" max="6164" width="5" style="961" customWidth="1"/>
    <col min="6165" max="6165" width="6.6640625" style="961" customWidth="1"/>
    <col min="6166" max="6166" width="5.6640625" style="961" customWidth="1"/>
    <col min="6167" max="6167" width="7.88671875" style="961" customWidth="1"/>
    <col min="6168" max="6168" width="5.77734375" style="961" customWidth="1"/>
    <col min="6169" max="6169" width="6.6640625" style="961" customWidth="1"/>
    <col min="6170" max="6170" width="5.77734375" style="961" customWidth="1"/>
    <col min="6171" max="6171" width="9.109375" style="961" customWidth="1"/>
    <col min="6172" max="6400" width="9" style="961"/>
    <col min="6401" max="6401" width="15.21875" style="961" customWidth="1"/>
    <col min="6402" max="6414" width="6.33203125" style="961" customWidth="1"/>
    <col min="6415" max="6415" width="8" style="961" customWidth="1"/>
    <col min="6416" max="6416" width="5.44140625" style="961" customWidth="1"/>
    <col min="6417" max="6417" width="8.33203125" style="961" customWidth="1"/>
    <col min="6418" max="6418" width="5.77734375" style="961" customWidth="1"/>
    <col min="6419" max="6419" width="7.88671875" style="961" customWidth="1"/>
    <col min="6420" max="6420" width="5" style="961" customWidth="1"/>
    <col min="6421" max="6421" width="6.6640625" style="961" customWidth="1"/>
    <col min="6422" max="6422" width="5.6640625" style="961" customWidth="1"/>
    <col min="6423" max="6423" width="7.88671875" style="961" customWidth="1"/>
    <col min="6424" max="6424" width="5.77734375" style="961" customWidth="1"/>
    <col min="6425" max="6425" width="6.6640625" style="961" customWidth="1"/>
    <col min="6426" max="6426" width="5.77734375" style="961" customWidth="1"/>
    <col min="6427" max="6427" width="9.109375" style="961" customWidth="1"/>
    <col min="6428" max="6656" width="9" style="961"/>
    <col min="6657" max="6657" width="15.21875" style="961" customWidth="1"/>
    <col min="6658" max="6670" width="6.33203125" style="961" customWidth="1"/>
    <col min="6671" max="6671" width="8" style="961" customWidth="1"/>
    <col min="6672" max="6672" width="5.44140625" style="961" customWidth="1"/>
    <col min="6673" max="6673" width="8.33203125" style="961" customWidth="1"/>
    <col min="6674" max="6674" width="5.77734375" style="961" customWidth="1"/>
    <col min="6675" max="6675" width="7.88671875" style="961" customWidth="1"/>
    <col min="6676" max="6676" width="5" style="961" customWidth="1"/>
    <col min="6677" max="6677" width="6.6640625" style="961" customWidth="1"/>
    <col min="6678" max="6678" width="5.6640625" style="961" customWidth="1"/>
    <col min="6679" max="6679" width="7.88671875" style="961" customWidth="1"/>
    <col min="6680" max="6680" width="5.77734375" style="961" customWidth="1"/>
    <col min="6681" max="6681" width="6.6640625" style="961" customWidth="1"/>
    <col min="6682" max="6682" width="5.77734375" style="961" customWidth="1"/>
    <col min="6683" max="6683" width="9.109375" style="961" customWidth="1"/>
    <col min="6684" max="6912" width="9" style="961"/>
    <col min="6913" max="6913" width="15.21875" style="961" customWidth="1"/>
    <col min="6914" max="6926" width="6.33203125" style="961" customWidth="1"/>
    <col min="6927" max="6927" width="8" style="961" customWidth="1"/>
    <col min="6928" max="6928" width="5.44140625" style="961" customWidth="1"/>
    <col min="6929" max="6929" width="8.33203125" style="961" customWidth="1"/>
    <col min="6930" max="6930" width="5.77734375" style="961" customWidth="1"/>
    <col min="6931" max="6931" width="7.88671875" style="961" customWidth="1"/>
    <col min="6932" max="6932" width="5" style="961" customWidth="1"/>
    <col min="6933" max="6933" width="6.6640625" style="961" customWidth="1"/>
    <col min="6934" max="6934" width="5.6640625" style="961" customWidth="1"/>
    <col min="6935" max="6935" width="7.88671875" style="961" customWidth="1"/>
    <col min="6936" max="6936" width="5.77734375" style="961" customWidth="1"/>
    <col min="6937" max="6937" width="6.6640625" style="961" customWidth="1"/>
    <col min="6938" max="6938" width="5.77734375" style="961" customWidth="1"/>
    <col min="6939" max="6939" width="9.109375" style="961" customWidth="1"/>
    <col min="6940" max="7168" width="9" style="961"/>
    <col min="7169" max="7169" width="15.21875" style="961" customWidth="1"/>
    <col min="7170" max="7182" width="6.33203125" style="961" customWidth="1"/>
    <col min="7183" max="7183" width="8" style="961" customWidth="1"/>
    <col min="7184" max="7184" width="5.44140625" style="961" customWidth="1"/>
    <col min="7185" max="7185" width="8.33203125" style="961" customWidth="1"/>
    <col min="7186" max="7186" width="5.77734375" style="961" customWidth="1"/>
    <col min="7187" max="7187" width="7.88671875" style="961" customWidth="1"/>
    <col min="7188" max="7188" width="5" style="961" customWidth="1"/>
    <col min="7189" max="7189" width="6.6640625" style="961" customWidth="1"/>
    <col min="7190" max="7190" width="5.6640625" style="961" customWidth="1"/>
    <col min="7191" max="7191" width="7.88671875" style="961" customWidth="1"/>
    <col min="7192" max="7192" width="5.77734375" style="961" customWidth="1"/>
    <col min="7193" max="7193" width="6.6640625" style="961" customWidth="1"/>
    <col min="7194" max="7194" width="5.77734375" style="961" customWidth="1"/>
    <col min="7195" max="7195" width="9.109375" style="961" customWidth="1"/>
    <col min="7196" max="7424" width="9" style="961"/>
    <col min="7425" max="7425" width="15.21875" style="961" customWidth="1"/>
    <col min="7426" max="7438" width="6.33203125" style="961" customWidth="1"/>
    <col min="7439" max="7439" width="8" style="961" customWidth="1"/>
    <col min="7440" max="7440" width="5.44140625" style="961" customWidth="1"/>
    <col min="7441" max="7441" width="8.33203125" style="961" customWidth="1"/>
    <col min="7442" max="7442" width="5.77734375" style="961" customWidth="1"/>
    <col min="7443" max="7443" width="7.88671875" style="961" customWidth="1"/>
    <col min="7444" max="7444" width="5" style="961" customWidth="1"/>
    <col min="7445" max="7445" width="6.6640625" style="961" customWidth="1"/>
    <col min="7446" max="7446" width="5.6640625" style="961" customWidth="1"/>
    <col min="7447" max="7447" width="7.88671875" style="961" customWidth="1"/>
    <col min="7448" max="7448" width="5.77734375" style="961" customWidth="1"/>
    <col min="7449" max="7449" width="6.6640625" style="961" customWidth="1"/>
    <col min="7450" max="7450" width="5.77734375" style="961" customWidth="1"/>
    <col min="7451" max="7451" width="9.109375" style="961" customWidth="1"/>
    <col min="7452" max="7680" width="9" style="961"/>
    <col min="7681" max="7681" width="15.21875" style="961" customWidth="1"/>
    <col min="7682" max="7694" width="6.33203125" style="961" customWidth="1"/>
    <col min="7695" max="7695" width="8" style="961" customWidth="1"/>
    <col min="7696" max="7696" width="5.44140625" style="961" customWidth="1"/>
    <col min="7697" max="7697" width="8.33203125" style="961" customWidth="1"/>
    <col min="7698" max="7698" width="5.77734375" style="961" customWidth="1"/>
    <col min="7699" max="7699" width="7.88671875" style="961" customWidth="1"/>
    <col min="7700" max="7700" width="5" style="961" customWidth="1"/>
    <col min="7701" max="7701" width="6.6640625" style="961" customWidth="1"/>
    <col min="7702" max="7702" width="5.6640625" style="961" customWidth="1"/>
    <col min="7703" max="7703" width="7.88671875" style="961" customWidth="1"/>
    <col min="7704" max="7704" width="5.77734375" style="961" customWidth="1"/>
    <col min="7705" max="7705" width="6.6640625" style="961" customWidth="1"/>
    <col min="7706" max="7706" width="5.77734375" style="961" customWidth="1"/>
    <col min="7707" max="7707" width="9.109375" style="961" customWidth="1"/>
    <col min="7708" max="7936" width="9" style="961"/>
    <col min="7937" max="7937" width="15.21875" style="961" customWidth="1"/>
    <col min="7938" max="7950" width="6.33203125" style="961" customWidth="1"/>
    <col min="7951" max="7951" width="8" style="961" customWidth="1"/>
    <col min="7952" max="7952" width="5.44140625" style="961" customWidth="1"/>
    <col min="7953" max="7953" width="8.33203125" style="961" customWidth="1"/>
    <col min="7954" max="7954" width="5.77734375" style="961" customWidth="1"/>
    <col min="7955" max="7955" width="7.88671875" style="961" customWidth="1"/>
    <col min="7956" max="7956" width="5" style="961" customWidth="1"/>
    <col min="7957" max="7957" width="6.6640625" style="961" customWidth="1"/>
    <col min="7958" max="7958" width="5.6640625" style="961" customWidth="1"/>
    <col min="7959" max="7959" width="7.88671875" style="961" customWidth="1"/>
    <col min="7960" max="7960" width="5.77734375" style="961" customWidth="1"/>
    <col min="7961" max="7961" width="6.6640625" style="961" customWidth="1"/>
    <col min="7962" max="7962" width="5.77734375" style="961" customWidth="1"/>
    <col min="7963" max="7963" width="9.109375" style="961" customWidth="1"/>
    <col min="7964" max="8192" width="9" style="961"/>
    <col min="8193" max="8193" width="15.21875" style="961" customWidth="1"/>
    <col min="8194" max="8206" width="6.33203125" style="961" customWidth="1"/>
    <col min="8207" max="8207" width="8" style="961" customWidth="1"/>
    <col min="8208" max="8208" width="5.44140625" style="961" customWidth="1"/>
    <col min="8209" max="8209" width="8.33203125" style="961" customWidth="1"/>
    <col min="8210" max="8210" width="5.77734375" style="961" customWidth="1"/>
    <col min="8211" max="8211" width="7.88671875" style="961" customWidth="1"/>
    <col min="8212" max="8212" width="5" style="961" customWidth="1"/>
    <col min="8213" max="8213" width="6.6640625" style="961" customWidth="1"/>
    <col min="8214" max="8214" width="5.6640625" style="961" customWidth="1"/>
    <col min="8215" max="8215" width="7.88671875" style="961" customWidth="1"/>
    <col min="8216" max="8216" width="5.77734375" style="961" customWidth="1"/>
    <col min="8217" max="8217" width="6.6640625" style="961" customWidth="1"/>
    <col min="8218" max="8218" width="5.77734375" style="961" customWidth="1"/>
    <col min="8219" max="8219" width="9.109375" style="961" customWidth="1"/>
    <col min="8220" max="8448" width="9" style="961"/>
    <col min="8449" max="8449" width="15.21875" style="961" customWidth="1"/>
    <col min="8450" max="8462" width="6.33203125" style="961" customWidth="1"/>
    <col min="8463" max="8463" width="8" style="961" customWidth="1"/>
    <col min="8464" max="8464" width="5.44140625" style="961" customWidth="1"/>
    <col min="8465" max="8465" width="8.33203125" style="961" customWidth="1"/>
    <col min="8466" max="8466" width="5.77734375" style="961" customWidth="1"/>
    <col min="8467" max="8467" width="7.88671875" style="961" customWidth="1"/>
    <col min="8468" max="8468" width="5" style="961" customWidth="1"/>
    <col min="8469" max="8469" width="6.6640625" style="961" customWidth="1"/>
    <col min="8470" max="8470" width="5.6640625" style="961" customWidth="1"/>
    <col min="8471" max="8471" width="7.88671875" style="961" customWidth="1"/>
    <col min="8472" max="8472" width="5.77734375" style="961" customWidth="1"/>
    <col min="8473" max="8473" width="6.6640625" style="961" customWidth="1"/>
    <col min="8474" max="8474" width="5.77734375" style="961" customWidth="1"/>
    <col min="8475" max="8475" width="9.109375" style="961" customWidth="1"/>
    <col min="8476" max="8704" width="9" style="961"/>
    <col min="8705" max="8705" width="15.21875" style="961" customWidth="1"/>
    <col min="8706" max="8718" width="6.33203125" style="961" customWidth="1"/>
    <col min="8719" max="8719" width="8" style="961" customWidth="1"/>
    <col min="8720" max="8720" width="5.44140625" style="961" customWidth="1"/>
    <col min="8721" max="8721" width="8.33203125" style="961" customWidth="1"/>
    <col min="8722" max="8722" width="5.77734375" style="961" customWidth="1"/>
    <col min="8723" max="8723" width="7.88671875" style="961" customWidth="1"/>
    <col min="8724" max="8724" width="5" style="961" customWidth="1"/>
    <col min="8725" max="8725" width="6.6640625" style="961" customWidth="1"/>
    <col min="8726" max="8726" width="5.6640625" style="961" customWidth="1"/>
    <col min="8727" max="8727" width="7.88671875" style="961" customWidth="1"/>
    <col min="8728" max="8728" width="5.77734375" style="961" customWidth="1"/>
    <col min="8729" max="8729" width="6.6640625" style="961" customWidth="1"/>
    <col min="8730" max="8730" width="5.77734375" style="961" customWidth="1"/>
    <col min="8731" max="8731" width="9.109375" style="961" customWidth="1"/>
    <col min="8732" max="8960" width="9" style="961"/>
    <col min="8961" max="8961" width="15.21875" style="961" customWidth="1"/>
    <col min="8962" max="8974" width="6.33203125" style="961" customWidth="1"/>
    <col min="8975" max="8975" width="8" style="961" customWidth="1"/>
    <col min="8976" max="8976" width="5.44140625" style="961" customWidth="1"/>
    <col min="8977" max="8977" width="8.33203125" style="961" customWidth="1"/>
    <col min="8978" max="8978" width="5.77734375" style="961" customWidth="1"/>
    <col min="8979" max="8979" width="7.88671875" style="961" customWidth="1"/>
    <col min="8980" max="8980" width="5" style="961" customWidth="1"/>
    <col min="8981" max="8981" width="6.6640625" style="961" customWidth="1"/>
    <col min="8982" max="8982" width="5.6640625" style="961" customWidth="1"/>
    <col min="8983" max="8983" width="7.88671875" style="961" customWidth="1"/>
    <col min="8984" max="8984" width="5.77734375" style="961" customWidth="1"/>
    <col min="8985" max="8985" width="6.6640625" style="961" customWidth="1"/>
    <col min="8986" max="8986" width="5.77734375" style="961" customWidth="1"/>
    <col min="8987" max="8987" width="9.109375" style="961" customWidth="1"/>
    <col min="8988" max="9216" width="9" style="961"/>
    <col min="9217" max="9217" width="15.21875" style="961" customWidth="1"/>
    <col min="9218" max="9230" width="6.33203125" style="961" customWidth="1"/>
    <col min="9231" max="9231" width="8" style="961" customWidth="1"/>
    <col min="9232" max="9232" width="5.44140625" style="961" customWidth="1"/>
    <col min="9233" max="9233" width="8.33203125" style="961" customWidth="1"/>
    <col min="9234" max="9234" width="5.77734375" style="961" customWidth="1"/>
    <col min="9235" max="9235" width="7.88671875" style="961" customWidth="1"/>
    <col min="9236" max="9236" width="5" style="961" customWidth="1"/>
    <col min="9237" max="9237" width="6.6640625" style="961" customWidth="1"/>
    <col min="9238" max="9238" width="5.6640625" style="961" customWidth="1"/>
    <col min="9239" max="9239" width="7.88671875" style="961" customWidth="1"/>
    <col min="9240" max="9240" width="5.77734375" style="961" customWidth="1"/>
    <col min="9241" max="9241" width="6.6640625" style="961" customWidth="1"/>
    <col min="9242" max="9242" width="5.77734375" style="961" customWidth="1"/>
    <col min="9243" max="9243" width="9.109375" style="961" customWidth="1"/>
    <col min="9244" max="9472" width="9" style="961"/>
    <col min="9473" max="9473" width="15.21875" style="961" customWidth="1"/>
    <col min="9474" max="9486" width="6.33203125" style="961" customWidth="1"/>
    <col min="9487" max="9487" width="8" style="961" customWidth="1"/>
    <col min="9488" max="9488" width="5.44140625" style="961" customWidth="1"/>
    <col min="9489" max="9489" width="8.33203125" style="961" customWidth="1"/>
    <col min="9490" max="9490" width="5.77734375" style="961" customWidth="1"/>
    <col min="9491" max="9491" width="7.88671875" style="961" customWidth="1"/>
    <col min="9492" max="9492" width="5" style="961" customWidth="1"/>
    <col min="9493" max="9493" width="6.6640625" style="961" customWidth="1"/>
    <col min="9494" max="9494" width="5.6640625" style="961" customWidth="1"/>
    <col min="9495" max="9495" width="7.88671875" style="961" customWidth="1"/>
    <col min="9496" max="9496" width="5.77734375" style="961" customWidth="1"/>
    <col min="9497" max="9497" width="6.6640625" style="961" customWidth="1"/>
    <col min="9498" max="9498" width="5.77734375" style="961" customWidth="1"/>
    <col min="9499" max="9499" width="9.109375" style="961" customWidth="1"/>
    <col min="9500" max="9728" width="9" style="961"/>
    <col min="9729" max="9729" width="15.21875" style="961" customWidth="1"/>
    <col min="9730" max="9742" width="6.33203125" style="961" customWidth="1"/>
    <col min="9743" max="9743" width="8" style="961" customWidth="1"/>
    <col min="9744" max="9744" width="5.44140625" style="961" customWidth="1"/>
    <col min="9745" max="9745" width="8.33203125" style="961" customWidth="1"/>
    <col min="9746" max="9746" width="5.77734375" style="961" customWidth="1"/>
    <col min="9747" max="9747" width="7.88671875" style="961" customWidth="1"/>
    <col min="9748" max="9748" width="5" style="961" customWidth="1"/>
    <col min="9749" max="9749" width="6.6640625" style="961" customWidth="1"/>
    <col min="9750" max="9750" width="5.6640625" style="961" customWidth="1"/>
    <col min="9751" max="9751" width="7.88671875" style="961" customWidth="1"/>
    <col min="9752" max="9752" width="5.77734375" style="961" customWidth="1"/>
    <col min="9753" max="9753" width="6.6640625" style="961" customWidth="1"/>
    <col min="9754" max="9754" width="5.77734375" style="961" customWidth="1"/>
    <col min="9755" max="9755" width="9.109375" style="961" customWidth="1"/>
    <col min="9756" max="9984" width="9" style="961"/>
    <col min="9985" max="9985" width="15.21875" style="961" customWidth="1"/>
    <col min="9986" max="9998" width="6.33203125" style="961" customWidth="1"/>
    <col min="9999" max="9999" width="8" style="961" customWidth="1"/>
    <col min="10000" max="10000" width="5.44140625" style="961" customWidth="1"/>
    <col min="10001" max="10001" width="8.33203125" style="961" customWidth="1"/>
    <col min="10002" max="10002" width="5.77734375" style="961" customWidth="1"/>
    <col min="10003" max="10003" width="7.88671875" style="961" customWidth="1"/>
    <col min="10004" max="10004" width="5" style="961" customWidth="1"/>
    <col min="10005" max="10005" width="6.6640625" style="961" customWidth="1"/>
    <col min="10006" max="10006" width="5.6640625" style="961" customWidth="1"/>
    <col min="10007" max="10007" width="7.88671875" style="961" customWidth="1"/>
    <col min="10008" max="10008" width="5.77734375" style="961" customWidth="1"/>
    <col min="10009" max="10009" width="6.6640625" style="961" customWidth="1"/>
    <col min="10010" max="10010" width="5.77734375" style="961" customWidth="1"/>
    <col min="10011" max="10011" width="9.109375" style="961" customWidth="1"/>
    <col min="10012" max="10240" width="9" style="961"/>
    <col min="10241" max="10241" width="15.21875" style="961" customWidth="1"/>
    <col min="10242" max="10254" width="6.33203125" style="961" customWidth="1"/>
    <col min="10255" max="10255" width="8" style="961" customWidth="1"/>
    <col min="10256" max="10256" width="5.44140625" style="961" customWidth="1"/>
    <col min="10257" max="10257" width="8.33203125" style="961" customWidth="1"/>
    <col min="10258" max="10258" width="5.77734375" style="961" customWidth="1"/>
    <col min="10259" max="10259" width="7.88671875" style="961" customWidth="1"/>
    <col min="10260" max="10260" width="5" style="961" customWidth="1"/>
    <col min="10261" max="10261" width="6.6640625" style="961" customWidth="1"/>
    <col min="10262" max="10262" width="5.6640625" style="961" customWidth="1"/>
    <col min="10263" max="10263" width="7.88671875" style="961" customWidth="1"/>
    <col min="10264" max="10264" width="5.77734375" style="961" customWidth="1"/>
    <col min="10265" max="10265" width="6.6640625" style="961" customWidth="1"/>
    <col min="10266" max="10266" width="5.77734375" style="961" customWidth="1"/>
    <col min="10267" max="10267" width="9.109375" style="961" customWidth="1"/>
    <col min="10268" max="10496" width="9" style="961"/>
    <col min="10497" max="10497" width="15.21875" style="961" customWidth="1"/>
    <col min="10498" max="10510" width="6.33203125" style="961" customWidth="1"/>
    <col min="10511" max="10511" width="8" style="961" customWidth="1"/>
    <col min="10512" max="10512" width="5.44140625" style="961" customWidth="1"/>
    <col min="10513" max="10513" width="8.33203125" style="961" customWidth="1"/>
    <col min="10514" max="10514" width="5.77734375" style="961" customWidth="1"/>
    <col min="10515" max="10515" width="7.88671875" style="961" customWidth="1"/>
    <col min="10516" max="10516" width="5" style="961" customWidth="1"/>
    <col min="10517" max="10517" width="6.6640625" style="961" customWidth="1"/>
    <col min="10518" max="10518" width="5.6640625" style="961" customWidth="1"/>
    <col min="10519" max="10519" width="7.88671875" style="961" customWidth="1"/>
    <col min="10520" max="10520" width="5.77734375" style="961" customWidth="1"/>
    <col min="10521" max="10521" width="6.6640625" style="961" customWidth="1"/>
    <col min="10522" max="10522" width="5.77734375" style="961" customWidth="1"/>
    <col min="10523" max="10523" width="9.109375" style="961" customWidth="1"/>
    <col min="10524" max="10752" width="9" style="961"/>
    <col min="10753" max="10753" width="15.21875" style="961" customWidth="1"/>
    <col min="10754" max="10766" width="6.33203125" style="961" customWidth="1"/>
    <col min="10767" max="10767" width="8" style="961" customWidth="1"/>
    <col min="10768" max="10768" width="5.44140625" style="961" customWidth="1"/>
    <col min="10769" max="10769" width="8.33203125" style="961" customWidth="1"/>
    <col min="10770" max="10770" width="5.77734375" style="961" customWidth="1"/>
    <col min="10771" max="10771" width="7.88671875" style="961" customWidth="1"/>
    <col min="10772" max="10772" width="5" style="961" customWidth="1"/>
    <col min="10773" max="10773" width="6.6640625" style="961" customWidth="1"/>
    <col min="10774" max="10774" width="5.6640625" style="961" customWidth="1"/>
    <col min="10775" max="10775" width="7.88671875" style="961" customWidth="1"/>
    <col min="10776" max="10776" width="5.77734375" style="961" customWidth="1"/>
    <col min="10777" max="10777" width="6.6640625" style="961" customWidth="1"/>
    <col min="10778" max="10778" width="5.77734375" style="961" customWidth="1"/>
    <col min="10779" max="10779" width="9.109375" style="961" customWidth="1"/>
    <col min="10780" max="11008" width="9" style="961"/>
    <col min="11009" max="11009" width="15.21875" style="961" customWidth="1"/>
    <col min="11010" max="11022" width="6.33203125" style="961" customWidth="1"/>
    <col min="11023" max="11023" width="8" style="961" customWidth="1"/>
    <col min="11024" max="11024" width="5.44140625" style="961" customWidth="1"/>
    <col min="11025" max="11025" width="8.33203125" style="961" customWidth="1"/>
    <col min="11026" max="11026" width="5.77734375" style="961" customWidth="1"/>
    <col min="11027" max="11027" width="7.88671875" style="961" customWidth="1"/>
    <col min="11028" max="11028" width="5" style="961" customWidth="1"/>
    <col min="11029" max="11029" width="6.6640625" style="961" customWidth="1"/>
    <col min="11030" max="11030" width="5.6640625" style="961" customWidth="1"/>
    <col min="11031" max="11031" width="7.88671875" style="961" customWidth="1"/>
    <col min="11032" max="11032" width="5.77734375" style="961" customWidth="1"/>
    <col min="11033" max="11033" width="6.6640625" style="961" customWidth="1"/>
    <col min="11034" max="11034" width="5.77734375" style="961" customWidth="1"/>
    <col min="11035" max="11035" width="9.109375" style="961" customWidth="1"/>
    <col min="11036" max="11264" width="9" style="961"/>
    <col min="11265" max="11265" width="15.21875" style="961" customWidth="1"/>
    <col min="11266" max="11278" width="6.33203125" style="961" customWidth="1"/>
    <col min="11279" max="11279" width="8" style="961" customWidth="1"/>
    <col min="11280" max="11280" width="5.44140625" style="961" customWidth="1"/>
    <col min="11281" max="11281" width="8.33203125" style="961" customWidth="1"/>
    <col min="11282" max="11282" width="5.77734375" style="961" customWidth="1"/>
    <col min="11283" max="11283" width="7.88671875" style="961" customWidth="1"/>
    <col min="11284" max="11284" width="5" style="961" customWidth="1"/>
    <col min="11285" max="11285" width="6.6640625" style="961" customWidth="1"/>
    <col min="11286" max="11286" width="5.6640625" style="961" customWidth="1"/>
    <col min="11287" max="11287" width="7.88671875" style="961" customWidth="1"/>
    <col min="11288" max="11288" width="5.77734375" style="961" customWidth="1"/>
    <col min="11289" max="11289" width="6.6640625" style="961" customWidth="1"/>
    <col min="11290" max="11290" width="5.77734375" style="961" customWidth="1"/>
    <col min="11291" max="11291" width="9.109375" style="961" customWidth="1"/>
    <col min="11292" max="11520" width="9" style="961"/>
    <col min="11521" max="11521" width="15.21875" style="961" customWidth="1"/>
    <col min="11522" max="11534" width="6.33203125" style="961" customWidth="1"/>
    <col min="11535" max="11535" width="8" style="961" customWidth="1"/>
    <col min="11536" max="11536" width="5.44140625" style="961" customWidth="1"/>
    <col min="11537" max="11537" width="8.33203125" style="961" customWidth="1"/>
    <col min="11538" max="11538" width="5.77734375" style="961" customWidth="1"/>
    <col min="11539" max="11539" width="7.88671875" style="961" customWidth="1"/>
    <col min="11540" max="11540" width="5" style="961" customWidth="1"/>
    <col min="11541" max="11541" width="6.6640625" style="961" customWidth="1"/>
    <col min="11542" max="11542" width="5.6640625" style="961" customWidth="1"/>
    <col min="11543" max="11543" width="7.88671875" style="961" customWidth="1"/>
    <col min="11544" max="11544" width="5.77734375" style="961" customWidth="1"/>
    <col min="11545" max="11545" width="6.6640625" style="961" customWidth="1"/>
    <col min="11546" max="11546" width="5.77734375" style="961" customWidth="1"/>
    <col min="11547" max="11547" width="9.109375" style="961" customWidth="1"/>
    <col min="11548" max="11776" width="9" style="961"/>
    <col min="11777" max="11777" width="15.21875" style="961" customWidth="1"/>
    <col min="11778" max="11790" width="6.33203125" style="961" customWidth="1"/>
    <col min="11791" max="11791" width="8" style="961" customWidth="1"/>
    <col min="11792" max="11792" width="5.44140625" style="961" customWidth="1"/>
    <col min="11793" max="11793" width="8.33203125" style="961" customWidth="1"/>
    <col min="11794" max="11794" width="5.77734375" style="961" customWidth="1"/>
    <col min="11795" max="11795" width="7.88671875" style="961" customWidth="1"/>
    <col min="11796" max="11796" width="5" style="961" customWidth="1"/>
    <col min="11797" max="11797" width="6.6640625" style="961" customWidth="1"/>
    <col min="11798" max="11798" width="5.6640625" style="961" customWidth="1"/>
    <col min="11799" max="11799" width="7.88671875" style="961" customWidth="1"/>
    <col min="11800" max="11800" width="5.77734375" style="961" customWidth="1"/>
    <col min="11801" max="11801" width="6.6640625" style="961" customWidth="1"/>
    <col min="11802" max="11802" width="5.77734375" style="961" customWidth="1"/>
    <col min="11803" max="11803" width="9.109375" style="961" customWidth="1"/>
    <col min="11804" max="12032" width="9" style="961"/>
    <col min="12033" max="12033" width="15.21875" style="961" customWidth="1"/>
    <col min="12034" max="12046" width="6.33203125" style="961" customWidth="1"/>
    <col min="12047" max="12047" width="8" style="961" customWidth="1"/>
    <col min="12048" max="12048" width="5.44140625" style="961" customWidth="1"/>
    <col min="12049" max="12049" width="8.33203125" style="961" customWidth="1"/>
    <col min="12050" max="12050" width="5.77734375" style="961" customWidth="1"/>
    <col min="12051" max="12051" width="7.88671875" style="961" customWidth="1"/>
    <col min="12052" max="12052" width="5" style="961" customWidth="1"/>
    <col min="12053" max="12053" width="6.6640625" style="961" customWidth="1"/>
    <col min="12054" max="12054" width="5.6640625" style="961" customWidth="1"/>
    <col min="12055" max="12055" width="7.88671875" style="961" customWidth="1"/>
    <col min="12056" max="12056" width="5.77734375" style="961" customWidth="1"/>
    <col min="12057" max="12057" width="6.6640625" style="961" customWidth="1"/>
    <col min="12058" max="12058" width="5.77734375" style="961" customWidth="1"/>
    <col min="12059" max="12059" width="9.109375" style="961" customWidth="1"/>
    <col min="12060" max="12288" width="9" style="961"/>
    <col min="12289" max="12289" width="15.21875" style="961" customWidth="1"/>
    <col min="12290" max="12302" width="6.33203125" style="961" customWidth="1"/>
    <col min="12303" max="12303" width="8" style="961" customWidth="1"/>
    <col min="12304" max="12304" width="5.44140625" style="961" customWidth="1"/>
    <col min="12305" max="12305" width="8.33203125" style="961" customWidth="1"/>
    <col min="12306" max="12306" width="5.77734375" style="961" customWidth="1"/>
    <col min="12307" max="12307" width="7.88671875" style="961" customWidth="1"/>
    <col min="12308" max="12308" width="5" style="961" customWidth="1"/>
    <col min="12309" max="12309" width="6.6640625" style="961" customWidth="1"/>
    <col min="12310" max="12310" width="5.6640625" style="961" customWidth="1"/>
    <col min="12311" max="12311" width="7.88671875" style="961" customWidth="1"/>
    <col min="12312" max="12312" width="5.77734375" style="961" customWidth="1"/>
    <col min="12313" max="12313" width="6.6640625" style="961" customWidth="1"/>
    <col min="12314" max="12314" width="5.77734375" style="961" customWidth="1"/>
    <col min="12315" max="12315" width="9.109375" style="961" customWidth="1"/>
    <col min="12316" max="12544" width="9" style="961"/>
    <col min="12545" max="12545" width="15.21875" style="961" customWidth="1"/>
    <col min="12546" max="12558" width="6.33203125" style="961" customWidth="1"/>
    <col min="12559" max="12559" width="8" style="961" customWidth="1"/>
    <col min="12560" max="12560" width="5.44140625" style="961" customWidth="1"/>
    <col min="12561" max="12561" width="8.33203125" style="961" customWidth="1"/>
    <col min="12562" max="12562" width="5.77734375" style="961" customWidth="1"/>
    <col min="12563" max="12563" width="7.88671875" style="961" customWidth="1"/>
    <col min="12564" max="12564" width="5" style="961" customWidth="1"/>
    <col min="12565" max="12565" width="6.6640625" style="961" customWidth="1"/>
    <col min="12566" max="12566" width="5.6640625" style="961" customWidth="1"/>
    <col min="12567" max="12567" width="7.88671875" style="961" customWidth="1"/>
    <col min="12568" max="12568" width="5.77734375" style="961" customWidth="1"/>
    <col min="12569" max="12569" width="6.6640625" style="961" customWidth="1"/>
    <col min="12570" max="12570" width="5.77734375" style="961" customWidth="1"/>
    <col min="12571" max="12571" width="9.109375" style="961" customWidth="1"/>
    <col min="12572" max="12800" width="9" style="961"/>
    <col min="12801" max="12801" width="15.21875" style="961" customWidth="1"/>
    <col min="12802" max="12814" width="6.33203125" style="961" customWidth="1"/>
    <col min="12815" max="12815" width="8" style="961" customWidth="1"/>
    <col min="12816" max="12816" width="5.44140625" style="961" customWidth="1"/>
    <col min="12817" max="12817" width="8.33203125" style="961" customWidth="1"/>
    <col min="12818" max="12818" width="5.77734375" style="961" customWidth="1"/>
    <col min="12819" max="12819" width="7.88671875" style="961" customWidth="1"/>
    <col min="12820" max="12820" width="5" style="961" customWidth="1"/>
    <col min="12821" max="12821" width="6.6640625" style="961" customWidth="1"/>
    <col min="12822" max="12822" width="5.6640625" style="961" customWidth="1"/>
    <col min="12823" max="12823" width="7.88671875" style="961" customWidth="1"/>
    <col min="12824" max="12824" width="5.77734375" style="961" customWidth="1"/>
    <col min="12825" max="12825" width="6.6640625" style="961" customWidth="1"/>
    <col min="12826" max="12826" width="5.77734375" style="961" customWidth="1"/>
    <col min="12827" max="12827" width="9.109375" style="961" customWidth="1"/>
    <col min="12828" max="13056" width="9" style="961"/>
    <col min="13057" max="13057" width="15.21875" style="961" customWidth="1"/>
    <col min="13058" max="13070" width="6.33203125" style="961" customWidth="1"/>
    <col min="13071" max="13071" width="8" style="961" customWidth="1"/>
    <col min="13072" max="13072" width="5.44140625" style="961" customWidth="1"/>
    <col min="13073" max="13073" width="8.33203125" style="961" customWidth="1"/>
    <col min="13074" max="13074" width="5.77734375" style="961" customWidth="1"/>
    <col min="13075" max="13075" width="7.88671875" style="961" customWidth="1"/>
    <col min="13076" max="13076" width="5" style="961" customWidth="1"/>
    <col min="13077" max="13077" width="6.6640625" style="961" customWidth="1"/>
    <col min="13078" max="13078" width="5.6640625" style="961" customWidth="1"/>
    <col min="13079" max="13079" width="7.88671875" style="961" customWidth="1"/>
    <col min="13080" max="13080" width="5.77734375" style="961" customWidth="1"/>
    <col min="13081" max="13081" width="6.6640625" style="961" customWidth="1"/>
    <col min="13082" max="13082" width="5.77734375" style="961" customWidth="1"/>
    <col min="13083" max="13083" width="9.109375" style="961" customWidth="1"/>
    <col min="13084" max="13312" width="9" style="961"/>
    <col min="13313" max="13313" width="15.21875" style="961" customWidth="1"/>
    <col min="13314" max="13326" width="6.33203125" style="961" customWidth="1"/>
    <col min="13327" max="13327" width="8" style="961" customWidth="1"/>
    <col min="13328" max="13328" width="5.44140625" style="961" customWidth="1"/>
    <col min="13329" max="13329" width="8.33203125" style="961" customWidth="1"/>
    <col min="13330" max="13330" width="5.77734375" style="961" customWidth="1"/>
    <col min="13331" max="13331" width="7.88671875" style="961" customWidth="1"/>
    <col min="13332" max="13332" width="5" style="961" customWidth="1"/>
    <col min="13333" max="13333" width="6.6640625" style="961" customWidth="1"/>
    <col min="13334" max="13334" width="5.6640625" style="961" customWidth="1"/>
    <col min="13335" max="13335" width="7.88671875" style="961" customWidth="1"/>
    <col min="13336" max="13336" width="5.77734375" style="961" customWidth="1"/>
    <col min="13337" max="13337" width="6.6640625" style="961" customWidth="1"/>
    <col min="13338" max="13338" width="5.77734375" style="961" customWidth="1"/>
    <col min="13339" max="13339" width="9.109375" style="961" customWidth="1"/>
    <col min="13340" max="13568" width="9" style="961"/>
    <col min="13569" max="13569" width="15.21875" style="961" customWidth="1"/>
    <col min="13570" max="13582" width="6.33203125" style="961" customWidth="1"/>
    <col min="13583" max="13583" width="8" style="961" customWidth="1"/>
    <col min="13584" max="13584" width="5.44140625" style="961" customWidth="1"/>
    <col min="13585" max="13585" width="8.33203125" style="961" customWidth="1"/>
    <col min="13586" max="13586" width="5.77734375" style="961" customWidth="1"/>
    <col min="13587" max="13587" width="7.88671875" style="961" customWidth="1"/>
    <col min="13588" max="13588" width="5" style="961" customWidth="1"/>
    <col min="13589" max="13589" width="6.6640625" style="961" customWidth="1"/>
    <col min="13590" max="13590" width="5.6640625" style="961" customWidth="1"/>
    <col min="13591" max="13591" width="7.88671875" style="961" customWidth="1"/>
    <col min="13592" max="13592" width="5.77734375" style="961" customWidth="1"/>
    <col min="13593" max="13593" width="6.6640625" style="961" customWidth="1"/>
    <col min="13594" max="13594" width="5.77734375" style="961" customWidth="1"/>
    <col min="13595" max="13595" width="9.109375" style="961" customWidth="1"/>
    <col min="13596" max="13824" width="9" style="961"/>
    <col min="13825" max="13825" width="15.21875" style="961" customWidth="1"/>
    <col min="13826" max="13838" width="6.33203125" style="961" customWidth="1"/>
    <col min="13839" max="13839" width="8" style="961" customWidth="1"/>
    <col min="13840" max="13840" width="5.44140625" style="961" customWidth="1"/>
    <col min="13841" max="13841" width="8.33203125" style="961" customWidth="1"/>
    <col min="13842" max="13842" width="5.77734375" style="961" customWidth="1"/>
    <col min="13843" max="13843" width="7.88671875" style="961" customWidth="1"/>
    <col min="13844" max="13844" width="5" style="961" customWidth="1"/>
    <col min="13845" max="13845" width="6.6640625" style="961" customWidth="1"/>
    <col min="13846" max="13846" width="5.6640625" style="961" customWidth="1"/>
    <col min="13847" max="13847" width="7.88671875" style="961" customWidth="1"/>
    <col min="13848" max="13848" width="5.77734375" style="961" customWidth="1"/>
    <col min="13849" max="13849" width="6.6640625" style="961" customWidth="1"/>
    <col min="13850" max="13850" width="5.77734375" style="961" customWidth="1"/>
    <col min="13851" max="13851" width="9.109375" style="961" customWidth="1"/>
    <col min="13852" max="14080" width="9" style="961"/>
    <col min="14081" max="14081" width="15.21875" style="961" customWidth="1"/>
    <col min="14082" max="14094" width="6.33203125" style="961" customWidth="1"/>
    <col min="14095" max="14095" width="8" style="961" customWidth="1"/>
    <col min="14096" max="14096" width="5.44140625" style="961" customWidth="1"/>
    <col min="14097" max="14097" width="8.33203125" style="961" customWidth="1"/>
    <col min="14098" max="14098" width="5.77734375" style="961" customWidth="1"/>
    <col min="14099" max="14099" width="7.88671875" style="961" customWidth="1"/>
    <col min="14100" max="14100" width="5" style="961" customWidth="1"/>
    <col min="14101" max="14101" width="6.6640625" style="961" customWidth="1"/>
    <col min="14102" max="14102" width="5.6640625" style="961" customWidth="1"/>
    <col min="14103" max="14103" width="7.88671875" style="961" customWidth="1"/>
    <col min="14104" max="14104" width="5.77734375" style="961" customWidth="1"/>
    <col min="14105" max="14105" width="6.6640625" style="961" customWidth="1"/>
    <col min="14106" max="14106" width="5.77734375" style="961" customWidth="1"/>
    <col min="14107" max="14107" width="9.109375" style="961" customWidth="1"/>
    <col min="14108" max="14336" width="9" style="961"/>
    <col min="14337" max="14337" width="15.21875" style="961" customWidth="1"/>
    <col min="14338" max="14350" width="6.33203125" style="961" customWidth="1"/>
    <col min="14351" max="14351" width="8" style="961" customWidth="1"/>
    <col min="14352" max="14352" width="5.44140625" style="961" customWidth="1"/>
    <col min="14353" max="14353" width="8.33203125" style="961" customWidth="1"/>
    <col min="14354" max="14354" width="5.77734375" style="961" customWidth="1"/>
    <col min="14355" max="14355" width="7.88671875" style="961" customWidth="1"/>
    <col min="14356" max="14356" width="5" style="961" customWidth="1"/>
    <col min="14357" max="14357" width="6.6640625" style="961" customWidth="1"/>
    <col min="14358" max="14358" width="5.6640625" style="961" customWidth="1"/>
    <col min="14359" max="14359" width="7.88671875" style="961" customWidth="1"/>
    <col min="14360" max="14360" width="5.77734375" style="961" customWidth="1"/>
    <col min="14361" max="14361" width="6.6640625" style="961" customWidth="1"/>
    <col min="14362" max="14362" width="5.77734375" style="961" customWidth="1"/>
    <col min="14363" max="14363" width="9.109375" style="961" customWidth="1"/>
    <col min="14364" max="14592" width="9" style="961"/>
    <col min="14593" max="14593" width="15.21875" style="961" customWidth="1"/>
    <col min="14594" max="14606" width="6.33203125" style="961" customWidth="1"/>
    <col min="14607" max="14607" width="8" style="961" customWidth="1"/>
    <col min="14608" max="14608" width="5.44140625" style="961" customWidth="1"/>
    <col min="14609" max="14609" width="8.33203125" style="961" customWidth="1"/>
    <col min="14610" max="14610" width="5.77734375" style="961" customWidth="1"/>
    <col min="14611" max="14611" width="7.88671875" style="961" customWidth="1"/>
    <col min="14612" max="14612" width="5" style="961" customWidth="1"/>
    <col min="14613" max="14613" width="6.6640625" style="961" customWidth="1"/>
    <col min="14614" max="14614" width="5.6640625" style="961" customWidth="1"/>
    <col min="14615" max="14615" width="7.88671875" style="961" customWidth="1"/>
    <col min="14616" max="14616" width="5.77734375" style="961" customWidth="1"/>
    <col min="14617" max="14617" width="6.6640625" style="961" customWidth="1"/>
    <col min="14618" max="14618" width="5.77734375" style="961" customWidth="1"/>
    <col min="14619" max="14619" width="9.109375" style="961" customWidth="1"/>
    <col min="14620" max="14848" width="9" style="961"/>
    <col min="14849" max="14849" width="15.21875" style="961" customWidth="1"/>
    <col min="14850" max="14862" width="6.33203125" style="961" customWidth="1"/>
    <col min="14863" max="14863" width="8" style="961" customWidth="1"/>
    <col min="14864" max="14864" width="5.44140625" style="961" customWidth="1"/>
    <col min="14865" max="14865" width="8.33203125" style="961" customWidth="1"/>
    <col min="14866" max="14866" width="5.77734375" style="961" customWidth="1"/>
    <col min="14867" max="14867" width="7.88671875" style="961" customWidth="1"/>
    <col min="14868" max="14868" width="5" style="961" customWidth="1"/>
    <col min="14869" max="14869" width="6.6640625" style="961" customWidth="1"/>
    <col min="14870" max="14870" width="5.6640625" style="961" customWidth="1"/>
    <col min="14871" max="14871" width="7.88671875" style="961" customWidth="1"/>
    <col min="14872" max="14872" width="5.77734375" style="961" customWidth="1"/>
    <col min="14873" max="14873" width="6.6640625" style="961" customWidth="1"/>
    <col min="14874" max="14874" width="5.77734375" style="961" customWidth="1"/>
    <col min="14875" max="14875" width="9.109375" style="961" customWidth="1"/>
    <col min="14876" max="15104" width="9" style="961"/>
    <col min="15105" max="15105" width="15.21875" style="961" customWidth="1"/>
    <col min="15106" max="15118" width="6.33203125" style="961" customWidth="1"/>
    <col min="15119" max="15119" width="8" style="961" customWidth="1"/>
    <col min="15120" max="15120" width="5.44140625" style="961" customWidth="1"/>
    <col min="15121" max="15121" width="8.33203125" style="961" customWidth="1"/>
    <col min="15122" max="15122" width="5.77734375" style="961" customWidth="1"/>
    <col min="15123" max="15123" width="7.88671875" style="961" customWidth="1"/>
    <col min="15124" max="15124" width="5" style="961" customWidth="1"/>
    <col min="15125" max="15125" width="6.6640625" style="961" customWidth="1"/>
    <col min="15126" max="15126" width="5.6640625" style="961" customWidth="1"/>
    <col min="15127" max="15127" width="7.88671875" style="961" customWidth="1"/>
    <col min="15128" max="15128" width="5.77734375" style="961" customWidth="1"/>
    <col min="15129" max="15129" width="6.6640625" style="961" customWidth="1"/>
    <col min="15130" max="15130" width="5.77734375" style="961" customWidth="1"/>
    <col min="15131" max="15131" width="9.109375" style="961" customWidth="1"/>
    <col min="15132" max="15360" width="9" style="961"/>
    <col min="15361" max="15361" width="15.21875" style="961" customWidth="1"/>
    <col min="15362" max="15374" width="6.33203125" style="961" customWidth="1"/>
    <col min="15375" max="15375" width="8" style="961" customWidth="1"/>
    <col min="15376" max="15376" width="5.44140625" style="961" customWidth="1"/>
    <col min="15377" max="15377" width="8.33203125" style="961" customWidth="1"/>
    <col min="15378" max="15378" width="5.77734375" style="961" customWidth="1"/>
    <col min="15379" max="15379" width="7.88671875" style="961" customWidth="1"/>
    <col min="15380" max="15380" width="5" style="961" customWidth="1"/>
    <col min="15381" max="15381" width="6.6640625" style="961" customWidth="1"/>
    <col min="15382" max="15382" width="5.6640625" style="961" customWidth="1"/>
    <col min="15383" max="15383" width="7.88671875" style="961" customWidth="1"/>
    <col min="15384" max="15384" width="5.77734375" style="961" customWidth="1"/>
    <col min="15385" max="15385" width="6.6640625" style="961" customWidth="1"/>
    <col min="15386" max="15386" width="5.77734375" style="961" customWidth="1"/>
    <col min="15387" max="15387" width="9.109375" style="961" customWidth="1"/>
    <col min="15388" max="15616" width="9" style="961"/>
    <col min="15617" max="15617" width="15.21875" style="961" customWidth="1"/>
    <col min="15618" max="15630" width="6.33203125" style="961" customWidth="1"/>
    <col min="15631" max="15631" width="8" style="961" customWidth="1"/>
    <col min="15632" max="15632" width="5.44140625" style="961" customWidth="1"/>
    <col min="15633" max="15633" width="8.33203125" style="961" customWidth="1"/>
    <col min="15634" max="15634" width="5.77734375" style="961" customWidth="1"/>
    <col min="15635" max="15635" width="7.88671875" style="961" customWidth="1"/>
    <col min="15636" max="15636" width="5" style="961" customWidth="1"/>
    <col min="15637" max="15637" width="6.6640625" style="961" customWidth="1"/>
    <col min="15638" max="15638" width="5.6640625" style="961" customWidth="1"/>
    <col min="15639" max="15639" width="7.88671875" style="961" customWidth="1"/>
    <col min="15640" max="15640" width="5.77734375" style="961" customWidth="1"/>
    <col min="15641" max="15641" width="6.6640625" style="961" customWidth="1"/>
    <col min="15642" max="15642" width="5.77734375" style="961" customWidth="1"/>
    <col min="15643" max="15643" width="9.109375" style="961" customWidth="1"/>
    <col min="15644" max="15872" width="9" style="961"/>
    <col min="15873" max="15873" width="15.21875" style="961" customWidth="1"/>
    <col min="15874" max="15886" width="6.33203125" style="961" customWidth="1"/>
    <col min="15887" max="15887" width="8" style="961" customWidth="1"/>
    <col min="15888" max="15888" width="5.44140625" style="961" customWidth="1"/>
    <col min="15889" max="15889" width="8.33203125" style="961" customWidth="1"/>
    <col min="15890" max="15890" width="5.77734375" style="961" customWidth="1"/>
    <col min="15891" max="15891" width="7.88671875" style="961" customWidth="1"/>
    <col min="15892" max="15892" width="5" style="961" customWidth="1"/>
    <col min="15893" max="15893" width="6.6640625" style="961" customWidth="1"/>
    <col min="15894" max="15894" width="5.6640625" style="961" customWidth="1"/>
    <col min="15895" max="15895" width="7.88671875" style="961" customWidth="1"/>
    <col min="15896" max="15896" width="5.77734375" style="961" customWidth="1"/>
    <col min="15897" max="15897" width="6.6640625" style="961" customWidth="1"/>
    <col min="15898" max="15898" width="5.77734375" style="961" customWidth="1"/>
    <col min="15899" max="15899" width="9.109375" style="961" customWidth="1"/>
    <col min="15900" max="16128" width="9" style="961"/>
    <col min="16129" max="16129" width="15.21875" style="961" customWidth="1"/>
    <col min="16130" max="16142" width="6.33203125" style="961" customWidth="1"/>
    <col min="16143" max="16143" width="8" style="961" customWidth="1"/>
    <col min="16144" max="16144" width="5.44140625" style="961" customWidth="1"/>
    <col min="16145" max="16145" width="8.33203125" style="961" customWidth="1"/>
    <col min="16146" max="16146" width="5.77734375" style="961" customWidth="1"/>
    <col min="16147" max="16147" width="7.88671875" style="961" customWidth="1"/>
    <col min="16148" max="16148" width="5" style="961" customWidth="1"/>
    <col min="16149" max="16149" width="6.6640625" style="961" customWidth="1"/>
    <col min="16150" max="16150" width="5.6640625" style="961" customWidth="1"/>
    <col min="16151" max="16151" width="7.88671875" style="961" customWidth="1"/>
    <col min="16152" max="16152" width="5.77734375" style="961" customWidth="1"/>
    <col min="16153" max="16153" width="6.6640625" style="961" customWidth="1"/>
    <col min="16154" max="16154" width="5.77734375" style="961" customWidth="1"/>
    <col min="16155" max="16155" width="9.109375" style="961" customWidth="1"/>
    <col min="16156" max="16384" width="9" style="961"/>
  </cols>
  <sheetData>
    <row r="1" spans="1:29" ht="16.8" thickBot="1">
      <c r="A1" s="960" t="s">
        <v>1776</v>
      </c>
      <c r="B1" s="546"/>
      <c r="C1" s="546"/>
      <c r="D1" s="546"/>
      <c r="E1" s="546"/>
      <c r="F1" s="546"/>
      <c r="G1" s="546"/>
      <c r="H1" s="546"/>
      <c r="I1" s="546"/>
      <c r="J1" s="546"/>
      <c r="K1" s="546"/>
      <c r="L1" s="546"/>
      <c r="M1" s="546"/>
      <c r="N1" s="546"/>
      <c r="O1" s="546"/>
      <c r="P1" s="546"/>
      <c r="Q1" s="546"/>
      <c r="R1" s="546"/>
      <c r="S1" s="546"/>
      <c r="T1" s="546"/>
      <c r="U1" s="546"/>
      <c r="V1" s="2060" t="s">
        <v>1623</v>
      </c>
      <c r="W1" s="2060"/>
      <c r="X1" s="2061" t="s">
        <v>1777</v>
      </c>
      <c r="Y1" s="2062"/>
      <c r="Z1" s="2062"/>
      <c r="AA1" s="2062"/>
      <c r="AB1" s="1453" t="s">
        <v>49</v>
      </c>
      <c r="AC1" s="1453"/>
    </row>
    <row r="2" spans="1:29" ht="16.8" thickBot="1">
      <c r="A2" s="960" t="s">
        <v>1778</v>
      </c>
      <c r="B2" s="962" t="s">
        <v>1779</v>
      </c>
      <c r="C2" s="963"/>
      <c r="D2" s="963"/>
      <c r="E2" s="963"/>
      <c r="F2" s="963"/>
      <c r="G2" s="963"/>
      <c r="H2" s="963"/>
      <c r="I2" s="963"/>
      <c r="J2" s="964"/>
      <c r="K2" s="963"/>
      <c r="L2" s="963"/>
      <c r="M2" s="963"/>
      <c r="N2" s="963"/>
      <c r="O2" s="963"/>
      <c r="P2" s="963"/>
      <c r="Q2" s="963"/>
      <c r="R2" s="963"/>
      <c r="S2" s="963"/>
      <c r="T2" s="963"/>
      <c r="U2" s="965"/>
      <c r="V2" s="2060" t="s">
        <v>1780</v>
      </c>
      <c r="W2" s="2060"/>
      <c r="X2" s="2062" t="s">
        <v>1781</v>
      </c>
      <c r="Y2" s="2062"/>
      <c r="Z2" s="2062"/>
      <c r="AA2" s="2062"/>
    </row>
    <row r="4" spans="1:29" ht="28.2">
      <c r="A4" s="2063" t="s">
        <v>1782</v>
      </c>
      <c r="B4" s="2063"/>
      <c r="C4" s="2063"/>
      <c r="D4" s="2063"/>
      <c r="E4" s="2063"/>
      <c r="F4" s="2063"/>
      <c r="G4" s="2063"/>
      <c r="H4" s="2063"/>
      <c r="I4" s="2063"/>
      <c r="J4" s="2063"/>
      <c r="K4" s="2063"/>
      <c r="L4" s="2063"/>
      <c r="M4" s="2063"/>
      <c r="N4" s="2063"/>
      <c r="O4" s="2063"/>
      <c r="P4" s="2063"/>
      <c r="Q4" s="2063"/>
      <c r="R4" s="2063"/>
      <c r="S4" s="2063"/>
      <c r="T4" s="2063"/>
      <c r="U4" s="2063"/>
      <c r="V4" s="2063"/>
      <c r="W4" s="2063"/>
      <c r="X4" s="2063"/>
      <c r="Y4" s="2063"/>
      <c r="Z4" s="2063"/>
      <c r="AA4" s="2063"/>
    </row>
    <row r="6" spans="1:29" ht="16.8" thickBot="1">
      <c r="I6" s="2059" t="s">
        <v>1783</v>
      </c>
      <c r="J6" s="2059"/>
      <c r="K6" s="2059"/>
      <c r="L6" s="2059"/>
      <c r="M6" s="2059"/>
      <c r="N6" s="2059"/>
      <c r="O6" s="2059"/>
      <c r="P6" s="2059"/>
      <c r="Q6" s="2059"/>
      <c r="R6" s="2059"/>
    </row>
    <row r="7" spans="1:29" ht="25.95" customHeight="1">
      <c r="A7" s="966"/>
      <c r="B7" s="967"/>
      <c r="C7" s="968"/>
      <c r="D7" s="968" t="s">
        <v>1784</v>
      </c>
      <c r="E7" s="968" t="s">
        <v>1785</v>
      </c>
      <c r="F7" s="968" t="s">
        <v>1786</v>
      </c>
      <c r="G7" s="968" t="s">
        <v>1787</v>
      </c>
      <c r="H7" s="968" t="s">
        <v>1788</v>
      </c>
      <c r="I7" s="968" t="s">
        <v>1789</v>
      </c>
      <c r="J7" s="968" t="s">
        <v>1790</v>
      </c>
      <c r="K7" s="968"/>
      <c r="L7" s="968"/>
      <c r="M7" s="968"/>
      <c r="N7" s="2066" t="s">
        <v>1791</v>
      </c>
      <c r="O7" s="2066"/>
      <c r="P7" s="2066"/>
      <c r="Q7" s="2066"/>
      <c r="R7" s="2066" t="s">
        <v>1792</v>
      </c>
      <c r="S7" s="2066"/>
      <c r="T7" s="2066"/>
      <c r="U7" s="2066"/>
      <c r="V7" s="2066"/>
      <c r="W7" s="2066"/>
      <c r="X7" s="2066"/>
      <c r="Y7" s="2066"/>
      <c r="Z7" s="2067" t="s">
        <v>1793</v>
      </c>
      <c r="AA7" s="2067"/>
    </row>
    <row r="8" spans="1:29" ht="25.95" customHeight="1">
      <c r="A8" s="969"/>
      <c r="B8" s="2064" t="s">
        <v>1794</v>
      </c>
      <c r="C8" s="2064"/>
      <c r="D8" s="2064"/>
      <c r="E8" s="2064" t="s">
        <v>1795</v>
      </c>
      <c r="F8" s="2064"/>
      <c r="G8" s="2064"/>
      <c r="H8" s="2064" t="s">
        <v>1796</v>
      </c>
      <c r="I8" s="2064"/>
      <c r="J8" s="2064"/>
      <c r="K8" s="2064" t="s">
        <v>1797</v>
      </c>
      <c r="L8" s="2064"/>
      <c r="M8" s="2064"/>
      <c r="N8" s="2064" t="s">
        <v>1798</v>
      </c>
      <c r="O8" s="2064"/>
      <c r="P8" s="2064" t="s">
        <v>1688</v>
      </c>
      <c r="Q8" s="2064"/>
      <c r="R8" s="2068" t="s">
        <v>1799</v>
      </c>
      <c r="S8" s="2069"/>
      <c r="T8" s="2069"/>
      <c r="U8" s="2070"/>
      <c r="V8" s="2068" t="s">
        <v>1800</v>
      </c>
      <c r="W8" s="2069"/>
      <c r="X8" s="2069"/>
      <c r="Y8" s="2070"/>
      <c r="Z8" s="970"/>
      <c r="AA8" s="971"/>
    </row>
    <row r="9" spans="1:29">
      <c r="A9" s="972" t="s">
        <v>1801</v>
      </c>
      <c r="B9" s="973" t="s">
        <v>1802</v>
      </c>
      <c r="C9" s="974" t="s">
        <v>1803</v>
      </c>
      <c r="D9" s="974" t="s">
        <v>1804</v>
      </c>
      <c r="E9" s="974" t="s">
        <v>1802</v>
      </c>
      <c r="F9" s="974" t="s">
        <v>1803</v>
      </c>
      <c r="G9" s="975" t="s">
        <v>1804</v>
      </c>
      <c r="H9" s="975" t="s">
        <v>1802</v>
      </c>
      <c r="I9" s="975" t="s">
        <v>1803</v>
      </c>
      <c r="J9" s="975" t="s">
        <v>1804</v>
      </c>
      <c r="K9" s="975" t="s">
        <v>1802</v>
      </c>
      <c r="L9" s="975" t="s">
        <v>1803</v>
      </c>
      <c r="M9" s="975" t="s">
        <v>1804</v>
      </c>
      <c r="N9" s="975" t="s">
        <v>1805</v>
      </c>
      <c r="O9" s="975" t="s">
        <v>1806</v>
      </c>
      <c r="P9" s="975" t="s">
        <v>1805</v>
      </c>
      <c r="Q9" s="974" t="s">
        <v>1806</v>
      </c>
      <c r="R9" s="2071" t="s">
        <v>1807</v>
      </c>
      <c r="S9" s="2071"/>
      <c r="T9" s="2072" t="s">
        <v>1808</v>
      </c>
      <c r="U9" s="2072"/>
      <c r="V9" s="2071" t="s">
        <v>1809</v>
      </c>
      <c r="W9" s="2071"/>
      <c r="X9" s="2072" t="s">
        <v>1810</v>
      </c>
      <c r="Y9" s="2072"/>
      <c r="Z9" s="974" t="s">
        <v>1811</v>
      </c>
      <c r="AA9" s="974" t="s">
        <v>1806</v>
      </c>
    </row>
    <row r="10" spans="1:29" ht="51">
      <c r="A10" s="971"/>
      <c r="B10" s="976"/>
      <c r="C10" s="976"/>
      <c r="D10" s="976"/>
      <c r="E10" s="976"/>
      <c r="F10" s="976"/>
      <c r="G10" s="977"/>
      <c r="H10" s="977"/>
      <c r="I10" s="977"/>
      <c r="J10" s="977"/>
      <c r="K10" s="977"/>
      <c r="L10" s="977"/>
      <c r="M10" s="977"/>
      <c r="N10" s="977"/>
      <c r="O10" s="978" t="s">
        <v>1812</v>
      </c>
      <c r="P10" s="977"/>
      <c r="Q10" s="979" t="s">
        <v>1812</v>
      </c>
      <c r="R10" s="980" t="s">
        <v>1805</v>
      </c>
      <c r="S10" s="981" t="s">
        <v>1813</v>
      </c>
      <c r="T10" s="2065" t="s">
        <v>1814</v>
      </c>
      <c r="U10" s="2065"/>
      <c r="V10" s="980" t="s">
        <v>1805</v>
      </c>
      <c r="W10" s="982" t="s">
        <v>1815</v>
      </c>
      <c r="X10" s="2065" t="s">
        <v>1814</v>
      </c>
      <c r="Y10" s="2065"/>
      <c r="Z10" s="976"/>
      <c r="AA10" s="979" t="s">
        <v>1812</v>
      </c>
    </row>
    <row r="11" spans="1:29" s="985" customFormat="1" ht="25.95" customHeight="1">
      <c r="A11" s="983" t="s">
        <v>794</v>
      </c>
      <c r="B11" s="984">
        <v>575</v>
      </c>
      <c r="C11" s="984">
        <v>0</v>
      </c>
      <c r="D11" s="984">
        <v>11894</v>
      </c>
      <c r="E11" s="984">
        <v>0</v>
      </c>
      <c r="F11" s="984">
        <v>0</v>
      </c>
      <c r="G11" s="984">
        <v>0</v>
      </c>
      <c r="H11" s="984">
        <v>0</v>
      </c>
      <c r="I11" s="984">
        <v>0</v>
      </c>
      <c r="J11" s="984">
        <v>0</v>
      </c>
      <c r="K11" s="984">
        <v>0</v>
      </c>
      <c r="L11" s="984">
        <v>0</v>
      </c>
      <c r="M11" s="984">
        <v>0</v>
      </c>
      <c r="N11" s="984">
        <v>0</v>
      </c>
      <c r="O11" s="984">
        <v>0</v>
      </c>
      <c r="P11" s="984">
        <v>0</v>
      </c>
      <c r="Q11" s="984">
        <v>0</v>
      </c>
      <c r="R11" s="984">
        <v>0</v>
      </c>
      <c r="S11" s="984">
        <v>0</v>
      </c>
      <c r="T11" s="984">
        <v>0</v>
      </c>
      <c r="U11" s="984">
        <v>0</v>
      </c>
      <c r="V11" s="984">
        <v>0</v>
      </c>
      <c r="W11" s="984">
        <v>0</v>
      </c>
      <c r="X11" s="984">
        <v>0</v>
      </c>
      <c r="Y11" s="984">
        <v>0</v>
      </c>
      <c r="Z11" s="984">
        <v>0</v>
      </c>
      <c r="AA11" s="984">
        <v>0</v>
      </c>
    </row>
    <row r="12" spans="1:29" ht="23.4" customHeight="1">
      <c r="A12" s="986"/>
      <c r="B12" s="987"/>
      <c r="C12" s="988"/>
      <c r="D12" s="988"/>
      <c r="E12" s="988"/>
      <c r="F12" s="988"/>
      <c r="G12" s="988"/>
      <c r="H12" s="988"/>
      <c r="I12" s="988"/>
      <c r="J12" s="988"/>
      <c r="K12" s="988"/>
      <c r="L12" s="988"/>
      <c r="M12" s="988"/>
      <c r="N12" s="988"/>
      <c r="O12" s="988"/>
      <c r="P12" s="988"/>
      <c r="Q12" s="988"/>
      <c r="R12" s="988"/>
      <c r="S12" s="988"/>
      <c r="T12" s="988"/>
      <c r="U12" s="988"/>
      <c r="V12" s="988"/>
      <c r="W12" s="988"/>
      <c r="X12" s="988"/>
      <c r="Y12" s="988"/>
      <c r="Z12" s="988"/>
      <c r="AA12" s="988"/>
    </row>
    <row r="13" spans="1:29" ht="30.6" customHeight="1">
      <c r="A13" s="989"/>
      <c r="B13" s="987"/>
      <c r="C13" s="988"/>
      <c r="D13" s="988"/>
      <c r="E13" s="988"/>
      <c r="F13" s="988"/>
      <c r="G13" s="988"/>
      <c r="H13" s="988"/>
      <c r="I13" s="988"/>
      <c r="J13" s="988"/>
      <c r="K13" s="988"/>
      <c r="L13" s="988"/>
      <c r="M13" s="988"/>
      <c r="N13" s="988"/>
      <c r="O13" s="988"/>
      <c r="P13" s="988"/>
      <c r="Q13" s="988"/>
      <c r="R13" s="988"/>
      <c r="S13" s="988"/>
      <c r="T13" s="988"/>
      <c r="U13" s="988"/>
      <c r="V13" s="988"/>
      <c r="W13" s="988"/>
      <c r="X13" s="988"/>
      <c r="Y13" s="988"/>
      <c r="Z13" s="988"/>
      <c r="AA13" s="988"/>
    </row>
    <row r="14" spans="1:29" ht="22.95" customHeight="1">
      <c r="A14" s="989"/>
      <c r="B14" s="987"/>
      <c r="C14" s="988"/>
      <c r="D14" s="988"/>
      <c r="E14" s="988"/>
      <c r="F14" s="988"/>
      <c r="G14" s="988"/>
      <c r="H14" s="988"/>
      <c r="I14" s="988"/>
      <c r="J14" s="988"/>
      <c r="K14" s="988"/>
      <c r="L14" s="988"/>
      <c r="M14" s="988"/>
      <c r="N14" s="988"/>
      <c r="O14" s="988"/>
      <c r="P14" s="988"/>
      <c r="Q14" s="988"/>
      <c r="R14" s="988"/>
      <c r="S14" s="988"/>
      <c r="T14" s="988"/>
      <c r="U14" s="988"/>
      <c r="V14" s="988"/>
      <c r="W14" s="988"/>
      <c r="X14" s="988"/>
      <c r="Y14" s="988"/>
      <c r="Z14" s="988"/>
      <c r="AA14" s="988"/>
    </row>
    <row r="15" spans="1:29" ht="23.4" customHeight="1">
      <c r="A15" s="989"/>
      <c r="B15" s="987"/>
      <c r="C15" s="988"/>
      <c r="D15" s="988"/>
      <c r="E15" s="988"/>
      <c r="F15" s="988"/>
      <c r="G15" s="988"/>
      <c r="H15" s="988"/>
      <c r="I15" s="988"/>
      <c r="J15" s="988"/>
      <c r="K15" s="988"/>
      <c r="L15" s="988"/>
      <c r="M15" s="988"/>
      <c r="N15" s="988"/>
      <c r="O15" s="988"/>
      <c r="P15" s="988"/>
      <c r="Q15" s="988"/>
      <c r="R15" s="988"/>
      <c r="S15" s="988"/>
      <c r="T15" s="988"/>
      <c r="U15" s="988"/>
      <c r="V15" s="988"/>
      <c r="W15" s="988"/>
      <c r="X15" s="988"/>
      <c r="Y15" s="988"/>
      <c r="Z15" s="988"/>
      <c r="AA15" s="988"/>
    </row>
    <row r="16" spans="1:29" ht="24" customHeight="1">
      <c r="A16" s="989"/>
      <c r="B16" s="987"/>
      <c r="C16" s="988"/>
      <c r="D16" s="988"/>
      <c r="E16" s="988"/>
      <c r="F16" s="988"/>
      <c r="G16" s="988"/>
      <c r="H16" s="988"/>
      <c r="I16" s="988"/>
      <c r="J16" s="988"/>
      <c r="K16" s="988"/>
      <c r="L16" s="988"/>
      <c r="M16" s="988"/>
      <c r="N16" s="988"/>
      <c r="O16" s="988"/>
      <c r="P16" s="988"/>
      <c r="Q16" s="988"/>
      <c r="R16" s="988"/>
      <c r="S16" s="988"/>
      <c r="T16" s="988"/>
      <c r="U16" s="988"/>
      <c r="V16" s="988"/>
      <c r="W16" s="988"/>
      <c r="X16" s="988"/>
      <c r="Y16" s="988"/>
      <c r="Z16" s="988"/>
      <c r="AA16" s="988"/>
    </row>
    <row r="17" spans="1:27">
      <c r="A17" s="989"/>
      <c r="B17" s="987"/>
      <c r="C17" s="988"/>
      <c r="D17" s="988"/>
      <c r="E17" s="988"/>
      <c r="F17" s="988"/>
      <c r="G17" s="988"/>
      <c r="H17" s="988"/>
      <c r="I17" s="988"/>
      <c r="J17" s="988"/>
      <c r="K17" s="988"/>
      <c r="L17" s="988"/>
      <c r="M17" s="988"/>
      <c r="N17" s="988"/>
      <c r="O17" s="988"/>
      <c r="P17" s="988"/>
      <c r="Q17" s="988"/>
      <c r="R17" s="988"/>
      <c r="S17" s="988"/>
      <c r="T17" s="988"/>
      <c r="U17" s="988"/>
      <c r="V17" s="988"/>
      <c r="W17" s="988"/>
      <c r="X17" s="988"/>
      <c r="Y17" s="988"/>
      <c r="Z17" s="988"/>
      <c r="AA17" s="988"/>
    </row>
    <row r="18" spans="1:27">
      <c r="A18" s="989"/>
      <c r="B18" s="987"/>
      <c r="C18" s="988"/>
      <c r="D18" s="988"/>
      <c r="E18" s="988"/>
      <c r="F18" s="988"/>
      <c r="G18" s="988"/>
      <c r="H18" s="988"/>
      <c r="I18" s="988"/>
      <c r="J18" s="988"/>
      <c r="K18" s="988"/>
      <c r="L18" s="988"/>
      <c r="M18" s="988"/>
      <c r="N18" s="988"/>
      <c r="O18" s="988"/>
      <c r="P18" s="988"/>
      <c r="Q18" s="988"/>
      <c r="R18" s="988"/>
      <c r="S18" s="988"/>
      <c r="T18" s="988"/>
      <c r="U18" s="988"/>
      <c r="V18" s="988"/>
      <c r="W18" s="988"/>
      <c r="X18" s="988"/>
      <c r="Y18" s="988"/>
      <c r="Z18" s="988"/>
      <c r="AA18" s="988"/>
    </row>
    <row r="19" spans="1:27">
      <c r="A19" s="989"/>
      <c r="B19" s="987"/>
      <c r="C19" s="988"/>
      <c r="D19" s="988"/>
      <c r="E19" s="988"/>
      <c r="F19" s="988"/>
      <c r="G19" s="988"/>
      <c r="H19" s="988"/>
      <c r="I19" s="988"/>
      <c r="J19" s="988"/>
      <c r="K19" s="988"/>
      <c r="L19" s="988"/>
      <c r="M19" s="988"/>
      <c r="N19" s="988"/>
      <c r="O19" s="988"/>
      <c r="P19" s="988"/>
      <c r="Q19" s="988"/>
      <c r="R19" s="988"/>
      <c r="S19" s="988"/>
      <c r="T19" s="988"/>
      <c r="U19" s="988"/>
      <c r="V19" s="988"/>
      <c r="W19" s="988"/>
      <c r="X19" s="988"/>
      <c r="Y19" s="988"/>
      <c r="Z19" s="988"/>
      <c r="AA19" s="988"/>
    </row>
    <row r="20" spans="1:27">
      <c r="A20" s="989"/>
      <c r="B20" s="987"/>
      <c r="C20" s="988"/>
      <c r="D20" s="988"/>
      <c r="E20" s="988"/>
      <c r="F20" s="988"/>
      <c r="G20" s="988"/>
      <c r="H20" s="988"/>
      <c r="I20" s="988"/>
      <c r="J20" s="988"/>
      <c r="K20" s="988"/>
      <c r="L20" s="988"/>
      <c r="M20" s="988"/>
      <c r="N20" s="988"/>
      <c r="O20" s="988"/>
      <c r="P20" s="988"/>
      <c r="Q20" s="988"/>
      <c r="R20" s="988"/>
      <c r="S20" s="988"/>
      <c r="T20" s="988"/>
      <c r="U20" s="988"/>
      <c r="V20" s="988"/>
      <c r="W20" s="988"/>
      <c r="X20" s="988"/>
      <c r="Y20" s="988"/>
      <c r="Z20" s="988"/>
      <c r="AA20" s="988"/>
    </row>
    <row r="21" spans="1:27">
      <c r="A21" s="990"/>
      <c r="B21" s="987"/>
      <c r="C21" s="988"/>
      <c r="D21" s="988"/>
      <c r="E21" s="988"/>
      <c r="F21" s="988"/>
      <c r="G21" s="988"/>
      <c r="H21" s="988"/>
      <c r="I21" s="988"/>
      <c r="J21" s="988"/>
      <c r="K21" s="988"/>
      <c r="L21" s="988"/>
      <c r="M21" s="988"/>
      <c r="N21" s="988"/>
      <c r="O21" s="988"/>
      <c r="P21" s="988"/>
      <c r="Q21" s="988"/>
      <c r="R21" s="988"/>
      <c r="S21" s="988"/>
      <c r="T21" s="988"/>
      <c r="U21" s="988"/>
      <c r="V21" s="988"/>
      <c r="W21" s="988"/>
      <c r="X21" s="988"/>
      <c r="Y21" s="988"/>
      <c r="Z21" s="988"/>
      <c r="AA21" s="988"/>
    </row>
    <row r="22" spans="1:27">
      <c r="A22" s="986"/>
      <c r="B22" s="987"/>
      <c r="C22" s="988"/>
      <c r="D22" s="988"/>
      <c r="E22" s="988"/>
      <c r="F22" s="988"/>
      <c r="G22" s="988"/>
      <c r="H22" s="988"/>
      <c r="I22" s="988"/>
      <c r="J22" s="988"/>
      <c r="K22" s="988"/>
      <c r="L22" s="988"/>
      <c r="M22" s="988"/>
      <c r="N22" s="988"/>
      <c r="O22" s="988"/>
      <c r="P22" s="988"/>
      <c r="Q22" s="988"/>
      <c r="R22" s="988"/>
      <c r="S22" s="988"/>
      <c r="T22" s="988"/>
      <c r="U22" s="988"/>
      <c r="V22" s="988"/>
      <c r="W22" s="988"/>
      <c r="X22" s="988"/>
      <c r="Y22" s="988"/>
      <c r="Z22" s="988"/>
      <c r="AA22" s="988"/>
    </row>
    <row r="23" spans="1:27" ht="16.8" thickBot="1">
      <c r="A23" s="963"/>
      <c r="B23" s="991"/>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row>
    <row r="24" spans="1:27" ht="21.15" customHeight="1">
      <c r="B24" s="546"/>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993" t="s">
        <v>1816</v>
      </c>
    </row>
    <row r="25" spans="1:27">
      <c r="A25" s="546" t="s">
        <v>1817</v>
      </c>
      <c r="B25" s="546"/>
      <c r="C25" s="546"/>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row>
    <row r="26" spans="1:27">
      <c r="A26" s="546" t="s">
        <v>1818</v>
      </c>
    </row>
  </sheetData>
  <mergeCells count="24">
    <mergeCell ref="AB1:AC1"/>
    <mergeCell ref="V8:Y8"/>
    <mergeCell ref="R9:S9"/>
    <mergeCell ref="T9:U9"/>
    <mergeCell ref="V9:W9"/>
    <mergeCell ref="X9:Y9"/>
    <mergeCell ref="T10:U10"/>
    <mergeCell ref="X10:Y10"/>
    <mergeCell ref="N7:Q7"/>
    <mergeCell ref="R7:Y7"/>
    <mergeCell ref="Z7:AA7"/>
    <mergeCell ref="P8:Q8"/>
    <mergeCell ref="R8:U8"/>
    <mergeCell ref="B8:D8"/>
    <mergeCell ref="E8:G8"/>
    <mergeCell ref="H8:J8"/>
    <mergeCell ref="K8:M8"/>
    <mergeCell ref="N8:O8"/>
    <mergeCell ref="I6:R6"/>
    <mergeCell ref="V1:W1"/>
    <mergeCell ref="X1:AA1"/>
    <mergeCell ref="V2:W2"/>
    <mergeCell ref="X2:AA2"/>
    <mergeCell ref="A4:AA4"/>
  </mergeCells>
  <phoneticPr fontId="15" type="noConversion"/>
  <hyperlinks>
    <hyperlink ref="AB1" location="預告統計資料發布時間表!A1" display="回發布時間表" xr:uid="{28320F77-0BE3-4519-9854-223388DD891D}"/>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0DAE-790D-46A7-8407-A0FDA4A6B64C}">
  <dimension ref="A1:O19"/>
  <sheetViews>
    <sheetView workbookViewId="0">
      <selection activeCell="N1" sqref="N1:O1"/>
    </sheetView>
  </sheetViews>
  <sheetFormatPr defaultColWidth="9" defaultRowHeight="13.8"/>
  <cols>
    <col min="1" max="1" width="16.33203125" style="995" customWidth="1"/>
    <col min="2" max="12" width="13.5546875" style="995" customWidth="1"/>
    <col min="13" max="13" width="16.6640625" style="995" customWidth="1"/>
    <col min="14" max="255" width="9" style="995"/>
    <col min="256" max="256" width="16.33203125" style="995" customWidth="1"/>
    <col min="257" max="268" width="13.5546875" style="995" customWidth="1"/>
    <col min="269" max="269" width="10.44140625" style="995" customWidth="1"/>
    <col min="270" max="511" width="9" style="995"/>
    <col min="512" max="512" width="16.33203125" style="995" customWidth="1"/>
    <col min="513" max="524" width="13.5546875" style="995" customWidth="1"/>
    <col min="525" max="525" width="10.44140625" style="995" customWidth="1"/>
    <col min="526" max="767" width="9" style="995"/>
    <col min="768" max="768" width="16.33203125" style="995" customWidth="1"/>
    <col min="769" max="780" width="13.5546875" style="995" customWidth="1"/>
    <col min="781" max="781" width="10.44140625" style="995" customWidth="1"/>
    <col min="782" max="1023" width="9" style="995"/>
    <col min="1024" max="1024" width="16.33203125" style="995" customWidth="1"/>
    <col min="1025" max="1036" width="13.5546875" style="995" customWidth="1"/>
    <col min="1037" max="1037" width="10.44140625" style="995" customWidth="1"/>
    <col min="1038" max="1279" width="9" style="995"/>
    <col min="1280" max="1280" width="16.33203125" style="995" customWidth="1"/>
    <col min="1281" max="1292" width="13.5546875" style="995" customWidth="1"/>
    <col min="1293" max="1293" width="10.44140625" style="995" customWidth="1"/>
    <col min="1294" max="1535" width="9" style="995"/>
    <col min="1536" max="1536" width="16.33203125" style="995" customWidth="1"/>
    <col min="1537" max="1548" width="13.5546875" style="995" customWidth="1"/>
    <col min="1549" max="1549" width="10.44140625" style="995" customWidth="1"/>
    <col min="1550" max="1791" width="9" style="995"/>
    <col min="1792" max="1792" width="16.33203125" style="995" customWidth="1"/>
    <col min="1793" max="1804" width="13.5546875" style="995" customWidth="1"/>
    <col min="1805" max="1805" width="10.44140625" style="995" customWidth="1"/>
    <col min="1806" max="2047" width="9" style="995"/>
    <col min="2048" max="2048" width="16.33203125" style="995" customWidth="1"/>
    <col min="2049" max="2060" width="13.5546875" style="995" customWidth="1"/>
    <col min="2061" max="2061" width="10.44140625" style="995" customWidth="1"/>
    <col min="2062" max="2303" width="9" style="995"/>
    <col min="2304" max="2304" width="16.33203125" style="995" customWidth="1"/>
    <col min="2305" max="2316" width="13.5546875" style="995" customWidth="1"/>
    <col min="2317" max="2317" width="10.44140625" style="995" customWidth="1"/>
    <col min="2318" max="2559" width="9" style="995"/>
    <col min="2560" max="2560" width="16.33203125" style="995" customWidth="1"/>
    <col min="2561" max="2572" width="13.5546875" style="995" customWidth="1"/>
    <col min="2573" max="2573" width="10.44140625" style="995" customWidth="1"/>
    <col min="2574" max="2815" width="9" style="995"/>
    <col min="2816" max="2816" width="16.33203125" style="995" customWidth="1"/>
    <col min="2817" max="2828" width="13.5546875" style="995" customWidth="1"/>
    <col min="2829" max="2829" width="10.44140625" style="995" customWidth="1"/>
    <col min="2830" max="3071" width="9" style="995"/>
    <col min="3072" max="3072" width="16.33203125" style="995" customWidth="1"/>
    <col min="3073" max="3084" width="13.5546875" style="995" customWidth="1"/>
    <col min="3085" max="3085" width="10.44140625" style="995" customWidth="1"/>
    <col min="3086" max="3327" width="9" style="995"/>
    <col min="3328" max="3328" width="16.33203125" style="995" customWidth="1"/>
    <col min="3329" max="3340" width="13.5546875" style="995" customWidth="1"/>
    <col min="3341" max="3341" width="10.44140625" style="995" customWidth="1"/>
    <col min="3342" max="3583" width="9" style="995"/>
    <col min="3584" max="3584" width="16.33203125" style="995" customWidth="1"/>
    <col min="3585" max="3596" width="13.5546875" style="995" customWidth="1"/>
    <col min="3597" max="3597" width="10.44140625" style="995" customWidth="1"/>
    <col min="3598" max="3839" width="9" style="995"/>
    <col min="3840" max="3840" width="16.33203125" style="995" customWidth="1"/>
    <col min="3841" max="3852" width="13.5546875" style="995" customWidth="1"/>
    <col min="3853" max="3853" width="10.44140625" style="995" customWidth="1"/>
    <col min="3854" max="4095" width="9" style="995"/>
    <col min="4096" max="4096" width="16.33203125" style="995" customWidth="1"/>
    <col min="4097" max="4108" width="13.5546875" style="995" customWidth="1"/>
    <col min="4109" max="4109" width="10.44140625" style="995" customWidth="1"/>
    <col min="4110" max="4351" width="9" style="995"/>
    <col min="4352" max="4352" width="16.33203125" style="995" customWidth="1"/>
    <col min="4353" max="4364" width="13.5546875" style="995" customWidth="1"/>
    <col min="4365" max="4365" width="10.44140625" style="995" customWidth="1"/>
    <col min="4366" max="4607" width="9" style="995"/>
    <col min="4608" max="4608" width="16.33203125" style="995" customWidth="1"/>
    <col min="4609" max="4620" width="13.5546875" style="995" customWidth="1"/>
    <col min="4621" max="4621" width="10.44140625" style="995" customWidth="1"/>
    <col min="4622" max="4863" width="9" style="995"/>
    <col min="4864" max="4864" width="16.33203125" style="995" customWidth="1"/>
    <col min="4865" max="4876" width="13.5546875" style="995" customWidth="1"/>
    <col min="4877" max="4877" width="10.44140625" style="995" customWidth="1"/>
    <col min="4878" max="5119" width="9" style="995"/>
    <col min="5120" max="5120" width="16.33203125" style="995" customWidth="1"/>
    <col min="5121" max="5132" width="13.5546875" style="995" customWidth="1"/>
    <col min="5133" max="5133" width="10.44140625" style="995" customWidth="1"/>
    <col min="5134" max="5375" width="9" style="995"/>
    <col min="5376" max="5376" width="16.33203125" style="995" customWidth="1"/>
    <col min="5377" max="5388" width="13.5546875" style="995" customWidth="1"/>
    <col min="5389" max="5389" width="10.44140625" style="995" customWidth="1"/>
    <col min="5390" max="5631" width="9" style="995"/>
    <col min="5632" max="5632" width="16.33203125" style="995" customWidth="1"/>
    <col min="5633" max="5644" width="13.5546875" style="995" customWidth="1"/>
    <col min="5645" max="5645" width="10.44140625" style="995" customWidth="1"/>
    <col min="5646" max="5887" width="9" style="995"/>
    <col min="5888" max="5888" width="16.33203125" style="995" customWidth="1"/>
    <col min="5889" max="5900" width="13.5546875" style="995" customWidth="1"/>
    <col min="5901" max="5901" width="10.44140625" style="995" customWidth="1"/>
    <col min="5902" max="6143" width="9" style="995"/>
    <col min="6144" max="6144" width="16.33203125" style="995" customWidth="1"/>
    <col min="6145" max="6156" width="13.5546875" style="995" customWidth="1"/>
    <col min="6157" max="6157" width="10.44140625" style="995" customWidth="1"/>
    <col min="6158" max="6399" width="9" style="995"/>
    <col min="6400" max="6400" width="16.33203125" style="995" customWidth="1"/>
    <col min="6401" max="6412" width="13.5546875" style="995" customWidth="1"/>
    <col min="6413" max="6413" width="10.44140625" style="995" customWidth="1"/>
    <col min="6414" max="6655" width="9" style="995"/>
    <col min="6656" max="6656" width="16.33203125" style="995" customWidth="1"/>
    <col min="6657" max="6668" width="13.5546875" style="995" customWidth="1"/>
    <col min="6669" max="6669" width="10.44140625" style="995" customWidth="1"/>
    <col min="6670" max="6911" width="9" style="995"/>
    <col min="6912" max="6912" width="16.33203125" style="995" customWidth="1"/>
    <col min="6913" max="6924" width="13.5546875" style="995" customWidth="1"/>
    <col min="6925" max="6925" width="10.44140625" style="995" customWidth="1"/>
    <col min="6926" max="7167" width="9" style="995"/>
    <col min="7168" max="7168" width="16.33203125" style="995" customWidth="1"/>
    <col min="7169" max="7180" width="13.5546875" style="995" customWidth="1"/>
    <col min="7181" max="7181" width="10.44140625" style="995" customWidth="1"/>
    <col min="7182" max="7423" width="9" style="995"/>
    <col min="7424" max="7424" width="16.33203125" style="995" customWidth="1"/>
    <col min="7425" max="7436" width="13.5546875" style="995" customWidth="1"/>
    <col min="7437" max="7437" width="10.44140625" style="995" customWidth="1"/>
    <col min="7438" max="7679" width="9" style="995"/>
    <col min="7680" max="7680" width="16.33203125" style="995" customWidth="1"/>
    <col min="7681" max="7692" width="13.5546875" style="995" customWidth="1"/>
    <col min="7693" max="7693" width="10.44140625" style="995" customWidth="1"/>
    <col min="7694" max="7935" width="9" style="995"/>
    <col min="7936" max="7936" width="16.33203125" style="995" customWidth="1"/>
    <col min="7937" max="7948" width="13.5546875" style="995" customWidth="1"/>
    <col min="7949" max="7949" width="10.44140625" style="995" customWidth="1"/>
    <col min="7950" max="8191" width="9" style="995"/>
    <col min="8192" max="8192" width="16.33203125" style="995" customWidth="1"/>
    <col min="8193" max="8204" width="13.5546875" style="995" customWidth="1"/>
    <col min="8205" max="8205" width="10.44140625" style="995" customWidth="1"/>
    <col min="8206" max="8447" width="9" style="995"/>
    <col min="8448" max="8448" width="16.33203125" style="995" customWidth="1"/>
    <col min="8449" max="8460" width="13.5546875" style="995" customWidth="1"/>
    <col min="8461" max="8461" width="10.44140625" style="995" customWidth="1"/>
    <col min="8462" max="8703" width="9" style="995"/>
    <col min="8704" max="8704" width="16.33203125" style="995" customWidth="1"/>
    <col min="8705" max="8716" width="13.5546875" style="995" customWidth="1"/>
    <col min="8717" max="8717" width="10.44140625" style="995" customWidth="1"/>
    <col min="8718" max="8959" width="9" style="995"/>
    <col min="8960" max="8960" width="16.33203125" style="995" customWidth="1"/>
    <col min="8961" max="8972" width="13.5546875" style="995" customWidth="1"/>
    <col min="8973" max="8973" width="10.44140625" style="995" customWidth="1"/>
    <col min="8974" max="9215" width="9" style="995"/>
    <col min="9216" max="9216" width="16.33203125" style="995" customWidth="1"/>
    <col min="9217" max="9228" width="13.5546875" style="995" customWidth="1"/>
    <col min="9229" max="9229" width="10.44140625" style="995" customWidth="1"/>
    <col min="9230" max="9471" width="9" style="995"/>
    <col min="9472" max="9472" width="16.33203125" style="995" customWidth="1"/>
    <col min="9473" max="9484" width="13.5546875" style="995" customWidth="1"/>
    <col min="9485" max="9485" width="10.44140625" style="995" customWidth="1"/>
    <col min="9486" max="9727" width="9" style="995"/>
    <col min="9728" max="9728" width="16.33203125" style="995" customWidth="1"/>
    <col min="9729" max="9740" width="13.5546875" style="995" customWidth="1"/>
    <col min="9741" max="9741" width="10.44140625" style="995" customWidth="1"/>
    <col min="9742" max="9983" width="9" style="995"/>
    <col min="9984" max="9984" width="16.33203125" style="995" customWidth="1"/>
    <col min="9985" max="9996" width="13.5546875" style="995" customWidth="1"/>
    <col min="9997" max="9997" width="10.44140625" style="995" customWidth="1"/>
    <col min="9998" max="10239" width="9" style="995"/>
    <col min="10240" max="10240" width="16.33203125" style="995" customWidth="1"/>
    <col min="10241" max="10252" width="13.5546875" style="995" customWidth="1"/>
    <col min="10253" max="10253" width="10.44140625" style="995" customWidth="1"/>
    <col min="10254" max="10495" width="9" style="995"/>
    <col min="10496" max="10496" width="16.33203125" style="995" customWidth="1"/>
    <col min="10497" max="10508" width="13.5546875" style="995" customWidth="1"/>
    <col min="10509" max="10509" width="10.44140625" style="995" customWidth="1"/>
    <col min="10510" max="10751" width="9" style="995"/>
    <col min="10752" max="10752" width="16.33203125" style="995" customWidth="1"/>
    <col min="10753" max="10764" width="13.5546875" style="995" customWidth="1"/>
    <col min="10765" max="10765" width="10.44140625" style="995" customWidth="1"/>
    <col min="10766" max="11007" width="9" style="995"/>
    <col min="11008" max="11008" width="16.33203125" style="995" customWidth="1"/>
    <col min="11009" max="11020" width="13.5546875" style="995" customWidth="1"/>
    <col min="11021" max="11021" width="10.44140625" style="995" customWidth="1"/>
    <col min="11022" max="11263" width="9" style="995"/>
    <col min="11264" max="11264" width="16.33203125" style="995" customWidth="1"/>
    <col min="11265" max="11276" width="13.5546875" style="995" customWidth="1"/>
    <col min="11277" max="11277" width="10.44140625" style="995" customWidth="1"/>
    <col min="11278" max="11519" width="9" style="995"/>
    <col min="11520" max="11520" width="16.33203125" style="995" customWidth="1"/>
    <col min="11521" max="11532" width="13.5546875" style="995" customWidth="1"/>
    <col min="11533" max="11533" width="10.44140625" style="995" customWidth="1"/>
    <col min="11534" max="11775" width="9" style="995"/>
    <col min="11776" max="11776" width="16.33203125" style="995" customWidth="1"/>
    <col min="11777" max="11788" width="13.5546875" style="995" customWidth="1"/>
    <col min="11789" max="11789" width="10.44140625" style="995" customWidth="1"/>
    <col min="11790" max="12031" width="9" style="995"/>
    <col min="12032" max="12032" width="16.33203125" style="995" customWidth="1"/>
    <col min="12033" max="12044" width="13.5546875" style="995" customWidth="1"/>
    <col min="12045" max="12045" width="10.44140625" style="995" customWidth="1"/>
    <col min="12046" max="12287" width="9" style="995"/>
    <col min="12288" max="12288" width="16.33203125" style="995" customWidth="1"/>
    <col min="12289" max="12300" width="13.5546875" style="995" customWidth="1"/>
    <col min="12301" max="12301" width="10.44140625" style="995" customWidth="1"/>
    <col min="12302" max="12543" width="9" style="995"/>
    <col min="12544" max="12544" width="16.33203125" style="995" customWidth="1"/>
    <col min="12545" max="12556" width="13.5546875" style="995" customWidth="1"/>
    <col min="12557" max="12557" width="10.44140625" style="995" customWidth="1"/>
    <col min="12558" max="12799" width="9" style="995"/>
    <col min="12800" max="12800" width="16.33203125" style="995" customWidth="1"/>
    <col min="12801" max="12812" width="13.5546875" style="995" customWidth="1"/>
    <col min="12813" max="12813" width="10.44140625" style="995" customWidth="1"/>
    <col min="12814" max="13055" width="9" style="995"/>
    <col min="13056" max="13056" width="16.33203125" style="995" customWidth="1"/>
    <col min="13057" max="13068" width="13.5546875" style="995" customWidth="1"/>
    <col min="13069" max="13069" width="10.44140625" style="995" customWidth="1"/>
    <col min="13070" max="13311" width="9" style="995"/>
    <col min="13312" max="13312" width="16.33203125" style="995" customWidth="1"/>
    <col min="13313" max="13324" width="13.5546875" style="995" customWidth="1"/>
    <col min="13325" max="13325" width="10.44140625" style="995" customWidth="1"/>
    <col min="13326" max="13567" width="9" style="995"/>
    <col min="13568" max="13568" width="16.33203125" style="995" customWidth="1"/>
    <col min="13569" max="13580" width="13.5546875" style="995" customWidth="1"/>
    <col min="13581" max="13581" width="10.44140625" style="995" customWidth="1"/>
    <col min="13582" max="13823" width="9" style="995"/>
    <col min="13824" max="13824" width="16.33203125" style="995" customWidth="1"/>
    <col min="13825" max="13836" width="13.5546875" style="995" customWidth="1"/>
    <col min="13837" max="13837" width="10.44140625" style="995" customWidth="1"/>
    <col min="13838" max="14079" width="9" style="995"/>
    <col min="14080" max="14080" width="16.33203125" style="995" customWidth="1"/>
    <col min="14081" max="14092" width="13.5546875" style="995" customWidth="1"/>
    <col min="14093" max="14093" width="10.44140625" style="995" customWidth="1"/>
    <col min="14094" max="14335" width="9" style="995"/>
    <col min="14336" max="14336" width="16.33203125" style="995" customWidth="1"/>
    <col min="14337" max="14348" width="13.5546875" style="995" customWidth="1"/>
    <col min="14349" max="14349" width="10.44140625" style="995" customWidth="1"/>
    <col min="14350" max="14591" width="9" style="995"/>
    <col min="14592" max="14592" width="16.33203125" style="995" customWidth="1"/>
    <col min="14593" max="14604" width="13.5546875" style="995" customWidth="1"/>
    <col min="14605" max="14605" width="10.44140625" style="995" customWidth="1"/>
    <col min="14606" max="14847" width="9" style="995"/>
    <col min="14848" max="14848" width="16.33203125" style="995" customWidth="1"/>
    <col min="14849" max="14860" width="13.5546875" style="995" customWidth="1"/>
    <col min="14861" max="14861" width="10.44140625" style="995" customWidth="1"/>
    <col min="14862" max="15103" width="9" style="995"/>
    <col min="15104" max="15104" width="16.33203125" style="995" customWidth="1"/>
    <col min="15105" max="15116" width="13.5546875" style="995" customWidth="1"/>
    <col min="15117" max="15117" width="10.44140625" style="995" customWidth="1"/>
    <col min="15118" max="15359" width="9" style="995"/>
    <col min="15360" max="15360" width="16.33203125" style="995" customWidth="1"/>
    <col min="15361" max="15372" width="13.5546875" style="995" customWidth="1"/>
    <col min="15373" max="15373" width="10.44140625" style="995" customWidth="1"/>
    <col min="15374" max="15615" width="9" style="995"/>
    <col min="15616" max="15616" width="16.33203125" style="995" customWidth="1"/>
    <col min="15617" max="15628" width="13.5546875" style="995" customWidth="1"/>
    <col min="15629" max="15629" width="10.44140625" style="995" customWidth="1"/>
    <col min="15630" max="15871" width="9" style="995"/>
    <col min="15872" max="15872" width="16.33203125" style="995" customWidth="1"/>
    <col min="15873" max="15884" width="13.5546875" style="995" customWidth="1"/>
    <col min="15885" max="15885" width="10.44140625" style="995" customWidth="1"/>
    <col min="15886" max="16127" width="9" style="995"/>
    <col min="16128" max="16128" width="16.33203125" style="995" customWidth="1"/>
    <col min="16129" max="16140" width="13.5546875" style="995" customWidth="1"/>
    <col min="16141" max="16141" width="10.44140625" style="995" customWidth="1"/>
    <col min="16142" max="16384" width="9" style="995"/>
  </cols>
  <sheetData>
    <row r="1" spans="1:15" ht="15.6" thickBot="1">
      <c r="A1" s="994" t="s">
        <v>1819</v>
      </c>
      <c r="K1" s="996" t="s">
        <v>1623</v>
      </c>
      <c r="L1" s="2076" t="s">
        <v>1777</v>
      </c>
      <c r="M1" s="2076"/>
      <c r="N1" s="1453" t="s">
        <v>49</v>
      </c>
      <c r="O1" s="1453"/>
    </row>
    <row r="2" spans="1:15" ht="16.8" thickBot="1">
      <c r="A2" s="994" t="s">
        <v>1820</v>
      </c>
      <c r="B2" s="997" t="s">
        <v>1779</v>
      </c>
      <c r="C2" s="998"/>
      <c r="D2" s="998"/>
      <c r="E2" s="998"/>
      <c r="F2" s="998"/>
      <c r="G2" s="998"/>
      <c r="H2" s="998"/>
      <c r="I2" s="998"/>
      <c r="J2" s="965"/>
      <c r="K2" s="996" t="s">
        <v>1780</v>
      </c>
      <c r="L2" s="2076" t="s">
        <v>1821</v>
      </c>
      <c r="M2" s="2076"/>
    </row>
    <row r="3" spans="1:15" ht="28.2">
      <c r="B3" s="2077" t="s">
        <v>1822</v>
      </c>
      <c r="C3" s="2077"/>
      <c r="D3" s="2077"/>
      <c r="E3" s="2077"/>
      <c r="F3" s="2077"/>
      <c r="G3" s="2077"/>
      <c r="H3" s="2077"/>
      <c r="I3" s="2077"/>
      <c r="J3" s="2077"/>
      <c r="K3" s="2077"/>
    </row>
    <row r="4" spans="1:15" ht="15.6" thickBot="1">
      <c r="A4" s="999"/>
      <c r="B4" s="999"/>
      <c r="C4" s="999"/>
      <c r="D4" s="2078" t="s">
        <v>1823</v>
      </c>
      <c r="E4" s="2078"/>
      <c r="F4" s="2078"/>
      <c r="G4" s="2078"/>
      <c r="H4" s="2078"/>
      <c r="I4" s="2078"/>
      <c r="J4" s="999"/>
      <c r="K4" s="999"/>
      <c r="L4" s="999"/>
      <c r="M4" s="1000" t="s">
        <v>1824</v>
      </c>
    </row>
    <row r="5" spans="1:15" s="1003" customFormat="1" ht="30">
      <c r="A5" s="1001" t="s">
        <v>1801</v>
      </c>
      <c r="B5" s="1001" t="s">
        <v>1825</v>
      </c>
      <c r="C5" s="1002" t="s">
        <v>1826</v>
      </c>
      <c r="D5" s="1002" t="s">
        <v>1827</v>
      </c>
      <c r="E5" s="1002" t="s">
        <v>1828</v>
      </c>
      <c r="F5" s="1002" t="s">
        <v>1829</v>
      </c>
      <c r="G5" s="1002" t="s">
        <v>1830</v>
      </c>
      <c r="H5" s="1002" t="s">
        <v>1831</v>
      </c>
      <c r="I5" s="1002" t="s">
        <v>1832</v>
      </c>
      <c r="J5" s="1002" t="s">
        <v>1833</v>
      </c>
      <c r="K5" s="1002" t="s">
        <v>1834</v>
      </c>
      <c r="L5" s="1002" t="s">
        <v>1835</v>
      </c>
      <c r="M5" s="1002" t="s">
        <v>1836</v>
      </c>
    </row>
    <row r="6" spans="1:15" ht="15">
      <c r="A6" s="1004" t="s">
        <v>1837</v>
      </c>
      <c r="B6" s="1000">
        <v>34.39</v>
      </c>
      <c r="C6" s="1000">
        <v>1.26</v>
      </c>
      <c r="D6" s="1000">
        <v>0</v>
      </c>
      <c r="E6" s="1000">
        <v>0</v>
      </c>
      <c r="F6" s="1000">
        <v>0.21</v>
      </c>
      <c r="G6" s="1000">
        <v>0</v>
      </c>
      <c r="H6" s="1000">
        <v>9.5299999999999994</v>
      </c>
      <c r="I6" s="1000">
        <v>0.32</v>
      </c>
      <c r="J6" s="1000">
        <v>0.14000000000000001</v>
      </c>
      <c r="K6" s="1000">
        <v>0.37</v>
      </c>
      <c r="L6" s="1000">
        <v>11.04</v>
      </c>
      <c r="M6" s="1000">
        <v>0</v>
      </c>
    </row>
    <row r="7" spans="1:15" ht="15">
      <c r="A7" s="1004"/>
      <c r="B7" s="1000"/>
      <c r="C7" s="1000"/>
      <c r="D7" s="1000"/>
      <c r="E7" s="1000"/>
      <c r="F7" s="1000"/>
      <c r="G7" s="1000"/>
      <c r="H7" s="1000"/>
      <c r="I7" s="1000"/>
      <c r="J7" s="1000"/>
      <c r="K7" s="1000"/>
      <c r="L7" s="1000"/>
      <c r="M7" s="1000"/>
    </row>
    <row r="8" spans="1:15" ht="15">
      <c r="A8" s="1004"/>
      <c r="B8" s="1000"/>
      <c r="C8" s="1000"/>
      <c r="D8" s="1000"/>
      <c r="E8" s="1000"/>
      <c r="F8" s="1000"/>
      <c r="G8" s="1000"/>
      <c r="H8" s="1000"/>
      <c r="I8" s="1000"/>
      <c r="J8" s="1000"/>
      <c r="K8" s="1000"/>
      <c r="L8" s="1000"/>
      <c r="M8" s="1000"/>
    </row>
    <row r="9" spans="1:15" ht="15.6" thickBot="1">
      <c r="A9" s="1005"/>
      <c r="B9" s="1006"/>
      <c r="C9" s="1006"/>
      <c r="D9" s="1006"/>
      <c r="E9" s="1006"/>
      <c r="F9" s="1006"/>
      <c r="G9" s="1006"/>
      <c r="H9" s="1006"/>
      <c r="I9" s="1006"/>
      <c r="J9" s="1006"/>
      <c r="K9" s="1006"/>
      <c r="L9" s="1006"/>
      <c r="M9" s="1006"/>
    </row>
    <row r="10" spans="1:15" ht="15">
      <c r="A10" s="999"/>
      <c r="B10" s="999"/>
      <c r="C10" s="999"/>
      <c r="D10" s="999"/>
      <c r="E10" s="999"/>
      <c r="F10" s="999"/>
      <c r="G10" s="999"/>
      <c r="H10" s="999"/>
      <c r="I10" s="999"/>
      <c r="J10" s="999"/>
      <c r="K10" s="999"/>
      <c r="L10" s="999"/>
      <c r="M10" s="999"/>
    </row>
    <row r="11" spans="1:15" ht="15.6" thickBot="1">
      <c r="A11" s="999"/>
      <c r="B11" s="999"/>
      <c r="C11" s="999"/>
      <c r="D11" s="999"/>
      <c r="E11" s="999"/>
      <c r="F11" s="999"/>
      <c r="G11" s="999"/>
      <c r="H11" s="999"/>
      <c r="I11" s="999"/>
      <c r="J11" s="999"/>
      <c r="K11" s="999"/>
      <c r="L11" s="999"/>
      <c r="M11" s="999"/>
    </row>
    <row r="12" spans="1:15" ht="30">
      <c r="A12" s="1001" t="s">
        <v>1801</v>
      </c>
      <c r="B12" s="1002" t="s">
        <v>1838</v>
      </c>
      <c r="C12" s="1002" t="s">
        <v>1839</v>
      </c>
      <c r="D12" s="1002" t="s">
        <v>1840</v>
      </c>
      <c r="E12" s="1002" t="s">
        <v>1841</v>
      </c>
      <c r="F12" s="1002" t="s">
        <v>1842</v>
      </c>
      <c r="G12" s="1002" t="s">
        <v>1843</v>
      </c>
      <c r="H12" s="1002" t="s">
        <v>1844</v>
      </c>
      <c r="I12" s="1002" t="s">
        <v>1845</v>
      </c>
      <c r="J12" s="2073" t="s">
        <v>1846</v>
      </c>
      <c r="K12" s="2073"/>
      <c r="L12" s="1002" t="s">
        <v>1847</v>
      </c>
      <c r="M12" s="1007" t="s">
        <v>1848</v>
      </c>
    </row>
    <row r="13" spans="1:15" ht="15">
      <c r="A13" s="1004" t="s">
        <v>1837</v>
      </c>
      <c r="B13" s="1000">
        <v>0</v>
      </c>
      <c r="C13" s="1000">
        <v>1.24</v>
      </c>
      <c r="D13" s="1000">
        <v>0</v>
      </c>
      <c r="E13" s="1000">
        <v>0.53</v>
      </c>
      <c r="F13" s="1000">
        <v>0.24</v>
      </c>
      <c r="G13" s="1000">
        <v>0</v>
      </c>
      <c r="H13" s="1000">
        <v>1.6</v>
      </c>
      <c r="I13" s="1000">
        <v>0</v>
      </c>
      <c r="J13" s="1000">
        <v>7.29</v>
      </c>
      <c r="K13" s="1000"/>
      <c r="L13" s="1000">
        <v>0</v>
      </c>
      <c r="M13" s="1000">
        <v>0.62</v>
      </c>
    </row>
    <row r="14" spans="1:15" ht="15">
      <c r="A14" s="1004"/>
      <c r="B14" s="1000"/>
      <c r="C14" s="1000"/>
      <c r="D14" s="1000"/>
      <c r="E14" s="1000"/>
      <c r="F14" s="1000"/>
      <c r="G14" s="1000"/>
      <c r="H14" s="1000"/>
      <c r="I14" s="1000"/>
      <c r="J14" s="1000"/>
      <c r="K14" s="1000"/>
      <c r="L14" s="1000"/>
      <c r="M14" s="1000"/>
    </row>
    <row r="15" spans="1:15" ht="15">
      <c r="A15" s="1004"/>
      <c r="B15" s="1000"/>
      <c r="C15" s="1000"/>
      <c r="D15" s="1000"/>
      <c r="E15" s="1000"/>
      <c r="F15" s="1000"/>
      <c r="G15" s="1000"/>
      <c r="H15" s="1000"/>
      <c r="I15" s="1000"/>
      <c r="J15" s="1000"/>
      <c r="K15" s="1000"/>
      <c r="L15" s="1000"/>
      <c r="M15" s="1000"/>
    </row>
    <row r="16" spans="1:15" ht="15.6" thickBot="1">
      <c r="A16" s="1005"/>
      <c r="B16" s="1008"/>
      <c r="C16" s="1008"/>
      <c r="D16" s="1008"/>
      <c r="E16" s="1008"/>
      <c r="F16" s="1008"/>
      <c r="G16" s="1008"/>
      <c r="H16" s="1008"/>
      <c r="I16" s="1008"/>
      <c r="J16" s="1008"/>
      <c r="K16" s="1008"/>
      <c r="L16" s="1008"/>
      <c r="M16" s="1008"/>
    </row>
    <row r="17" spans="1:13" ht="15">
      <c r="A17" s="1052"/>
      <c r="B17" s="1053"/>
      <c r="C17" s="1053"/>
      <c r="D17" s="1053"/>
      <c r="E17" s="1053"/>
      <c r="F17" s="1053"/>
      <c r="G17" s="1053"/>
      <c r="H17" s="1053"/>
      <c r="I17" s="1053"/>
      <c r="J17" s="1053"/>
      <c r="K17" s="2074" t="s">
        <v>1888</v>
      </c>
      <c r="L17" s="2075"/>
      <c r="M17" s="2075"/>
    </row>
    <row r="18" spans="1:13" ht="22.2" customHeight="1">
      <c r="A18" s="1009" t="s">
        <v>1817</v>
      </c>
      <c r="B18" s="1009"/>
      <c r="C18" s="1009"/>
      <c r="D18" s="1009"/>
      <c r="E18" s="1009"/>
      <c r="F18" s="1009"/>
      <c r="G18" s="1009"/>
      <c r="H18" s="1009"/>
      <c r="I18" s="1009"/>
      <c r="J18" s="1009"/>
      <c r="K18" s="1009"/>
      <c r="L18" s="1009"/>
      <c r="M18" s="621" t="s">
        <v>1849</v>
      </c>
    </row>
    <row r="19" spans="1:13" ht="21.15" customHeight="1">
      <c r="A19" s="1009" t="s">
        <v>1850</v>
      </c>
      <c r="B19" s="1009"/>
      <c r="C19" s="1009"/>
      <c r="D19" s="1009"/>
      <c r="E19" s="1009"/>
      <c r="F19" s="1009"/>
      <c r="G19" s="1009"/>
      <c r="H19" s="1009"/>
      <c r="I19" s="1009"/>
      <c r="J19" s="1009"/>
      <c r="K19" s="1009"/>
      <c r="L19" s="1009"/>
      <c r="M19" s="1009"/>
    </row>
  </sheetData>
  <mergeCells count="7">
    <mergeCell ref="J12:K12"/>
    <mergeCell ref="K17:M17"/>
    <mergeCell ref="N1:O1"/>
    <mergeCell ref="L1:M1"/>
    <mergeCell ref="L2:M2"/>
    <mergeCell ref="B3:K3"/>
    <mergeCell ref="D4:I4"/>
  </mergeCells>
  <phoneticPr fontId="15" type="noConversion"/>
  <hyperlinks>
    <hyperlink ref="N1" location="預告統計資料發布時間表!A1" display="回發布時間表" xr:uid="{D9D45E25-C41A-44ED-9014-36B7C64037BB}"/>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62F4-535C-4D23-9ABD-E90D83638C43}">
  <dimension ref="A1:O16"/>
  <sheetViews>
    <sheetView workbookViewId="0">
      <selection activeCell="I21" sqref="I21"/>
    </sheetView>
  </sheetViews>
  <sheetFormatPr defaultColWidth="16" defaultRowHeight="16.2"/>
  <cols>
    <col min="1" max="1" width="14.6640625" style="1012" customWidth="1"/>
    <col min="2" max="12" width="14.109375" style="1012" customWidth="1"/>
    <col min="13" max="13" width="22.21875" style="1012" customWidth="1"/>
    <col min="14" max="255" width="16" style="1012"/>
    <col min="256" max="256" width="14.6640625" style="1012" customWidth="1"/>
    <col min="257" max="268" width="14.109375" style="1012" customWidth="1"/>
    <col min="269" max="511" width="16" style="1012"/>
    <col min="512" max="512" width="14.6640625" style="1012" customWidth="1"/>
    <col min="513" max="524" width="14.109375" style="1012" customWidth="1"/>
    <col min="525" max="767" width="16" style="1012"/>
    <col min="768" max="768" width="14.6640625" style="1012" customWidth="1"/>
    <col min="769" max="780" width="14.109375" style="1012" customWidth="1"/>
    <col min="781" max="1023" width="16" style="1012"/>
    <col min="1024" max="1024" width="14.6640625" style="1012" customWidth="1"/>
    <col min="1025" max="1036" width="14.109375" style="1012" customWidth="1"/>
    <col min="1037" max="1279" width="16" style="1012"/>
    <col min="1280" max="1280" width="14.6640625" style="1012" customWidth="1"/>
    <col min="1281" max="1292" width="14.109375" style="1012" customWidth="1"/>
    <col min="1293" max="1535" width="16" style="1012"/>
    <col min="1536" max="1536" width="14.6640625" style="1012" customWidth="1"/>
    <col min="1537" max="1548" width="14.109375" style="1012" customWidth="1"/>
    <col min="1549" max="1791" width="16" style="1012"/>
    <col min="1792" max="1792" width="14.6640625" style="1012" customWidth="1"/>
    <col min="1793" max="1804" width="14.109375" style="1012" customWidth="1"/>
    <col min="1805" max="2047" width="16" style="1012"/>
    <col min="2048" max="2048" width="14.6640625" style="1012" customWidth="1"/>
    <col min="2049" max="2060" width="14.109375" style="1012" customWidth="1"/>
    <col min="2061" max="2303" width="16" style="1012"/>
    <col min="2304" max="2304" width="14.6640625" style="1012" customWidth="1"/>
    <col min="2305" max="2316" width="14.109375" style="1012" customWidth="1"/>
    <col min="2317" max="2559" width="16" style="1012"/>
    <col min="2560" max="2560" width="14.6640625" style="1012" customWidth="1"/>
    <col min="2561" max="2572" width="14.109375" style="1012" customWidth="1"/>
    <col min="2573" max="2815" width="16" style="1012"/>
    <col min="2816" max="2816" width="14.6640625" style="1012" customWidth="1"/>
    <col min="2817" max="2828" width="14.109375" style="1012" customWidth="1"/>
    <col min="2829" max="3071" width="16" style="1012"/>
    <col min="3072" max="3072" width="14.6640625" style="1012" customWidth="1"/>
    <col min="3073" max="3084" width="14.109375" style="1012" customWidth="1"/>
    <col min="3085" max="3327" width="16" style="1012"/>
    <col min="3328" max="3328" width="14.6640625" style="1012" customWidth="1"/>
    <col min="3329" max="3340" width="14.109375" style="1012" customWidth="1"/>
    <col min="3341" max="3583" width="16" style="1012"/>
    <col min="3584" max="3584" width="14.6640625" style="1012" customWidth="1"/>
    <col min="3585" max="3596" width="14.109375" style="1012" customWidth="1"/>
    <col min="3597" max="3839" width="16" style="1012"/>
    <col min="3840" max="3840" width="14.6640625" style="1012" customWidth="1"/>
    <col min="3841" max="3852" width="14.109375" style="1012" customWidth="1"/>
    <col min="3853" max="4095" width="16" style="1012"/>
    <col min="4096" max="4096" width="14.6640625" style="1012" customWidth="1"/>
    <col min="4097" max="4108" width="14.109375" style="1012" customWidth="1"/>
    <col min="4109" max="4351" width="16" style="1012"/>
    <col min="4352" max="4352" width="14.6640625" style="1012" customWidth="1"/>
    <col min="4353" max="4364" width="14.109375" style="1012" customWidth="1"/>
    <col min="4365" max="4607" width="16" style="1012"/>
    <col min="4608" max="4608" width="14.6640625" style="1012" customWidth="1"/>
    <col min="4609" max="4620" width="14.109375" style="1012" customWidth="1"/>
    <col min="4621" max="4863" width="16" style="1012"/>
    <col min="4864" max="4864" width="14.6640625" style="1012" customWidth="1"/>
    <col min="4865" max="4876" width="14.109375" style="1012" customWidth="1"/>
    <col min="4877" max="5119" width="16" style="1012"/>
    <col min="5120" max="5120" width="14.6640625" style="1012" customWidth="1"/>
    <col min="5121" max="5132" width="14.109375" style="1012" customWidth="1"/>
    <col min="5133" max="5375" width="16" style="1012"/>
    <col min="5376" max="5376" width="14.6640625" style="1012" customWidth="1"/>
    <col min="5377" max="5388" width="14.109375" style="1012" customWidth="1"/>
    <col min="5389" max="5631" width="16" style="1012"/>
    <col min="5632" max="5632" width="14.6640625" style="1012" customWidth="1"/>
    <col min="5633" max="5644" width="14.109375" style="1012" customWidth="1"/>
    <col min="5645" max="5887" width="16" style="1012"/>
    <col min="5888" max="5888" width="14.6640625" style="1012" customWidth="1"/>
    <col min="5889" max="5900" width="14.109375" style="1012" customWidth="1"/>
    <col min="5901" max="6143" width="16" style="1012"/>
    <col min="6144" max="6144" width="14.6640625" style="1012" customWidth="1"/>
    <col min="6145" max="6156" width="14.109375" style="1012" customWidth="1"/>
    <col min="6157" max="6399" width="16" style="1012"/>
    <col min="6400" max="6400" width="14.6640625" style="1012" customWidth="1"/>
    <col min="6401" max="6412" width="14.109375" style="1012" customWidth="1"/>
    <col min="6413" max="6655" width="16" style="1012"/>
    <col min="6656" max="6656" width="14.6640625" style="1012" customWidth="1"/>
    <col min="6657" max="6668" width="14.109375" style="1012" customWidth="1"/>
    <col min="6669" max="6911" width="16" style="1012"/>
    <col min="6912" max="6912" width="14.6640625" style="1012" customWidth="1"/>
    <col min="6913" max="6924" width="14.109375" style="1012" customWidth="1"/>
    <col min="6925" max="7167" width="16" style="1012"/>
    <col min="7168" max="7168" width="14.6640625" style="1012" customWidth="1"/>
    <col min="7169" max="7180" width="14.109375" style="1012" customWidth="1"/>
    <col min="7181" max="7423" width="16" style="1012"/>
    <col min="7424" max="7424" width="14.6640625" style="1012" customWidth="1"/>
    <col min="7425" max="7436" width="14.109375" style="1012" customWidth="1"/>
    <col min="7437" max="7679" width="16" style="1012"/>
    <col min="7680" max="7680" width="14.6640625" style="1012" customWidth="1"/>
    <col min="7681" max="7692" width="14.109375" style="1012" customWidth="1"/>
    <col min="7693" max="7935" width="16" style="1012"/>
    <col min="7936" max="7936" width="14.6640625" style="1012" customWidth="1"/>
    <col min="7937" max="7948" width="14.109375" style="1012" customWidth="1"/>
    <col min="7949" max="8191" width="16" style="1012"/>
    <col min="8192" max="8192" width="14.6640625" style="1012" customWidth="1"/>
    <col min="8193" max="8204" width="14.109375" style="1012" customWidth="1"/>
    <col min="8205" max="8447" width="16" style="1012"/>
    <col min="8448" max="8448" width="14.6640625" style="1012" customWidth="1"/>
    <col min="8449" max="8460" width="14.109375" style="1012" customWidth="1"/>
    <col min="8461" max="8703" width="16" style="1012"/>
    <col min="8704" max="8704" width="14.6640625" style="1012" customWidth="1"/>
    <col min="8705" max="8716" width="14.109375" style="1012" customWidth="1"/>
    <col min="8717" max="8959" width="16" style="1012"/>
    <col min="8960" max="8960" width="14.6640625" style="1012" customWidth="1"/>
    <col min="8961" max="8972" width="14.109375" style="1012" customWidth="1"/>
    <col min="8973" max="9215" width="16" style="1012"/>
    <col min="9216" max="9216" width="14.6640625" style="1012" customWidth="1"/>
    <col min="9217" max="9228" width="14.109375" style="1012" customWidth="1"/>
    <col min="9229" max="9471" width="16" style="1012"/>
    <col min="9472" max="9472" width="14.6640625" style="1012" customWidth="1"/>
    <col min="9473" max="9484" width="14.109375" style="1012" customWidth="1"/>
    <col min="9485" max="9727" width="16" style="1012"/>
    <col min="9728" max="9728" width="14.6640625" style="1012" customWidth="1"/>
    <col min="9729" max="9740" width="14.109375" style="1012" customWidth="1"/>
    <col min="9741" max="9983" width="16" style="1012"/>
    <col min="9984" max="9984" width="14.6640625" style="1012" customWidth="1"/>
    <col min="9985" max="9996" width="14.109375" style="1012" customWidth="1"/>
    <col min="9997" max="10239" width="16" style="1012"/>
    <col min="10240" max="10240" width="14.6640625" style="1012" customWidth="1"/>
    <col min="10241" max="10252" width="14.109375" style="1012" customWidth="1"/>
    <col min="10253" max="10495" width="16" style="1012"/>
    <col min="10496" max="10496" width="14.6640625" style="1012" customWidth="1"/>
    <col min="10497" max="10508" width="14.109375" style="1012" customWidth="1"/>
    <col min="10509" max="10751" width="16" style="1012"/>
    <col min="10752" max="10752" width="14.6640625" style="1012" customWidth="1"/>
    <col min="10753" max="10764" width="14.109375" style="1012" customWidth="1"/>
    <col min="10765" max="11007" width="16" style="1012"/>
    <col min="11008" max="11008" width="14.6640625" style="1012" customWidth="1"/>
    <col min="11009" max="11020" width="14.109375" style="1012" customWidth="1"/>
    <col min="11021" max="11263" width="16" style="1012"/>
    <col min="11264" max="11264" width="14.6640625" style="1012" customWidth="1"/>
    <col min="11265" max="11276" width="14.109375" style="1012" customWidth="1"/>
    <col min="11277" max="11519" width="16" style="1012"/>
    <col min="11520" max="11520" width="14.6640625" style="1012" customWidth="1"/>
    <col min="11521" max="11532" width="14.109375" style="1012" customWidth="1"/>
    <col min="11533" max="11775" width="16" style="1012"/>
    <col min="11776" max="11776" width="14.6640625" style="1012" customWidth="1"/>
    <col min="11777" max="11788" width="14.109375" style="1012" customWidth="1"/>
    <col min="11789" max="12031" width="16" style="1012"/>
    <col min="12032" max="12032" width="14.6640625" style="1012" customWidth="1"/>
    <col min="12033" max="12044" width="14.109375" style="1012" customWidth="1"/>
    <col min="12045" max="12287" width="16" style="1012"/>
    <col min="12288" max="12288" width="14.6640625" style="1012" customWidth="1"/>
    <col min="12289" max="12300" width="14.109375" style="1012" customWidth="1"/>
    <col min="12301" max="12543" width="16" style="1012"/>
    <col min="12544" max="12544" width="14.6640625" style="1012" customWidth="1"/>
    <col min="12545" max="12556" width="14.109375" style="1012" customWidth="1"/>
    <col min="12557" max="12799" width="16" style="1012"/>
    <col min="12800" max="12800" width="14.6640625" style="1012" customWidth="1"/>
    <col min="12801" max="12812" width="14.109375" style="1012" customWidth="1"/>
    <col min="12813" max="13055" width="16" style="1012"/>
    <col min="13056" max="13056" width="14.6640625" style="1012" customWidth="1"/>
    <col min="13057" max="13068" width="14.109375" style="1012" customWidth="1"/>
    <col min="13069" max="13311" width="16" style="1012"/>
    <col min="13312" max="13312" width="14.6640625" style="1012" customWidth="1"/>
    <col min="13313" max="13324" width="14.109375" style="1012" customWidth="1"/>
    <col min="13325" max="13567" width="16" style="1012"/>
    <col min="13568" max="13568" width="14.6640625" style="1012" customWidth="1"/>
    <col min="13569" max="13580" width="14.109375" style="1012" customWidth="1"/>
    <col min="13581" max="13823" width="16" style="1012"/>
    <col min="13824" max="13824" width="14.6640625" style="1012" customWidth="1"/>
    <col min="13825" max="13836" width="14.109375" style="1012" customWidth="1"/>
    <col min="13837" max="14079" width="16" style="1012"/>
    <col min="14080" max="14080" width="14.6640625" style="1012" customWidth="1"/>
    <col min="14081" max="14092" width="14.109375" style="1012" customWidth="1"/>
    <col min="14093" max="14335" width="16" style="1012"/>
    <col min="14336" max="14336" width="14.6640625" style="1012" customWidth="1"/>
    <col min="14337" max="14348" width="14.109375" style="1012" customWidth="1"/>
    <col min="14349" max="14591" width="16" style="1012"/>
    <col min="14592" max="14592" width="14.6640625" style="1012" customWidth="1"/>
    <col min="14593" max="14604" width="14.109375" style="1012" customWidth="1"/>
    <col min="14605" max="14847" width="16" style="1012"/>
    <col min="14848" max="14848" width="14.6640625" style="1012" customWidth="1"/>
    <col min="14849" max="14860" width="14.109375" style="1012" customWidth="1"/>
    <col min="14861" max="15103" width="16" style="1012"/>
    <col min="15104" max="15104" width="14.6640625" style="1012" customWidth="1"/>
    <col min="15105" max="15116" width="14.109375" style="1012" customWidth="1"/>
    <col min="15117" max="15359" width="16" style="1012"/>
    <col min="15360" max="15360" width="14.6640625" style="1012" customWidth="1"/>
    <col min="15361" max="15372" width="14.109375" style="1012" customWidth="1"/>
    <col min="15373" max="15615" width="16" style="1012"/>
    <col min="15616" max="15616" width="14.6640625" style="1012" customWidth="1"/>
    <col min="15617" max="15628" width="14.109375" style="1012" customWidth="1"/>
    <col min="15629" max="15871" width="16" style="1012"/>
    <col min="15872" max="15872" width="14.6640625" style="1012" customWidth="1"/>
    <col min="15873" max="15884" width="14.109375" style="1012" customWidth="1"/>
    <col min="15885" max="16127" width="16" style="1012"/>
    <col min="16128" max="16128" width="14.6640625" style="1012" customWidth="1"/>
    <col min="16129" max="16140" width="14.109375" style="1012" customWidth="1"/>
    <col min="16141" max="16384" width="16" style="1012"/>
  </cols>
  <sheetData>
    <row r="1" spans="1:15" ht="16.8" thickBot="1">
      <c r="A1" s="994" t="s">
        <v>1819</v>
      </c>
      <c r="B1" s="1010"/>
      <c r="C1" s="1010"/>
      <c r="D1" s="1010"/>
      <c r="E1" s="1010"/>
      <c r="F1" s="1010"/>
      <c r="G1" s="1010"/>
      <c r="H1" s="1010"/>
      <c r="I1" s="1010"/>
      <c r="J1" s="1010"/>
      <c r="K1" s="1011" t="s">
        <v>1623</v>
      </c>
      <c r="L1" s="2084" t="s">
        <v>1777</v>
      </c>
      <c r="M1" s="2084"/>
      <c r="N1" s="1453" t="s">
        <v>49</v>
      </c>
      <c r="O1" s="1453"/>
    </row>
    <row r="2" spans="1:15" ht="16.8" thickBot="1">
      <c r="A2" s="994" t="s">
        <v>1820</v>
      </c>
      <c r="B2" s="1013" t="s">
        <v>1779</v>
      </c>
      <c r="C2" s="1014"/>
      <c r="D2" s="1014"/>
      <c r="E2" s="1014"/>
      <c r="F2" s="1014"/>
      <c r="G2" s="1014"/>
      <c r="H2" s="1014"/>
      <c r="I2" s="1014"/>
      <c r="J2" s="965"/>
      <c r="K2" s="1011" t="s">
        <v>1780</v>
      </c>
      <c r="L2" s="2084" t="s">
        <v>1851</v>
      </c>
      <c r="M2" s="2084"/>
    </row>
    <row r="3" spans="1:15" ht="28.2">
      <c r="A3" s="1015"/>
      <c r="B3" s="2085" t="s">
        <v>1852</v>
      </c>
      <c r="C3" s="2085"/>
      <c r="D3" s="2085"/>
      <c r="E3" s="2085"/>
      <c r="F3" s="2085"/>
      <c r="G3" s="2085"/>
      <c r="H3" s="2085"/>
      <c r="I3" s="2085"/>
      <c r="J3" s="2085"/>
      <c r="K3" s="2085"/>
      <c r="L3" s="1016"/>
      <c r="M3" s="1016"/>
    </row>
    <row r="4" spans="1:15" ht="16.8" thickBot="1">
      <c r="A4" s="1015"/>
      <c r="B4" s="1015"/>
      <c r="C4" s="1015"/>
      <c r="D4" s="1015"/>
      <c r="E4" s="2086" t="s">
        <v>1853</v>
      </c>
      <c r="F4" s="2086"/>
      <c r="G4" s="2086"/>
      <c r="H4" s="2086"/>
      <c r="I4" s="1015"/>
      <c r="J4" s="1015"/>
      <c r="K4" s="1015"/>
      <c r="L4" s="1015"/>
      <c r="M4" s="1017" t="s">
        <v>1854</v>
      </c>
    </row>
    <row r="5" spans="1:15" ht="32.4">
      <c r="A5" s="1018" t="s">
        <v>1801</v>
      </c>
      <c r="B5" s="1018" t="s">
        <v>1855</v>
      </c>
      <c r="C5" s="1019" t="s">
        <v>1856</v>
      </c>
      <c r="D5" s="1019" t="s">
        <v>1857</v>
      </c>
      <c r="E5" s="1019" t="s">
        <v>1858</v>
      </c>
      <c r="F5" s="1019" t="s">
        <v>1829</v>
      </c>
      <c r="G5" s="1019" t="s">
        <v>1830</v>
      </c>
      <c r="H5" s="1019" t="s">
        <v>1831</v>
      </c>
      <c r="I5" s="1019" t="s">
        <v>1859</v>
      </c>
      <c r="J5" s="1019" t="s">
        <v>1860</v>
      </c>
      <c r="K5" s="1019" t="s">
        <v>1861</v>
      </c>
      <c r="L5" s="1019" t="s">
        <v>1862</v>
      </c>
      <c r="M5" s="1019" t="s">
        <v>1836</v>
      </c>
    </row>
    <row r="6" spans="1:15" ht="29.4" customHeight="1">
      <c r="A6" s="1020" t="s">
        <v>1863</v>
      </c>
      <c r="B6" s="1021">
        <v>41.35</v>
      </c>
      <c r="C6" s="1022">
        <v>1.26</v>
      </c>
      <c r="D6" s="1022">
        <v>0</v>
      </c>
      <c r="E6" s="1022">
        <v>0</v>
      </c>
      <c r="F6" s="1022">
        <v>0.21</v>
      </c>
      <c r="G6" s="1022">
        <v>0</v>
      </c>
      <c r="H6" s="1022">
        <v>16.399999999999999</v>
      </c>
      <c r="I6" s="1022">
        <v>0.41</v>
      </c>
      <c r="J6" s="1022">
        <v>0.14000000000000001</v>
      </c>
      <c r="K6" s="1022">
        <v>0.37</v>
      </c>
      <c r="L6" s="1022">
        <v>11.04</v>
      </c>
      <c r="M6" s="1022">
        <v>0</v>
      </c>
    </row>
    <row r="7" spans="1:15" ht="29.4" customHeight="1">
      <c r="A7" s="1023"/>
      <c r="B7" s="1024"/>
      <c r="C7" s="1025"/>
      <c r="D7" s="1025"/>
      <c r="E7" s="1025"/>
      <c r="F7" s="1025"/>
      <c r="G7" s="1025"/>
      <c r="H7" s="1025"/>
      <c r="I7" s="1025"/>
      <c r="J7" s="1025"/>
      <c r="K7" s="1025"/>
      <c r="L7" s="1025"/>
      <c r="M7" s="1025"/>
    </row>
    <row r="8" spans="1:15" ht="16.8" thickBot="1">
      <c r="A8" s="1026"/>
      <c r="B8" s="1027"/>
      <c r="C8" s="1028"/>
      <c r="D8" s="1028"/>
      <c r="E8" s="1028"/>
      <c r="F8" s="1028"/>
      <c r="G8" s="1028"/>
      <c r="H8" s="1028"/>
      <c r="I8" s="1028"/>
      <c r="J8" s="1028"/>
      <c r="K8" s="1028"/>
      <c r="L8" s="1028"/>
      <c r="M8" s="1028"/>
    </row>
    <row r="9" spans="1:15" ht="16.8" thickBot="1">
      <c r="A9" s="1015"/>
      <c r="B9" s="1015"/>
      <c r="C9" s="1015"/>
      <c r="D9" s="1015"/>
      <c r="E9" s="1015"/>
      <c r="F9" s="1015"/>
      <c r="G9" s="1015"/>
      <c r="H9" s="1015"/>
      <c r="I9" s="1015"/>
      <c r="J9" s="1015"/>
      <c r="K9" s="1015"/>
      <c r="L9" s="1015"/>
      <c r="M9" s="1015"/>
    </row>
    <row r="10" spans="1:15" ht="32.4">
      <c r="A10" s="1018" t="s">
        <v>1801</v>
      </c>
      <c r="B10" s="1019" t="s">
        <v>1838</v>
      </c>
      <c r="C10" s="1019" t="s">
        <v>1839</v>
      </c>
      <c r="D10" s="1019" t="s">
        <v>1864</v>
      </c>
      <c r="E10" s="1029" t="s">
        <v>1865</v>
      </c>
      <c r="F10" s="1019" t="s">
        <v>1842</v>
      </c>
      <c r="G10" s="1019" t="s">
        <v>1843</v>
      </c>
      <c r="H10" s="1019" t="s">
        <v>1844</v>
      </c>
      <c r="I10" s="1019" t="s">
        <v>1845</v>
      </c>
      <c r="J10" s="2087" t="s">
        <v>1866</v>
      </c>
      <c r="K10" s="2087"/>
      <c r="L10" s="1019" t="s">
        <v>1847</v>
      </c>
      <c r="M10" s="1030" t="s">
        <v>1848</v>
      </c>
    </row>
    <row r="11" spans="1:15" ht="29.4" customHeight="1">
      <c r="A11" s="1020" t="s">
        <v>1863</v>
      </c>
      <c r="B11" s="1021">
        <v>0</v>
      </c>
      <c r="C11" s="1022">
        <v>1.24</v>
      </c>
      <c r="D11" s="1022">
        <v>0</v>
      </c>
      <c r="E11" s="1022">
        <v>0.53</v>
      </c>
      <c r="F11" s="1022">
        <v>0.24</v>
      </c>
      <c r="G11" s="1022">
        <v>0</v>
      </c>
      <c r="H11" s="1022">
        <v>1.6</v>
      </c>
      <c r="I11" s="1022">
        <v>0</v>
      </c>
      <c r="J11" s="2081">
        <v>7.29</v>
      </c>
      <c r="K11" s="2081"/>
      <c r="L11" s="1022">
        <v>0</v>
      </c>
      <c r="M11" s="1022">
        <v>0.62</v>
      </c>
    </row>
    <row r="12" spans="1:15" ht="29.4" customHeight="1">
      <c r="A12" s="1023"/>
      <c r="B12" s="1024"/>
      <c r="C12" s="1025"/>
      <c r="D12" s="1025"/>
      <c r="E12" s="1025"/>
      <c r="F12" s="1025"/>
      <c r="G12" s="1025"/>
      <c r="H12" s="1025"/>
      <c r="I12" s="1025"/>
      <c r="J12" s="2079"/>
      <c r="K12" s="2079"/>
      <c r="L12" s="1025"/>
      <c r="M12" s="1025"/>
    </row>
    <row r="13" spans="1:15" ht="16.8" thickBot="1">
      <c r="A13" s="1026"/>
      <c r="B13" s="1027"/>
      <c r="C13" s="1028"/>
      <c r="D13" s="1028"/>
      <c r="E13" s="1028"/>
      <c r="F13" s="1028"/>
      <c r="G13" s="1028"/>
      <c r="H13" s="1028"/>
      <c r="I13" s="1028"/>
      <c r="J13" s="2080"/>
      <c r="K13" s="2080"/>
      <c r="L13" s="1028"/>
      <c r="M13" s="1028"/>
    </row>
    <row r="14" spans="1:15" ht="28.95" customHeight="1">
      <c r="B14" s="1010"/>
      <c r="C14" s="1010"/>
      <c r="D14" s="1010"/>
      <c r="E14" s="1010"/>
      <c r="F14" s="1010"/>
      <c r="G14" s="1010"/>
      <c r="H14" s="1010"/>
      <c r="I14" s="1010"/>
      <c r="J14" s="1010"/>
      <c r="K14" s="2082" t="s">
        <v>1888</v>
      </c>
      <c r="L14" s="2083"/>
      <c r="M14" s="2083"/>
    </row>
    <row r="15" spans="1:15">
      <c r="A15" s="1010" t="s">
        <v>1867</v>
      </c>
      <c r="B15" s="1010"/>
      <c r="C15" s="1010"/>
      <c r="D15" s="1010"/>
      <c r="E15" s="1010"/>
      <c r="F15" s="1010"/>
      <c r="G15" s="1010"/>
      <c r="H15" s="1010"/>
      <c r="I15" s="1010"/>
      <c r="J15" s="1010"/>
      <c r="K15" s="1010"/>
      <c r="L15" s="1010"/>
      <c r="M15" s="1015"/>
    </row>
    <row r="16" spans="1:15" ht="21.6" customHeight="1">
      <c r="A16" s="1010" t="s">
        <v>1868</v>
      </c>
      <c r="B16" s="1010"/>
      <c r="C16" s="1010"/>
      <c r="D16" s="1010"/>
      <c r="E16" s="1010"/>
      <c r="F16" s="1010"/>
      <c r="G16" s="1010"/>
      <c r="H16" s="1010"/>
      <c r="I16" s="1010"/>
      <c r="J16" s="2081"/>
      <c r="K16" s="2081"/>
      <c r="L16" s="2081"/>
      <c r="M16" s="1015"/>
    </row>
  </sheetData>
  <mergeCells count="11">
    <mergeCell ref="J12:K12"/>
    <mergeCell ref="J13:K13"/>
    <mergeCell ref="J16:L16"/>
    <mergeCell ref="K14:M14"/>
    <mergeCell ref="N1:O1"/>
    <mergeCell ref="L1:M1"/>
    <mergeCell ref="L2:M2"/>
    <mergeCell ref="B3:K3"/>
    <mergeCell ref="E4:H4"/>
    <mergeCell ref="J10:K10"/>
    <mergeCell ref="J11:K11"/>
  </mergeCells>
  <phoneticPr fontId="15" type="noConversion"/>
  <hyperlinks>
    <hyperlink ref="N1" location="預告統計資料發布時間表!A1" display="回發布時間表" xr:uid="{62E532AB-CA39-4C89-886C-7F674424611B}"/>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9937-B9F8-4DBB-8405-65CD751B0F06}">
  <dimension ref="A1:Q35"/>
  <sheetViews>
    <sheetView workbookViewId="0">
      <selection activeCell="P1" sqref="P1:Q1"/>
    </sheetView>
  </sheetViews>
  <sheetFormatPr defaultColWidth="12.77734375" defaultRowHeight="16.2"/>
  <cols>
    <col min="1" max="1" width="12.88671875" style="1036" customWidth="1"/>
    <col min="2" max="15" width="11.88671875" style="1036" customWidth="1"/>
    <col min="16" max="256" width="12.77734375" style="1036"/>
    <col min="257" max="257" width="12.88671875" style="1036" customWidth="1"/>
    <col min="258" max="271" width="11.88671875" style="1036" customWidth="1"/>
    <col min="272" max="512" width="12.77734375" style="1036"/>
    <col min="513" max="513" width="12.88671875" style="1036" customWidth="1"/>
    <col min="514" max="527" width="11.88671875" style="1036" customWidth="1"/>
    <col min="528" max="768" width="12.77734375" style="1036"/>
    <col min="769" max="769" width="12.88671875" style="1036" customWidth="1"/>
    <col min="770" max="783" width="11.88671875" style="1036" customWidth="1"/>
    <col min="784" max="1024" width="12.77734375" style="1036"/>
    <col min="1025" max="1025" width="12.88671875" style="1036" customWidth="1"/>
    <col min="1026" max="1039" width="11.88671875" style="1036" customWidth="1"/>
    <col min="1040" max="1280" width="12.77734375" style="1036"/>
    <col min="1281" max="1281" width="12.88671875" style="1036" customWidth="1"/>
    <col min="1282" max="1295" width="11.88671875" style="1036" customWidth="1"/>
    <col min="1296" max="1536" width="12.77734375" style="1036"/>
    <col min="1537" max="1537" width="12.88671875" style="1036" customWidth="1"/>
    <col min="1538" max="1551" width="11.88671875" style="1036" customWidth="1"/>
    <col min="1552" max="1792" width="12.77734375" style="1036"/>
    <col min="1793" max="1793" width="12.88671875" style="1036" customWidth="1"/>
    <col min="1794" max="1807" width="11.88671875" style="1036" customWidth="1"/>
    <col min="1808" max="2048" width="12.77734375" style="1036"/>
    <col min="2049" max="2049" width="12.88671875" style="1036" customWidth="1"/>
    <col min="2050" max="2063" width="11.88671875" style="1036" customWidth="1"/>
    <col min="2064" max="2304" width="12.77734375" style="1036"/>
    <col min="2305" max="2305" width="12.88671875" style="1036" customWidth="1"/>
    <col min="2306" max="2319" width="11.88671875" style="1036" customWidth="1"/>
    <col min="2320" max="2560" width="12.77734375" style="1036"/>
    <col min="2561" max="2561" width="12.88671875" style="1036" customWidth="1"/>
    <col min="2562" max="2575" width="11.88671875" style="1036" customWidth="1"/>
    <col min="2576" max="2816" width="12.77734375" style="1036"/>
    <col min="2817" max="2817" width="12.88671875" style="1036" customWidth="1"/>
    <col min="2818" max="2831" width="11.88671875" style="1036" customWidth="1"/>
    <col min="2832" max="3072" width="12.77734375" style="1036"/>
    <col min="3073" max="3073" width="12.88671875" style="1036" customWidth="1"/>
    <col min="3074" max="3087" width="11.88671875" style="1036" customWidth="1"/>
    <col min="3088" max="3328" width="12.77734375" style="1036"/>
    <col min="3329" max="3329" width="12.88671875" style="1036" customWidth="1"/>
    <col min="3330" max="3343" width="11.88671875" style="1036" customWidth="1"/>
    <col min="3344" max="3584" width="12.77734375" style="1036"/>
    <col min="3585" max="3585" width="12.88671875" style="1036" customWidth="1"/>
    <col min="3586" max="3599" width="11.88671875" style="1036" customWidth="1"/>
    <col min="3600" max="3840" width="12.77734375" style="1036"/>
    <col min="3841" max="3841" width="12.88671875" style="1036" customWidth="1"/>
    <col min="3842" max="3855" width="11.88671875" style="1036" customWidth="1"/>
    <col min="3856" max="4096" width="12.77734375" style="1036"/>
    <col min="4097" max="4097" width="12.88671875" style="1036" customWidth="1"/>
    <col min="4098" max="4111" width="11.88671875" style="1036" customWidth="1"/>
    <col min="4112" max="4352" width="12.77734375" style="1036"/>
    <col min="4353" max="4353" width="12.88671875" style="1036" customWidth="1"/>
    <col min="4354" max="4367" width="11.88671875" style="1036" customWidth="1"/>
    <col min="4368" max="4608" width="12.77734375" style="1036"/>
    <col min="4609" max="4609" width="12.88671875" style="1036" customWidth="1"/>
    <col min="4610" max="4623" width="11.88671875" style="1036" customWidth="1"/>
    <col min="4624" max="4864" width="12.77734375" style="1036"/>
    <col min="4865" max="4865" width="12.88671875" style="1036" customWidth="1"/>
    <col min="4866" max="4879" width="11.88671875" style="1036" customWidth="1"/>
    <col min="4880" max="5120" width="12.77734375" style="1036"/>
    <col min="5121" max="5121" width="12.88671875" style="1036" customWidth="1"/>
    <col min="5122" max="5135" width="11.88671875" style="1036" customWidth="1"/>
    <col min="5136" max="5376" width="12.77734375" style="1036"/>
    <col min="5377" max="5377" width="12.88671875" style="1036" customWidth="1"/>
    <col min="5378" max="5391" width="11.88671875" style="1036" customWidth="1"/>
    <col min="5392" max="5632" width="12.77734375" style="1036"/>
    <col min="5633" max="5633" width="12.88671875" style="1036" customWidth="1"/>
    <col min="5634" max="5647" width="11.88671875" style="1036" customWidth="1"/>
    <col min="5648" max="5888" width="12.77734375" style="1036"/>
    <col min="5889" max="5889" width="12.88671875" style="1036" customWidth="1"/>
    <col min="5890" max="5903" width="11.88671875" style="1036" customWidth="1"/>
    <col min="5904" max="6144" width="12.77734375" style="1036"/>
    <col min="6145" max="6145" width="12.88671875" style="1036" customWidth="1"/>
    <col min="6146" max="6159" width="11.88671875" style="1036" customWidth="1"/>
    <col min="6160" max="6400" width="12.77734375" style="1036"/>
    <col min="6401" max="6401" width="12.88671875" style="1036" customWidth="1"/>
    <col min="6402" max="6415" width="11.88671875" style="1036" customWidth="1"/>
    <col min="6416" max="6656" width="12.77734375" style="1036"/>
    <col min="6657" max="6657" width="12.88671875" style="1036" customWidth="1"/>
    <col min="6658" max="6671" width="11.88671875" style="1036" customWidth="1"/>
    <col min="6672" max="6912" width="12.77734375" style="1036"/>
    <col min="6913" max="6913" width="12.88671875" style="1036" customWidth="1"/>
    <col min="6914" max="6927" width="11.88671875" style="1036" customWidth="1"/>
    <col min="6928" max="7168" width="12.77734375" style="1036"/>
    <col min="7169" max="7169" width="12.88671875" style="1036" customWidth="1"/>
    <col min="7170" max="7183" width="11.88671875" style="1036" customWidth="1"/>
    <col min="7184" max="7424" width="12.77734375" style="1036"/>
    <col min="7425" max="7425" width="12.88671875" style="1036" customWidth="1"/>
    <col min="7426" max="7439" width="11.88671875" style="1036" customWidth="1"/>
    <col min="7440" max="7680" width="12.77734375" style="1036"/>
    <col min="7681" max="7681" width="12.88671875" style="1036" customWidth="1"/>
    <col min="7682" max="7695" width="11.88671875" style="1036" customWidth="1"/>
    <col min="7696" max="7936" width="12.77734375" style="1036"/>
    <col min="7937" max="7937" width="12.88671875" style="1036" customWidth="1"/>
    <col min="7938" max="7951" width="11.88671875" style="1036" customWidth="1"/>
    <col min="7952" max="8192" width="12.77734375" style="1036"/>
    <col min="8193" max="8193" width="12.88671875" style="1036" customWidth="1"/>
    <col min="8194" max="8207" width="11.88671875" style="1036" customWidth="1"/>
    <col min="8208" max="8448" width="12.77734375" style="1036"/>
    <col min="8449" max="8449" width="12.88671875" style="1036" customWidth="1"/>
    <col min="8450" max="8463" width="11.88671875" style="1036" customWidth="1"/>
    <col min="8464" max="8704" width="12.77734375" style="1036"/>
    <col min="8705" max="8705" width="12.88671875" style="1036" customWidth="1"/>
    <col min="8706" max="8719" width="11.88671875" style="1036" customWidth="1"/>
    <col min="8720" max="8960" width="12.77734375" style="1036"/>
    <col min="8961" max="8961" width="12.88671875" style="1036" customWidth="1"/>
    <col min="8962" max="8975" width="11.88671875" style="1036" customWidth="1"/>
    <col min="8976" max="9216" width="12.77734375" style="1036"/>
    <col min="9217" max="9217" width="12.88671875" style="1036" customWidth="1"/>
    <col min="9218" max="9231" width="11.88671875" style="1036" customWidth="1"/>
    <col min="9232" max="9472" width="12.77734375" style="1036"/>
    <col min="9473" max="9473" width="12.88671875" style="1036" customWidth="1"/>
    <col min="9474" max="9487" width="11.88671875" style="1036" customWidth="1"/>
    <col min="9488" max="9728" width="12.77734375" style="1036"/>
    <col min="9729" max="9729" width="12.88671875" style="1036" customWidth="1"/>
    <col min="9730" max="9743" width="11.88671875" style="1036" customWidth="1"/>
    <col min="9744" max="9984" width="12.77734375" style="1036"/>
    <col min="9985" max="9985" width="12.88671875" style="1036" customWidth="1"/>
    <col min="9986" max="9999" width="11.88671875" style="1036" customWidth="1"/>
    <col min="10000" max="10240" width="12.77734375" style="1036"/>
    <col min="10241" max="10241" width="12.88671875" style="1036" customWidth="1"/>
    <col min="10242" max="10255" width="11.88671875" style="1036" customWidth="1"/>
    <col min="10256" max="10496" width="12.77734375" style="1036"/>
    <col min="10497" max="10497" width="12.88671875" style="1036" customWidth="1"/>
    <col min="10498" max="10511" width="11.88671875" style="1036" customWidth="1"/>
    <col min="10512" max="10752" width="12.77734375" style="1036"/>
    <col min="10753" max="10753" width="12.88671875" style="1036" customWidth="1"/>
    <col min="10754" max="10767" width="11.88671875" style="1036" customWidth="1"/>
    <col min="10768" max="11008" width="12.77734375" style="1036"/>
    <col min="11009" max="11009" width="12.88671875" style="1036" customWidth="1"/>
    <col min="11010" max="11023" width="11.88671875" style="1036" customWidth="1"/>
    <col min="11024" max="11264" width="12.77734375" style="1036"/>
    <col min="11265" max="11265" width="12.88671875" style="1036" customWidth="1"/>
    <col min="11266" max="11279" width="11.88671875" style="1036" customWidth="1"/>
    <col min="11280" max="11520" width="12.77734375" style="1036"/>
    <col min="11521" max="11521" width="12.88671875" style="1036" customWidth="1"/>
    <col min="11522" max="11535" width="11.88671875" style="1036" customWidth="1"/>
    <col min="11536" max="11776" width="12.77734375" style="1036"/>
    <col min="11777" max="11777" width="12.88671875" style="1036" customWidth="1"/>
    <col min="11778" max="11791" width="11.88671875" style="1036" customWidth="1"/>
    <col min="11792" max="12032" width="12.77734375" style="1036"/>
    <col min="12033" max="12033" width="12.88671875" style="1036" customWidth="1"/>
    <col min="12034" max="12047" width="11.88671875" style="1036" customWidth="1"/>
    <col min="12048" max="12288" width="12.77734375" style="1036"/>
    <col min="12289" max="12289" width="12.88671875" style="1036" customWidth="1"/>
    <col min="12290" max="12303" width="11.88671875" style="1036" customWidth="1"/>
    <col min="12304" max="12544" width="12.77734375" style="1036"/>
    <col min="12545" max="12545" width="12.88671875" style="1036" customWidth="1"/>
    <col min="12546" max="12559" width="11.88671875" style="1036" customWidth="1"/>
    <col min="12560" max="12800" width="12.77734375" style="1036"/>
    <col min="12801" max="12801" width="12.88671875" style="1036" customWidth="1"/>
    <col min="12802" max="12815" width="11.88671875" style="1036" customWidth="1"/>
    <col min="12816" max="13056" width="12.77734375" style="1036"/>
    <col min="13057" max="13057" width="12.88671875" style="1036" customWidth="1"/>
    <col min="13058" max="13071" width="11.88671875" style="1036" customWidth="1"/>
    <col min="13072" max="13312" width="12.77734375" style="1036"/>
    <col min="13313" max="13313" width="12.88671875" style="1036" customWidth="1"/>
    <col min="13314" max="13327" width="11.88671875" style="1036" customWidth="1"/>
    <col min="13328" max="13568" width="12.77734375" style="1036"/>
    <col min="13569" max="13569" width="12.88671875" style="1036" customWidth="1"/>
    <col min="13570" max="13583" width="11.88671875" style="1036" customWidth="1"/>
    <col min="13584" max="13824" width="12.77734375" style="1036"/>
    <col min="13825" max="13825" width="12.88671875" style="1036" customWidth="1"/>
    <col min="13826" max="13839" width="11.88671875" style="1036" customWidth="1"/>
    <col min="13840" max="14080" width="12.77734375" style="1036"/>
    <col min="14081" max="14081" width="12.88671875" style="1036" customWidth="1"/>
    <col min="14082" max="14095" width="11.88671875" style="1036" customWidth="1"/>
    <col min="14096" max="14336" width="12.77734375" style="1036"/>
    <col min="14337" max="14337" width="12.88671875" style="1036" customWidth="1"/>
    <col min="14338" max="14351" width="11.88671875" style="1036" customWidth="1"/>
    <col min="14352" max="14592" width="12.77734375" style="1036"/>
    <col min="14593" max="14593" width="12.88671875" style="1036" customWidth="1"/>
    <col min="14594" max="14607" width="11.88671875" style="1036" customWidth="1"/>
    <col min="14608" max="14848" width="12.77734375" style="1036"/>
    <col min="14849" max="14849" width="12.88671875" style="1036" customWidth="1"/>
    <col min="14850" max="14863" width="11.88671875" style="1036" customWidth="1"/>
    <col min="14864" max="15104" width="12.77734375" style="1036"/>
    <col min="15105" max="15105" width="12.88671875" style="1036" customWidth="1"/>
    <col min="15106" max="15119" width="11.88671875" style="1036" customWidth="1"/>
    <col min="15120" max="15360" width="12.77734375" style="1036"/>
    <col min="15361" max="15361" width="12.88671875" style="1036" customWidth="1"/>
    <col min="15362" max="15375" width="11.88671875" style="1036" customWidth="1"/>
    <col min="15376" max="15616" width="12.77734375" style="1036"/>
    <col min="15617" max="15617" width="12.88671875" style="1036" customWidth="1"/>
    <col min="15618" max="15631" width="11.88671875" style="1036" customWidth="1"/>
    <col min="15632" max="15872" width="12.77734375" style="1036"/>
    <col min="15873" max="15873" width="12.88671875" style="1036" customWidth="1"/>
    <col min="15874" max="15887" width="11.88671875" style="1036" customWidth="1"/>
    <col min="15888" max="16128" width="12.77734375" style="1036"/>
    <col min="16129" max="16129" width="12.88671875" style="1036" customWidth="1"/>
    <col min="16130" max="16143" width="11.88671875" style="1036" customWidth="1"/>
    <col min="16144" max="16384" width="12.77734375" style="1036"/>
  </cols>
  <sheetData>
    <row r="1" spans="1:17" ht="16.8" thickBot="1">
      <c r="A1" s="1031" t="s">
        <v>1776</v>
      </c>
      <c r="B1" s="1032"/>
      <c r="C1" s="1033"/>
      <c r="D1" s="1033"/>
      <c r="E1" s="1033"/>
      <c r="F1" s="1033"/>
      <c r="G1" s="1033"/>
      <c r="H1" s="1033"/>
      <c r="I1" s="1033"/>
      <c r="J1" s="1033"/>
      <c r="K1" s="1034"/>
      <c r="L1" s="1034"/>
      <c r="M1" s="1035" t="s">
        <v>1623</v>
      </c>
      <c r="N1" s="2095" t="s">
        <v>1777</v>
      </c>
      <c r="O1" s="2096"/>
      <c r="P1" s="1453" t="s">
        <v>49</v>
      </c>
      <c r="Q1" s="1453"/>
    </row>
    <row r="2" spans="1:17" ht="16.8" thickBot="1">
      <c r="A2" s="1031" t="s">
        <v>1778</v>
      </c>
      <c r="B2" s="1037" t="s">
        <v>1779</v>
      </c>
      <c r="C2" s="1038"/>
      <c r="D2" s="1038"/>
      <c r="E2" s="1038"/>
      <c r="F2" s="1038"/>
      <c r="G2" s="1038"/>
      <c r="H2" s="1038"/>
      <c r="I2" s="1038"/>
      <c r="J2" s="1038"/>
      <c r="K2" s="1039"/>
      <c r="L2" s="965"/>
      <c r="M2" s="1035" t="s">
        <v>1780</v>
      </c>
      <c r="N2" s="2097" t="s">
        <v>1869</v>
      </c>
      <c r="O2" s="2097"/>
    </row>
    <row r="3" spans="1:17">
      <c r="A3" s="1033"/>
      <c r="B3" s="1033"/>
      <c r="C3" s="1033"/>
      <c r="D3" s="1033"/>
      <c r="E3" s="1033"/>
      <c r="F3" s="1033"/>
      <c r="G3" s="1033"/>
      <c r="H3" s="1033"/>
      <c r="I3" s="1033"/>
      <c r="J3" s="1033"/>
      <c r="K3" s="1033"/>
      <c r="L3" s="1033"/>
      <c r="M3" s="1033"/>
      <c r="N3" s="1033"/>
      <c r="O3" s="1033"/>
    </row>
    <row r="4" spans="1:17" ht="28.2">
      <c r="A4" s="2098" t="s">
        <v>1870</v>
      </c>
      <c r="B4" s="2098"/>
      <c r="C4" s="2098"/>
      <c r="D4" s="2098"/>
      <c r="E4" s="2098"/>
      <c r="F4" s="2098"/>
      <c r="G4" s="2098"/>
      <c r="H4" s="2098"/>
      <c r="I4" s="2098"/>
      <c r="J4" s="2098"/>
      <c r="K4" s="2098"/>
      <c r="L4" s="2098"/>
      <c r="M4" s="2098"/>
      <c r="N4" s="2098"/>
      <c r="O4" s="2098"/>
    </row>
    <row r="5" spans="1:17" ht="16.8" thickBot="1">
      <c r="A5" s="1034"/>
      <c r="B5" s="1034"/>
      <c r="C5" s="1034"/>
      <c r="D5" s="1034"/>
      <c r="E5" s="1034"/>
      <c r="F5" s="2088" t="s">
        <v>1871</v>
      </c>
      <c r="G5" s="2088"/>
      <c r="H5" s="2088"/>
      <c r="I5" s="2088"/>
      <c r="J5" s="1034"/>
      <c r="K5" s="1034"/>
      <c r="L5" s="1034"/>
      <c r="M5" s="1034"/>
      <c r="N5" s="1034"/>
      <c r="O5" s="1034"/>
    </row>
    <row r="6" spans="1:17" ht="16.8" thickBot="1">
      <c r="A6" s="2089" t="s">
        <v>1801</v>
      </c>
      <c r="B6" s="2090" t="s">
        <v>1763</v>
      </c>
      <c r="C6" s="2090"/>
      <c r="D6" s="2090"/>
      <c r="E6" s="2090"/>
      <c r="F6" s="2091" t="s">
        <v>1872</v>
      </c>
      <c r="G6" s="2091"/>
      <c r="H6" s="2091"/>
      <c r="I6" s="2091"/>
      <c r="J6" s="2090" t="s">
        <v>1873</v>
      </c>
      <c r="K6" s="2090"/>
      <c r="L6" s="2090"/>
      <c r="M6" s="2090"/>
      <c r="N6" s="2099" t="s">
        <v>1874</v>
      </c>
      <c r="O6" s="2100" t="s">
        <v>1875</v>
      </c>
    </row>
    <row r="7" spans="1:17" ht="16.8" thickBot="1">
      <c r="A7" s="2089"/>
      <c r="B7" s="1040"/>
      <c r="C7" s="2092" t="s">
        <v>1876</v>
      </c>
      <c r="D7" s="2092"/>
      <c r="E7" s="2092"/>
      <c r="F7" s="1041"/>
      <c r="G7" s="2092" t="s">
        <v>1876</v>
      </c>
      <c r="H7" s="2092"/>
      <c r="I7" s="2092"/>
      <c r="J7" s="1040"/>
      <c r="K7" s="2093" t="s">
        <v>1876</v>
      </c>
      <c r="L7" s="2093"/>
      <c r="M7" s="2093"/>
      <c r="N7" s="2099"/>
      <c r="O7" s="2100"/>
    </row>
    <row r="8" spans="1:17" ht="16.8" thickBot="1">
      <c r="A8" s="2089"/>
      <c r="B8" s="1040" t="s">
        <v>1877</v>
      </c>
      <c r="C8" s="2094" t="s">
        <v>1878</v>
      </c>
      <c r="D8" s="2092" t="s">
        <v>1879</v>
      </c>
      <c r="E8" s="2092" t="s">
        <v>1688</v>
      </c>
      <c r="F8" s="1040" t="s">
        <v>1877</v>
      </c>
      <c r="G8" s="2094" t="s">
        <v>1878</v>
      </c>
      <c r="H8" s="2092" t="s">
        <v>1879</v>
      </c>
      <c r="I8" s="2092" t="s">
        <v>1688</v>
      </c>
      <c r="J8" s="1040" t="s">
        <v>1877</v>
      </c>
      <c r="K8" s="2094" t="s">
        <v>1878</v>
      </c>
      <c r="L8" s="2092" t="s">
        <v>1879</v>
      </c>
      <c r="M8" s="2093" t="s">
        <v>1688</v>
      </c>
      <c r="N8" s="2099"/>
      <c r="O8" s="2100"/>
    </row>
    <row r="9" spans="1:17" ht="20.399999999999999" customHeight="1">
      <c r="A9" s="2089"/>
      <c r="B9" s="1042" t="s">
        <v>1814</v>
      </c>
      <c r="C9" s="2094"/>
      <c r="D9" s="2092"/>
      <c r="E9" s="2092"/>
      <c r="F9" s="1042" t="s">
        <v>1814</v>
      </c>
      <c r="G9" s="2094"/>
      <c r="H9" s="2092"/>
      <c r="I9" s="2092"/>
      <c r="J9" s="1042" t="s">
        <v>1814</v>
      </c>
      <c r="K9" s="2094"/>
      <c r="L9" s="2092"/>
      <c r="M9" s="2093"/>
      <c r="N9" s="2099"/>
      <c r="O9" s="2100"/>
    </row>
    <row r="10" spans="1:17">
      <c r="A10" s="1043" t="s">
        <v>1880</v>
      </c>
      <c r="B10" s="1044">
        <v>15967</v>
      </c>
      <c r="C10" s="1045">
        <v>202810</v>
      </c>
      <c r="D10" s="1045">
        <v>2000</v>
      </c>
      <c r="E10" s="1045">
        <v>0</v>
      </c>
      <c r="F10" s="1045">
        <v>15967</v>
      </c>
      <c r="G10" s="1045">
        <v>202810</v>
      </c>
      <c r="H10" s="1045">
        <v>2000</v>
      </c>
      <c r="I10" s="1045">
        <v>0</v>
      </c>
      <c r="J10" s="1045">
        <v>0</v>
      </c>
      <c r="K10" s="1045">
        <v>0</v>
      </c>
      <c r="L10" s="1045">
        <v>0</v>
      </c>
      <c r="M10" s="1046">
        <v>0</v>
      </c>
      <c r="N10" s="1046">
        <v>0</v>
      </c>
      <c r="O10" s="1045">
        <v>2000</v>
      </c>
    </row>
    <row r="11" spans="1:17">
      <c r="A11" s="1047"/>
      <c r="B11" s="1048"/>
      <c r="C11" s="1046"/>
      <c r="D11" s="1046"/>
      <c r="E11" s="1046"/>
      <c r="F11" s="1046"/>
      <c r="G11" s="1046"/>
      <c r="H11" s="1046"/>
      <c r="I11" s="1046"/>
      <c r="J11" s="1046"/>
      <c r="K11" s="1046"/>
      <c r="L11" s="1046"/>
      <c r="M11" s="1046"/>
      <c r="N11" s="1046"/>
      <c r="O11" s="1046"/>
    </row>
    <row r="12" spans="1:17">
      <c r="A12" s="1047"/>
      <c r="B12" s="1048"/>
      <c r="C12" s="1046"/>
      <c r="D12" s="1046"/>
      <c r="E12" s="1046"/>
      <c r="F12" s="1046"/>
      <c r="G12" s="1046"/>
      <c r="H12" s="1046"/>
      <c r="I12" s="1046"/>
      <c r="J12" s="1046"/>
      <c r="K12" s="1046"/>
      <c r="L12" s="1046"/>
      <c r="M12" s="1046"/>
      <c r="N12" s="1046"/>
      <c r="O12" s="1046"/>
    </row>
    <row r="13" spans="1:17">
      <c r="A13" s="1047"/>
      <c r="B13" s="1048"/>
      <c r="C13" s="1046"/>
      <c r="D13" s="1046"/>
      <c r="E13" s="1046"/>
      <c r="F13" s="1046"/>
      <c r="G13" s="1046"/>
      <c r="H13" s="1046"/>
      <c r="I13" s="1046"/>
      <c r="J13" s="1046"/>
      <c r="K13" s="1046"/>
      <c r="L13" s="1046"/>
      <c r="M13" s="1046"/>
      <c r="N13" s="1046"/>
      <c r="O13" s="1046"/>
    </row>
    <row r="14" spans="1:17">
      <c r="A14" s="1047"/>
      <c r="B14" s="1048"/>
      <c r="C14" s="1046"/>
      <c r="D14" s="1046"/>
      <c r="E14" s="1046"/>
      <c r="F14" s="1046"/>
      <c r="G14" s="1046"/>
      <c r="H14" s="1046"/>
      <c r="I14" s="1046"/>
      <c r="J14" s="1046"/>
      <c r="K14" s="1046"/>
      <c r="L14" s="1046"/>
      <c r="M14" s="1046"/>
      <c r="N14" s="1046"/>
      <c r="O14" s="1046"/>
    </row>
    <row r="15" spans="1:17">
      <c r="A15" s="1047"/>
      <c r="B15" s="1048"/>
      <c r="C15" s="1046"/>
      <c r="D15" s="1046"/>
      <c r="E15" s="1046"/>
      <c r="F15" s="1046"/>
      <c r="G15" s="1046"/>
      <c r="H15" s="1046"/>
      <c r="I15" s="1046"/>
      <c r="J15" s="1046"/>
      <c r="K15" s="1046"/>
      <c r="L15" s="1046"/>
      <c r="M15" s="1046"/>
      <c r="N15" s="1046"/>
      <c r="O15" s="1046"/>
    </row>
    <row r="16" spans="1:17">
      <c r="A16" s="1047"/>
      <c r="B16" s="1048"/>
      <c r="C16" s="1046"/>
      <c r="D16" s="1046"/>
      <c r="E16" s="1046"/>
      <c r="F16" s="1046"/>
      <c r="G16" s="1046"/>
      <c r="H16" s="1046"/>
      <c r="I16" s="1046"/>
      <c r="J16" s="1046"/>
      <c r="K16" s="1046"/>
      <c r="L16" s="1046"/>
      <c r="M16" s="1046"/>
      <c r="N16" s="1046"/>
      <c r="O16" s="1046"/>
    </row>
    <row r="17" spans="1:15">
      <c r="A17" s="1047"/>
      <c r="B17" s="1048"/>
      <c r="C17" s="1046"/>
      <c r="D17" s="1046"/>
      <c r="E17" s="1046"/>
      <c r="F17" s="1046"/>
      <c r="G17" s="1046"/>
      <c r="H17" s="1046"/>
      <c r="I17" s="1046"/>
      <c r="J17" s="1046"/>
      <c r="K17" s="1046"/>
      <c r="L17" s="1046"/>
      <c r="M17" s="1046"/>
      <c r="N17" s="1046"/>
      <c r="O17" s="1046"/>
    </row>
    <row r="18" spans="1:15">
      <c r="A18" s="1047"/>
      <c r="B18" s="1048"/>
      <c r="C18" s="1046"/>
      <c r="D18" s="1046"/>
      <c r="E18" s="1046"/>
      <c r="F18" s="1046"/>
      <c r="G18" s="1046"/>
      <c r="H18" s="1046"/>
      <c r="I18" s="1046"/>
      <c r="J18" s="1046"/>
      <c r="K18" s="1046"/>
      <c r="L18" s="1046"/>
      <c r="M18" s="1046"/>
      <c r="N18" s="1046"/>
      <c r="O18" s="1046"/>
    </row>
    <row r="19" spans="1:15">
      <c r="A19" s="1047"/>
      <c r="B19" s="1048"/>
      <c r="C19" s="1046"/>
      <c r="D19" s="1046"/>
      <c r="E19" s="1046"/>
      <c r="F19" s="1046"/>
      <c r="G19" s="1046"/>
      <c r="H19" s="1046"/>
      <c r="I19" s="1046"/>
      <c r="J19" s="1046"/>
      <c r="K19" s="1046"/>
      <c r="L19" s="1046"/>
      <c r="M19" s="1046"/>
      <c r="N19" s="1046"/>
      <c r="O19" s="1046"/>
    </row>
    <row r="20" spans="1:15">
      <c r="A20" s="1047"/>
      <c r="B20" s="1048"/>
      <c r="C20" s="1046"/>
      <c r="D20" s="1046"/>
      <c r="E20" s="1046"/>
      <c r="F20" s="1046"/>
      <c r="G20" s="1046"/>
      <c r="H20" s="1046"/>
      <c r="I20" s="1046"/>
      <c r="J20" s="1046"/>
      <c r="K20" s="1046"/>
      <c r="L20" s="1046"/>
      <c r="M20" s="1046"/>
      <c r="N20" s="1046"/>
      <c r="O20" s="1046"/>
    </row>
    <row r="21" spans="1:15">
      <c r="A21" s="1047"/>
      <c r="B21" s="1048"/>
      <c r="C21" s="1046"/>
      <c r="D21" s="1046"/>
      <c r="E21" s="1046"/>
      <c r="F21" s="1046"/>
      <c r="G21" s="1046"/>
      <c r="H21" s="1046"/>
      <c r="I21" s="1046"/>
      <c r="J21" s="1046"/>
      <c r="K21" s="1046"/>
      <c r="L21" s="1046"/>
      <c r="M21" s="1046"/>
      <c r="N21" s="1046"/>
      <c r="O21" s="1046"/>
    </row>
    <row r="22" spans="1:15">
      <c r="A22" s="1047"/>
      <c r="B22" s="1048"/>
      <c r="C22" s="1046"/>
      <c r="D22" s="1046"/>
      <c r="E22" s="1046"/>
      <c r="F22" s="1046"/>
      <c r="G22" s="1046"/>
      <c r="H22" s="1046"/>
      <c r="I22" s="1046"/>
      <c r="J22" s="1046"/>
      <c r="K22" s="1046"/>
      <c r="L22" s="1046"/>
      <c r="M22" s="1046"/>
      <c r="N22" s="1046"/>
      <c r="O22" s="1046"/>
    </row>
    <row r="23" spans="1:15">
      <c r="A23" s="1047"/>
      <c r="B23" s="1048"/>
      <c r="C23" s="1046"/>
      <c r="D23" s="1046"/>
      <c r="E23" s="1046"/>
      <c r="F23" s="1046"/>
      <c r="G23" s="1046"/>
      <c r="H23" s="1046"/>
      <c r="I23" s="1046"/>
      <c r="J23" s="1046"/>
      <c r="K23" s="1046"/>
      <c r="L23" s="1046"/>
      <c r="M23" s="1046"/>
      <c r="N23" s="1046"/>
      <c r="O23" s="1046"/>
    </row>
    <row r="24" spans="1:15">
      <c r="A24" s="1047"/>
      <c r="B24" s="1048"/>
      <c r="C24" s="1046"/>
      <c r="D24" s="1046"/>
      <c r="E24" s="1046"/>
      <c r="F24" s="1046"/>
      <c r="G24" s="1046"/>
      <c r="H24" s="1046"/>
      <c r="I24" s="1046"/>
      <c r="J24" s="1046"/>
      <c r="K24" s="1046"/>
      <c r="L24" s="1046"/>
      <c r="M24" s="1046"/>
      <c r="N24" s="1046"/>
      <c r="O24" s="1046"/>
    </row>
    <row r="25" spans="1:15">
      <c r="A25" s="1047"/>
      <c r="B25" s="1048"/>
      <c r="C25" s="1046"/>
      <c r="D25" s="1046"/>
      <c r="E25" s="1046"/>
      <c r="F25" s="1046"/>
      <c r="G25" s="1046"/>
      <c r="H25" s="1046"/>
      <c r="I25" s="1046"/>
      <c r="J25" s="1046"/>
      <c r="K25" s="1046"/>
      <c r="L25" s="1046"/>
      <c r="M25" s="1046"/>
      <c r="N25" s="1046"/>
      <c r="O25" s="1046"/>
    </row>
    <row r="26" spans="1:15">
      <c r="A26" s="1047"/>
      <c r="B26" s="1048"/>
      <c r="C26" s="1046"/>
      <c r="D26" s="1046"/>
      <c r="E26" s="1046"/>
      <c r="F26" s="1046"/>
      <c r="G26" s="1046"/>
      <c r="H26" s="1046"/>
      <c r="I26" s="1046"/>
      <c r="J26" s="1046"/>
      <c r="K26" s="1046"/>
      <c r="L26" s="1046"/>
      <c r="M26" s="1046"/>
      <c r="N26" s="1046"/>
      <c r="O26" s="1046"/>
    </row>
    <row r="27" spans="1:15">
      <c r="A27" s="1047"/>
      <c r="B27" s="1048"/>
      <c r="C27" s="1046"/>
      <c r="D27" s="1046"/>
      <c r="E27" s="1046"/>
      <c r="F27" s="1046"/>
      <c r="G27" s="1046"/>
      <c r="H27" s="1046"/>
      <c r="I27" s="1046"/>
      <c r="J27" s="1046"/>
      <c r="K27" s="1046"/>
      <c r="L27" s="1046"/>
      <c r="M27" s="1046"/>
      <c r="N27" s="1046"/>
      <c r="O27" s="1046"/>
    </row>
    <row r="28" spans="1:15" ht="16.8" thickBot="1">
      <c r="A28" s="1049"/>
      <c r="B28" s="1050"/>
      <c r="C28" s="1051"/>
      <c r="D28" s="1051"/>
      <c r="E28" s="1051"/>
      <c r="F28" s="1051"/>
      <c r="G28" s="1051"/>
      <c r="H28" s="1051"/>
      <c r="I28" s="1051"/>
      <c r="J28" s="1051"/>
      <c r="K28" s="1051"/>
      <c r="L28" s="1051"/>
      <c r="M28" s="1051"/>
      <c r="N28" s="1051"/>
      <c r="O28" s="1051"/>
    </row>
    <row r="29" spans="1:15">
      <c r="A29" s="1033"/>
      <c r="B29" s="1033"/>
      <c r="C29" s="1033"/>
      <c r="D29" s="1033"/>
      <c r="E29" s="1033"/>
      <c r="F29" s="1033"/>
      <c r="G29" s="1033"/>
      <c r="H29" s="1033"/>
      <c r="I29" s="1033"/>
      <c r="J29" s="1033"/>
      <c r="K29" s="1033"/>
      <c r="L29" s="1033"/>
      <c r="M29" s="1033"/>
      <c r="N29" s="1033"/>
      <c r="O29" s="993" t="s">
        <v>1881</v>
      </c>
    </row>
    <row r="30" spans="1:15">
      <c r="A30" s="1032" t="s">
        <v>1882</v>
      </c>
      <c r="B30" s="1032"/>
      <c r="C30" s="1032"/>
      <c r="D30" s="1033"/>
      <c r="E30" s="1033"/>
      <c r="F30" s="1033"/>
      <c r="G30" s="1033"/>
      <c r="H30" s="1033"/>
      <c r="I30" s="1033"/>
      <c r="J30" s="1033"/>
      <c r="K30" s="1033"/>
      <c r="L30" s="1033"/>
      <c r="M30" s="1033"/>
      <c r="N30" s="1033"/>
      <c r="O30" s="1033"/>
    </row>
    <row r="31" spans="1:15">
      <c r="A31" s="1032" t="s">
        <v>1883</v>
      </c>
      <c r="B31" s="1032"/>
      <c r="C31" s="1032"/>
      <c r="D31" s="1033"/>
      <c r="E31" s="1033"/>
      <c r="F31" s="1033"/>
      <c r="G31" s="1033"/>
      <c r="H31" s="1033"/>
      <c r="I31" s="1033"/>
      <c r="J31" s="1033"/>
      <c r="K31" s="1033"/>
      <c r="L31" s="1033"/>
      <c r="M31" s="1033"/>
      <c r="N31" s="1033"/>
      <c r="O31" s="1033"/>
    </row>
    <row r="32" spans="1:15">
      <c r="A32" s="1032" t="s">
        <v>1884</v>
      </c>
      <c r="B32" s="1032"/>
      <c r="C32" s="1032"/>
      <c r="D32" s="1033"/>
      <c r="E32" s="1033"/>
      <c r="F32" s="1033"/>
      <c r="G32" s="1033"/>
      <c r="H32" s="1033"/>
      <c r="I32" s="1033"/>
      <c r="J32" s="1033"/>
      <c r="K32" s="1033"/>
      <c r="L32" s="1033"/>
      <c r="M32" s="1033"/>
      <c r="N32" s="1033"/>
      <c r="O32" s="1033"/>
    </row>
    <row r="33" spans="1:15">
      <c r="A33" s="1032" t="s">
        <v>1885</v>
      </c>
      <c r="B33" s="1032"/>
      <c r="C33" s="1032"/>
      <c r="D33" s="1033"/>
      <c r="E33" s="1033"/>
      <c r="F33" s="1033"/>
      <c r="G33" s="1033"/>
      <c r="H33" s="1033"/>
      <c r="I33" s="1033"/>
      <c r="J33" s="1033"/>
      <c r="K33" s="1033"/>
      <c r="L33" s="1033"/>
      <c r="M33" s="1033"/>
      <c r="N33" s="1033"/>
      <c r="O33" s="1033"/>
    </row>
    <row r="34" spans="1:15">
      <c r="A34" s="1032" t="s">
        <v>1886</v>
      </c>
      <c r="B34" s="1032"/>
      <c r="C34" s="1032"/>
      <c r="D34" s="1033"/>
      <c r="E34" s="1033"/>
      <c r="F34" s="1033"/>
      <c r="G34" s="1033"/>
      <c r="H34" s="1033"/>
      <c r="I34" s="1033"/>
      <c r="J34" s="1033"/>
      <c r="K34" s="1033"/>
      <c r="L34" s="1033"/>
      <c r="M34" s="1033"/>
      <c r="N34" s="1033"/>
      <c r="O34" s="1033"/>
    </row>
    <row r="35" spans="1:15">
      <c r="A35" s="1032" t="s">
        <v>1887</v>
      </c>
      <c r="B35" s="1032"/>
      <c r="C35" s="1032"/>
      <c r="D35" s="1033"/>
      <c r="E35" s="1033"/>
      <c r="F35" s="1033"/>
      <c r="G35" s="1033"/>
      <c r="H35" s="1033"/>
      <c r="I35" s="1033"/>
      <c r="J35" s="1033"/>
      <c r="K35" s="1033"/>
      <c r="L35" s="1033"/>
      <c r="M35" s="1033"/>
      <c r="N35" s="1033"/>
      <c r="O35" s="1033"/>
    </row>
  </sheetData>
  <mergeCells count="23">
    <mergeCell ref="P1:Q1"/>
    <mergeCell ref="C7:E7"/>
    <mergeCell ref="G7:I7"/>
    <mergeCell ref="K7:M7"/>
    <mergeCell ref="C8:C9"/>
    <mergeCell ref="D8:D9"/>
    <mergeCell ref="E8:E9"/>
    <mergeCell ref="G8:G9"/>
    <mergeCell ref="H8:H9"/>
    <mergeCell ref="I8:I9"/>
    <mergeCell ref="K8:K9"/>
    <mergeCell ref="N1:O1"/>
    <mergeCell ref="N2:O2"/>
    <mergeCell ref="A4:O4"/>
    <mergeCell ref="N6:N9"/>
    <mergeCell ref="O6:O9"/>
    <mergeCell ref="F5:I5"/>
    <mergeCell ref="A6:A9"/>
    <mergeCell ref="B6:E6"/>
    <mergeCell ref="F6:I6"/>
    <mergeCell ref="J6:M6"/>
    <mergeCell ref="L8:L9"/>
    <mergeCell ref="M8:M9"/>
  </mergeCells>
  <phoneticPr fontId="15" type="noConversion"/>
  <hyperlinks>
    <hyperlink ref="P1" location="預告統計資料發布時間表!A1" display="回發布時間表" xr:uid="{53893D0C-007E-4643-A055-DC7F790EE508}"/>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0F9F-630C-4245-889E-14EE0C4C02DA}">
  <dimension ref="A1:CB37"/>
  <sheetViews>
    <sheetView workbookViewId="0">
      <selection activeCell="AP1" sqref="AP1:AQ1"/>
    </sheetView>
  </sheetViews>
  <sheetFormatPr defaultColWidth="9" defaultRowHeight="16.2"/>
  <cols>
    <col min="1" max="1" width="12.6640625" style="431" customWidth="1"/>
    <col min="2" max="2" width="10.44140625" style="431" customWidth="1"/>
    <col min="3" max="11" width="5.44140625" style="431" customWidth="1"/>
    <col min="12" max="14" width="6.109375" style="431" customWidth="1"/>
    <col min="15" max="41" width="5.33203125" style="431" customWidth="1"/>
    <col min="42" max="16384" width="9" style="431"/>
  </cols>
  <sheetData>
    <row r="1" spans="1:43" ht="17.25" customHeight="1">
      <c r="A1" s="428" t="s">
        <v>1149</v>
      </c>
      <c r="B1" s="429"/>
      <c r="C1" s="430"/>
      <c r="D1" s="430"/>
      <c r="E1" s="430"/>
      <c r="F1" s="430"/>
      <c r="G1" s="430"/>
      <c r="H1" s="430"/>
      <c r="AP1" s="1453" t="s">
        <v>49</v>
      </c>
      <c r="AQ1" s="1453"/>
    </row>
    <row r="2" spans="1:43" ht="17.25" customHeight="1">
      <c r="A2" s="432" t="s">
        <v>1150</v>
      </c>
      <c r="B2" s="433" t="s">
        <v>1151</v>
      </c>
      <c r="C2" s="434"/>
      <c r="D2" s="434"/>
      <c r="E2" s="430"/>
      <c r="F2" s="430"/>
      <c r="G2" s="430"/>
      <c r="H2" s="430"/>
      <c r="L2" s="435"/>
      <c r="M2" s="435"/>
      <c r="N2" s="435"/>
      <c r="O2" s="435"/>
      <c r="P2" s="435"/>
      <c r="Q2" s="435"/>
      <c r="R2" s="435"/>
      <c r="S2" s="435"/>
      <c r="T2" s="435"/>
      <c r="U2" s="435"/>
      <c r="V2" s="435"/>
      <c r="W2" s="435"/>
      <c r="AG2" s="435"/>
      <c r="AH2" s="435"/>
      <c r="AI2" s="435"/>
      <c r="AJ2" s="435"/>
      <c r="AK2" s="435"/>
      <c r="AL2" s="435"/>
      <c r="AM2" s="435"/>
      <c r="AN2" s="435"/>
      <c r="AO2" s="435"/>
    </row>
    <row r="3" spans="1:43" s="440" customFormat="1" ht="28.2">
      <c r="A3" s="436" t="s">
        <v>1152</v>
      </c>
      <c r="B3" s="437"/>
      <c r="C3" s="438"/>
      <c r="D3" s="437"/>
      <c r="E3" s="437"/>
      <c r="F3" s="437"/>
      <c r="G3" s="437"/>
      <c r="H3" s="437"/>
      <c r="I3" s="437"/>
      <c r="J3" s="437"/>
      <c r="K3" s="437"/>
      <c r="L3" s="438"/>
      <c r="M3" s="439"/>
      <c r="N3" s="439"/>
      <c r="O3" s="439"/>
      <c r="P3" s="439"/>
      <c r="Q3" s="439"/>
      <c r="R3" s="439"/>
      <c r="S3" s="439"/>
      <c r="T3" s="439"/>
      <c r="U3" s="439"/>
      <c r="V3" s="439"/>
      <c r="W3" s="439"/>
      <c r="X3" s="437"/>
      <c r="Y3" s="437"/>
      <c r="Z3" s="437"/>
      <c r="AA3" s="437"/>
      <c r="AB3" s="437"/>
      <c r="AC3" s="437"/>
      <c r="AD3" s="437"/>
      <c r="AE3" s="437"/>
      <c r="AF3" s="437"/>
      <c r="AG3" s="438"/>
      <c r="AH3" s="438"/>
      <c r="AI3" s="438"/>
      <c r="AJ3" s="438"/>
      <c r="AK3" s="438"/>
      <c r="AL3" s="438"/>
      <c r="AM3" s="439"/>
      <c r="AN3" s="439"/>
      <c r="AO3" s="439"/>
    </row>
    <row r="4" spans="1:43" ht="34.5" customHeight="1" thickBot="1">
      <c r="C4" s="441"/>
      <c r="D4" s="441"/>
      <c r="E4" s="441"/>
      <c r="H4" s="442"/>
      <c r="K4" s="442"/>
      <c r="L4" s="443"/>
      <c r="S4" s="444" t="s">
        <v>1153</v>
      </c>
      <c r="X4" s="442"/>
      <c r="Y4" s="442"/>
      <c r="Z4" s="442"/>
      <c r="AA4" s="442"/>
      <c r="AB4" s="442"/>
      <c r="AC4" s="442"/>
      <c r="AD4" s="442"/>
      <c r="AE4" s="442"/>
      <c r="AF4" s="442"/>
      <c r="AG4" s="442"/>
      <c r="AH4" s="442"/>
      <c r="AI4" s="442"/>
      <c r="AJ4" s="442"/>
      <c r="AK4" s="442"/>
      <c r="AL4" s="442"/>
      <c r="AM4" s="445"/>
      <c r="AN4" s="445"/>
      <c r="AO4" s="446" t="s">
        <v>1154</v>
      </c>
    </row>
    <row r="5" spans="1:43" ht="27" customHeight="1">
      <c r="A5" s="1869" t="s">
        <v>1155</v>
      </c>
      <c r="B5" s="2014"/>
      <c r="C5" s="2112" t="s">
        <v>1156</v>
      </c>
      <c r="D5" s="2113"/>
      <c r="E5" s="2113"/>
      <c r="F5" s="2113"/>
      <c r="G5" s="2113"/>
      <c r="H5" s="2113"/>
      <c r="I5" s="2113"/>
      <c r="J5" s="2113"/>
      <c r="K5" s="2114"/>
      <c r="L5" s="2013" t="s">
        <v>1157</v>
      </c>
      <c r="M5" s="1869"/>
      <c r="N5" s="2014"/>
      <c r="O5" s="2112" t="s">
        <v>1158</v>
      </c>
      <c r="P5" s="2113"/>
      <c r="Q5" s="2113"/>
      <c r="R5" s="2113"/>
      <c r="S5" s="2113"/>
      <c r="T5" s="2113"/>
      <c r="U5" s="2113"/>
      <c r="V5" s="2113"/>
      <c r="W5" s="2114"/>
      <c r="X5" s="447" t="s">
        <v>1159</v>
      </c>
      <c r="Y5" s="448"/>
      <c r="Z5" s="448"/>
      <c r="AA5" s="449"/>
      <c r="AB5" s="449"/>
      <c r="AC5" s="449"/>
      <c r="AD5" s="449"/>
      <c r="AE5" s="449"/>
      <c r="AF5" s="449"/>
      <c r="AG5" s="449"/>
      <c r="AH5" s="449"/>
      <c r="AI5" s="449"/>
      <c r="AJ5" s="449"/>
      <c r="AK5" s="449"/>
      <c r="AL5" s="450"/>
      <c r="AM5" s="2117" t="s">
        <v>1160</v>
      </c>
      <c r="AN5" s="2118"/>
      <c r="AO5" s="2118"/>
    </row>
    <row r="6" spans="1:43" ht="29.25" customHeight="1">
      <c r="A6" s="2016"/>
      <c r="B6" s="2017"/>
      <c r="C6" s="451" t="s">
        <v>1161</v>
      </c>
      <c r="D6" s="451"/>
      <c r="E6" s="451"/>
      <c r="F6" s="451" t="s">
        <v>1162</v>
      </c>
      <c r="G6" s="451"/>
      <c r="H6" s="451"/>
      <c r="I6" s="2120" t="s">
        <v>1163</v>
      </c>
      <c r="J6" s="2121"/>
      <c r="K6" s="1690"/>
      <c r="L6" s="2115"/>
      <c r="M6" s="1871"/>
      <c r="N6" s="2116"/>
      <c r="O6" s="452" t="s">
        <v>1164</v>
      </c>
      <c r="P6" s="453"/>
      <c r="Q6" s="453"/>
      <c r="R6" s="453" t="s">
        <v>1165</v>
      </c>
      <c r="S6" s="453"/>
      <c r="T6" s="453"/>
      <c r="U6" s="2122" t="s">
        <v>1166</v>
      </c>
      <c r="V6" s="2123"/>
      <c r="W6" s="2124"/>
      <c r="X6" s="2125" t="s">
        <v>1167</v>
      </c>
      <c r="Y6" s="2126"/>
      <c r="Z6" s="2127"/>
      <c r="AA6" s="1832" t="s">
        <v>1168</v>
      </c>
      <c r="AB6" s="2128"/>
      <c r="AC6" s="2129"/>
      <c r="AD6" s="1832" t="s">
        <v>1169</v>
      </c>
      <c r="AE6" s="2128"/>
      <c r="AF6" s="2129"/>
      <c r="AG6" s="2101" t="s">
        <v>1170</v>
      </c>
      <c r="AH6" s="2102"/>
      <c r="AI6" s="2103"/>
      <c r="AJ6" s="2101" t="s">
        <v>1171</v>
      </c>
      <c r="AK6" s="2102"/>
      <c r="AL6" s="2104"/>
      <c r="AM6" s="2119"/>
      <c r="AN6" s="2119"/>
      <c r="AO6" s="2119"/>
    </row>
    <row r="7" spans="1:43" ht="59.25" customHeight="1" thickBot="1">
      <c r="A7" s="2110"/>
      <c r="B7" s="2111"/>
      <c r="C7" s="454" t="s">
        <v>1172</v>
      </c>
      <c r="D7" s="455" t="s">
        <v>1173</v>
      </c>
      <c r="E7" s="455" t="s">
        <v>1174</v>
      </c>
      <c r="F7" s="454" t="s">
        <v>1172</v>
      </c>
      <c r="G7" s="455" t="s">
        <v>1173</v>
      </c>
      <c r="H7" s="455" t="s">
        <v>1174</v>
      </c>
      <c r="I7" s="454" t="s">
        <v>1172</v>
      </c>
      <c r="J7" s="455" t="s">
        <v>1173</v>
      </c>
      <c r="K7" s="455" t="s">
        <v>1174</v>
      </c>
      <c r="L7" s="455" t="s">
        <v>1175</v>
      </c>
      <c r="M7" s="456" t="s">
        <v>1077</v>
      </c>
      <c r="N7" s="454" t="s">
        <v>1078</v>
      </c>
      <c r="O7" s="457" t="s">
        <v>1175</v>
      </c>
      <c r="P7" s="458" t="s">
        <v>1077</v>
      </c>
      <c r="Q7" s="459" t="s">
        <v>1078</v>
      </c>
      <c r="R7" s="457" t="s">
        <v>1175</v>
      </c>
      <c r="S7" s="458" t="s">
        <v>1077</v>
      </c>
      <c r="T7" s="459" t="s">
        <v>1078</v>
      </c>
      <c r="U7" s="457" t="s">
        <v>1175</v>
      </c>
      <c r="V7" s="458" t="s">
        <v>1077</v>
      </c>
      <c r="W7" s="460" t="s">
        <v>1078</v>
      </c>
      <c r="X7" s="461" t="s">
        <v>1175</v>
      </c>
      <c r="Y7" s="458" t="s">
        <v>1077</v>
      </c>
      <c r="Z7" s="459" t="s">
        <v>1078</v>
      </c>
      <c r="AA7" s="457" t="s">
        <v>1176</v>
      </c>
      <c r="AB7" s="458" t="s">
        <v>1077</v>
      </c>
      <c r="AC7" s="459" t="s">
        <v>1078</v>
      </c>
      <c r="AD7" s="457" t="s">
        <v>1176</v>
      </c>
      <c r="AE7" s="458" t="s">
        <v>1077</v>
      </c>
      <c r="AF7" s="459" t="s">
        <v>1078</v>
      </c>
      <c r="AG7" s="457" t="s">
        <v>1176</v>
      </c>
      <c r="AH7" s="458" t="s">
        <v>1077</v>
      </c>
      <c r="AI7" s="459" t="s">
        <v>1078</v>
      </c>
      <c r="AJ7" s="457" t="s">
        <v>1176</v>
      </c>
      <c r="AK7" s="458" t="s">
        <v>1077</v>
      </c>
      <c r="AL7" s="460" t="s">
        <v>1078</v>
      </c>
      <c r="AM7" s="461" t="s">
        <v>1176</v>
      </c>
      <c r="AN7" s="458" t="s">
        <v>1077</v>
      </c>
      <c r="AO7" s="460" t="s">
        <v>1078</v>
      </c>
    </row>
    <row r="8" spans="1:43" ht="30.75" customHeight="1" thickBot="1">
      <c r="A8" s="1544" t="s">
        <v>794</v>
      </c>
      <c r="B8" s="462" t="s">
        <v>1176</v>
      </c>
      <c r="C8" s="463">
        <v>227</v>
      </c>
      <c r="D8" s="463">
        <v>106</v>
      </c>
      <c r="E8" s="463">
        <v>121</v>
      </c>
      <c r="F8" s="463">
        <v>30</v>
      </c>
      <c r="G8" s="463">
        <v>18</v>
      </c>
      <c r="H8" s="463">
        <v>12</v>
      </c>
      <c r="I8" s="463">
        <v>197</v>
      </c>
      <c r="J8" s="463">
        <v>88</v>
      </c>
      <c r="K8" s="464">
        <v>109</v>
      </c>
      <c r="L8" s="464">
        <v>58</v>
      </c>
      <c r="M8" s="464">
        <v>25</v>
      </c>
      <c r="N8" s="464">
        <v>33</v>
      </c>
      <c r="O8" s="464">
        <v>0</v>
      </c>
      <c r="P8" s="464">
        <v>0</v>
      </c>
      <c r="Q8" s="464">
        <v>0</v>
      </c>
      <c r="R8" s="464">
        <v>0</v>
      </c>
      <c r="S8" s="464">
        <v>0</v>
      </c>
      <c r="T8" s="464">
        <v>0</v>
      </c>
      <c r="U8" s="464">
        <v>0</v>
      </c>
      <c r="V8" s="464">
        <v>0</v>
      </c>
      <c r="W8" s="464">
        <v>0</v>
      </c>
      <c r="X8" s="465">
        <v>464</v>
      </c>
      <c r="Y8" s="465">
        <v>226</v>
      </c>
      <c r="Z8" s="465">
        <v>238</v>
      </c>
      <c r="AA8" s="466">
        <v>230</v>
      </c>
      <c r="AB8" s="466">
        <v>113</v>
      </c>
      <c r="AC8" s="466">
        <v>117</v>
      </c>
      <c r="AD8" s="467">
        <v>224</v>
      </c>
      <c r="AE8" s="467">
        <v>107</v>
      </c>
      <c r="AF8" s="467">
        <v>117</v>
      </c>
      <c r="AG8" s="468">
        <v>2</v>
      </c>
      <c r="AH8" s="468">
        <v>2</v>
      </c>
      <c r="AI8" s="468">
        <v>0</v>
      </c>
      <c r="AJ8" s="468">
        <v>8</v>
      </c>
      <c r="AK8" s="468">
        <v>4</v>
      </c>
      <c r="AL8" s="468">
        <v>4</v>
      </c>
      <c r="AM8" s="468">
        <v>0</v>
      </c>
      <c r="AN8" s="468">
        <v>0</v>
      </c>
      <c r="AO8" s="469">
        <v>0</v>
      </c>
    </row>
    <row r="9" spans="1:43" ht="30.75" customHeight="1" thickBot="1">
      <c r="A9" s="1546"/>
      <c r="B9" s="470" t="s">
        <v>1177</v>
      </c>
      <c r="C9" s="471">
        <v>23</v>
      </c>
      <c r="D9" s="471">
        <v>11</v>
      </c>
      <c r="E9" s="471">
        <v>12</v>
      </c>
      <c r="F9" s="471">
        <v>3</v>
      </c>
      <c r="G9" s="471">
        <v>2</v>
      </c>
      <c r="H9" s="471">
        <v>1</v>
      </c>
      <c r="I9" s="471">
        <v>20</v>
      </c>
      <c r="J9" s="471">
        <v>9</v>
      </c>
      <c r="K9" s="472">
        <v>11</v>
      </c>
      <c r="L9" s="472">
        <v>6</v>
      </c>
      <c r="M9" s="472">
        <v>3</v>
      </c>
      <c r="N9" s="472">
        <v>3</v>
      </c>
      <c r="O9" s="472">
        <v>0</v>
      </c>
      <c r="P9" s="472">
        <v>0</v>
      </c>
      <c r="Q9" s="472">
        <v>0</v>
      </c>
      <c r="R9" s="472">
        <v>0</v>
      </c>
      <c r="S9" s="472">
        <v>0</v>
      </c>
      <c r="T9" s="472">
        <v>0</v>
      </c>
      <c r="U9" s="472">
        <v>0</v>
      </c>
      <c r="V9" s="472">
        <v>0</v>
      </c>
      <c r="W9" s="472">
        <v>0</v>
      </c>
      <c r="X9" s="473">
        <v>62</v>
      </c>
      <c r="Y9" s="473">
        <v>33</v>
      </c>
      <c r="Z9" s="473">
        <v>29</v>
      </c>
      <c r="AA9" s="466">
        <v>28</v>
      </c>
      <c r="AB9" s="474">
        <v>14</v>
      </c>
      <c r="AC9" s="474">
        <v>14</v>
      </c>
      <c r="AD9" s="474">
        <v>33</v>
      </c>
      <c r="AE9" s="474">
        <v>18</v>
      </c>
      <c r="AF9" s="474">
        <v>15</v>
      </c>
      <c r="AG9" s="468">
        <v>0</v>
      </c>
      <c r="AH9" s="468">
        <v>0</v>
      </c>
      <c r="AI9" s="468">
        <v>0</v>
      </c>
      <c r="AJ9" s="468">
        <v>1</v>
      </c>
      <c r="AK9" s="468">
        <v>1</v>
      </c>
      <c r="AL9" s="468">
        <v>0</v>
      </c>
      <c r="AM9" s="475">
        <v>0</v>
      </c>
      <c r="AN9" s="475">
        <v>0</v>
      </c>
      <c r="AO9" s="476">
        <v>0</v>
      </c>
    </row>
    <row r="10" spans="1:43" ht="30.75" customHeight="1" thickBot="1">
      <c r="A10" s="1546"/>
      <c r="B10" s="462" t="s">
        <v>1178</v>
      </c>
      <c r="C10" s="477">
        <v>72</v>
      </c>
      <c r="D10" s="477">
        <v>27</v>
      </c>
      <c r="E10" s="477">
        <v>45</v>
      </c>
      <c r="F10" s="477">
        <v>15</v>
      </c>
      <c r="G10" s="477">
        <v>9</v>
      </c>
      <c r="H10" s="478">
        <v>6</v>
      </c>
      <c r="I10" s="477">
        <v>57</v>
      </c>
      <c r="J10" s="477">
        <v>18</v>
      </c>
      <c r="K10" s="472">
        <v>39</v>
      </c>
      <c r="L10" s="472">
        <v>27</v>
      </c>
      <c r="M10" s="472">
        <v>10</v>
      </c>
      <c r="N10" s="472">
        <v>17</v>
      </c>
      <c r="O10" s="472">
        <v>0</v>
      </c>
      <c r="P10" s="472">
        <v>0</v>
      </c>
      <c r="Q10" s="472">
        <v>0</v>
      </c>
      <c r="R10" s="472">
        <v>0</v>
      </c>
      <c r="S10" s="472">
        <v>0</v>
      </c>
      <c r="T10" s="472">
        <v>0</v>
      </c>
      <c r="U10" s="472">
        <v>0</v>
      </c>
      <c r="V10" s="472">
        <v>0</v>
      </c>
      <c r="W10" s="472">
        <v>0</v>
      </c>
      <c r="X10" s="473">
        <v>145</v>
      </c>
      <c r="Y10" s="473">
        <v>64</v>
      </c>
      <c r="Z10" s="473">
        <v>81</v>
      </c>
      <c r="AA10" s="466">
        <v>77</v>
      </c>
      <c r="AB10" s="474">
        <v>36</v>
      </c>
      <c r="AC10" s="474">
        <v>41</v>
      </c>
      <c r="AD10" s="474">
        <v>66</v>
      </c>
      <c r="AE10" s="474">
        <v>27</v>
      </c>
      <c r="AF10" s="474">
        <v>39</v>
      </c>
      <c r="AG10" s="468">
        <v>0</v>
      </c>
      <c r="AH10" s="468">
        <v>0</v>
      </c>
      <c r="AI10" s="468">
        <v>0</v>
      </c>
      <c r="AJ10" s="468">
        <v>2</v>
      </c>
      <c r="AK10" s="468">
        <v>1</v>
      </c>
      <c r="AL10" s="468">
        <v>1</v>
      </c>
      <c r="AM10" s="475">
        <v>0</v>
      </c>
      <c r="AN10" s="475">
        <v>0</v>
      </c>
      <c r="AO10" s="476">
        <v>0</v>
      </c>
    </row>
    <row r="11" spans="1:43" ht="30.75" customHeight="1" thickBot="1">
      <c r="A11" s="1546"/>
      <c r="B11" s="462" t="s">
        <v>1179</v>
      </c>
      <c r="C11" s="477">
        <v>57</v>
      </c>
      <c r="D11" s="477">
        <v>28</v>
      </c>
      <c r="E11" s="477">
        <v>29</v>
      </c>
      <c r="F11" s="477">
        <v>8</v>
      </c>
      <c r="G11" s="477">
        <v>4</v>
      </c>
      <c r="H11" s="477">
        <v>4</v>
      </c>
      <c r="I11" s="477">
        <v>49</v>
      </c>
      <c r="J11" s="477">
        <v>24</v>
      </c>
      <c r="K11" s="472">
        <v>25</v>
      </c>
      <c r="L11" s="472">
        <v>12</v>
      </c>
      <c r="M11" s="472">
        <v>4</v>
      </c>
      <c r="N11" s="472">
        <v>8</v>
      </c>
      <c r="O11" s="472">
        <v>0</v>
      </c>
      <c r="P11" s="472">
        <v>0</v>
      </c>
      <c r="Q11" s="472">
        <v>0</v>
      </c>
      <c r="R11" s="472">
        <v>0</v>
      </c>
      <c r="S11" s="472">
        <v>0</v>
      </c>
      <c r="T11" s="472">
        <v>0</v>
      </c>
      <c r="U11" s="472">
        <v>0</v>
      </c>
      <c r="V11" s="472">
        <v>0</v>
      </c>
      <c r="W11" s="472">
        <v>0</v>
      </c>
      <c r="X11" s="473">
        <v>105</v>
      </c>
      <c r="Y11" s="473">
        <v>52</v>
      </c>
      <c r="Z11" s="473">
        <v>53</v>
      </c>
      <c r="AA11" s="466">
        <v>54</v>
      </c>
      <c r="AB11" s="474">
        <v>27</v>
      </c>
      <c r="AC11" s="474">
        <v>27</v>
      </c>
      <c r="AD11" s="474">
        <v>48</v>
      </c>
      <c r="AE11" s="474">
        <v>23</v>
      </c>
      <c r="AF11" s="474">
        <v>25</v>
      </c>
      <c r="AG11" s="468">
        <v>1</v>
      </c>
      <c r="AH11" s="468">
        <v>1</v>
      </c>
      <c r="AI11" s="468">
        <v>0</v>
      </c>
      <c r="AJ11" s="468">
        <v>2</v>
      </c>
      <c r="AK11" s="468">
        <v>1</v>
      </c>
      <c r="AL11" s="468">
        <v>1</v>
      </c>
      <c r="AM11" s="475">
        <v>0</v>
      </c>
      <c r="AN11" s="475">
        <v>0</v>
      </c>
      <c r="AO11" s="476">
        <v>0</v>
      </c>
    </row>
    <row r="12" spans="1:43" ht="30.75" customHeight="1" thickBot="1">
      <c r="A12" s="1546"/>
      <c r="B12" s="462" t="s">
        <v>1180</v>
      </c>
      <c r="C12" s="477">
        <v>45</v>
      </c>
      <c r="D12" s="477">
        <v>22</v>
      </c>
      <c r="E12" s="477">
        <v>23</v>
      </c>
      <c r="F12" s="477">
        <v>3</v>
      </c>
      <c r="G12" s="477">
        <v>2</v>
      </c>
      <c r="H12" s="477">
        <v>1</v>
      </c>
      <c r="I12" s="477">
        <v>42</v>
      </c>
      <c r="J12" s="477">
        <v>20</v>
      </c>
      <c r="K12" s="472">
        <v>22</v>
      </c>
      <c r="L12" s="472">
        <v>7</v>
      </c>
      <c r="M12" s="472">
        <v>2</v>
      </c>
      <c r="N12" s="472">
        <v>5</v>
      </c>
      <c r="O12" s="472">
        <v>0</v>
      </c>
      <c r="P12" s="472">
        <v>0</v>
      </c>
      <c r="Q12" s="472">
        <v>0</v>
      </c>
      <c r="R12" s="472">
        <v>0</v>
      </c>
      <c r="S12" s="472">
        <v>0</v>
      </c>
      <c r="T12" s="472">
        <v>0</v>
      </c>
      <c r="U12" s="472">
        <v>0</v>
      </c>
      <c r="V12" s="472">
        <v>0</v>
      </c>
      <c r="W12" s="472">
        <v>0</v>
      </c>
      <c r="X12" s="473">
        <v>82</v>
      </c>
      <c r="Y12" s="473">
        <v>43</v>
      </c>
      <c r="Z12" s="473">
        <v>39</v>
      </c>
      <c r="AA12" s="466">
        <v>42</v>
      </c>
      <c r="AB12" s="474">
        <v>23</v>
      </c>
      <c r="AC12" s="474">
        <v>19</v>
      </c>
      <c r="AD12" s="474">
        <v>39</v>
      </c>
      <c r="AE12" s="474">
        <v>19</v>
      </c>
      <c r="AF12" s="474">
        <v>20</v>
      </c>
      <c r="AG12" s="468">
        <v>1</v>
      </c>
      <c r="AH12" s="468">
        <v>1</v>
      </c>
      <c r="AI12" s="468">
        <v>0</v>
      </c>
      <c r="AJ12" s="468">
        <v>0</v>
      </c>
      <c r="AK12" s="468">
        <v>0</v>
      </c>
      <c r="AL12" s="468">
        <v>0</v>
      </c>
      <c r="AM12" s="475">
        <v>0</v>
      </c>
      <c r="AN12" s="475">
        <v>0</v>
      </c>
      <c r="AO12" s="476">
        <v>0</v>
      </c>
    </row>
    <row r="13" spans="1:43" ht="30.75" customHeight="1" thickBot="1">
      <c r="A13" s="1997"/>
      <c r="B13" s="462" t="s">
        <v>1181</v>
      </c>
      <c r="C13" s="477">
        <v>30</v>
      </c>
      <c r="D13" s="477">
        <v>18</v>
      </c>
      <c r="E13" s="477">
        <v>12</v>
      </c>
      <c r="F13" s="477">
        <v>1</v>
      </c>
      <c r="G13" s="477">
        <v>1</v>
      </c>
      <c r="H13" s="477">
        <v>0</v>
      </c>
      <c r="I13" s="477">
        <v>29</v>
      </c>
      <c r="J13" s="477">
        <v>17</v>
      </c>
      <c r="K13" s="472">
        <v>12</v>
      </c>
      <c r="L13" s="472">
        <v>6</v>
      </c>
      <c r="M13" s="472">
        <v>6</v>
      </c>
      <c r="N13" s="472">
        <v>0</v>
      </c>
      <c r="O13" s="472">
        <v>0</v>
      </c>
      <c r="P13" s="472">
        <v>0</v>
      </c>
      <c r="Q13" s="472">
        <v>0</v>
      </c>
      <c r="R13" s="472">
        <v>0</v>
      </c>
      <c r="S13" s="472">
        <v>0</v>
      </c>
      <c r="T13" s="472">
        <v>0</v>
      </c>
      <c r="U13" s="472">
        <v>0</v>
      </c>
      <c r="V13" s="472">
        <v>0</v>
      </c>
      <c r="W13" s="472">
        <v>0</v>
      </c>
      <c r="X13" s="473">
        <v>70</v>
      </c>
      <c r="Y13" s="473">
        <v>34</v>
      </c>
      <c r="Z13" s="473">
        <v>36</v>
      </c>
      <c r="AA13" s="466">
        <v>29</v>
      </c>
      <c r="AB13" s="474">
        <v>13</v>
      </c>
      <c r="AC13" s="474">
        <v>16</v>
      </c>
      <c r="AD13" s="474">
        <v>38</v>
      </c>
      <c r="AE13" s="474">
        <v>20</v>
      </c>
      <c r="AF13" s="474">
        <v>18</v>
      </c>
      <c r="AG13" s="468">
        <v>0</v>
      </c>
      <c r="AH13" s="468">
        <v>0</v>
      </c>
      <c r="AI13" s="468">
        <v>0</v>
      </c>
      <c r="AJ13" s="468">
        <v>3</v>
      </c>
      <c r="AK13" s="468">
        <v>1</v>
      </c>
      <c r="AL13" s="468">
        <v>2</v>
      </c>
      <c r="AM13" s="475">
        <v>0</v>
      </c>
      <c r="AN13" s="475">
        <v>0</v>
      </c>
      <c r="AO13" s="476">
        <v>0</v>
      </c>
    </row>
    <row r="14" spans="1:43" ht="30.75" customHeight="1" thickBot="1">
      <c r="A14" s="2105" t="s">
        <v>1182</v>
      </c>
      <c r="B14" s="462" t="s">
        <v>1176</v>
      </c>
      <c r="C14" s="463">
        <v>227</v>
      </c>
      <c r="D14" s="463">
        <v>106</v>
      </c>
      <c r="E14" s="463">
        <v>121</v>
      </c>
      <c r="F14" s="463">
        <v>30</v>
      </c>
      <c r="G14" s="463">
        <v>18</v>
      </c>
      <c r="H14" s="463">
        <v>12</v>
      </c>
      <c r="I14" s="463">
        <v>197</v>
      </c>
      <c r="J14" s="463">
        <v>88</v>
      </c>
      <c r="K14" s="464">
        <v>109</v>
      </c>
      <c r="L14" s="464">
        <v>58</v>
      </c>
      <c r="M14" s="464">
        <v>25</v>
      </c>
      <c r="N14" s="464">
        <v>33</v>
      </c>
      <c r="O14" s="464">
        <v>0</v>
      </c>
      <c r="P14" s="464">
        <v>0</v>
      </c>
      <c r="Q14" s="464">
        <v>0</v>
      </c>
      <c r="R14" s="464">
        <v>0</v>
      </c>
      <c r="S14" s="464">
        <v>0</v>
      </c>
      <c r="T14" s="464">
        <v>0</v>
      </c>
      <c r="U14" s="464">
        <v>0</v>
      </c>
      <c r="V14" s="464">
        <v>0</v>
      </c>
      <c r="W14" s="464">
        <v>0</v>
      </c>
      <c r="X14" s="465">
        <v>464</v>
      </c>
      <c r="Y14" s="465">
        <v>226</v>
      </c>
      <c r="Z14" s="465">
        <v>238</v>
      </c>
      <c r="AA14" s="466">
        <v>230</v>
      </c>
      <c r="AB14" s="466">
        <v>113</v>
      </c>
      <c r="AC14" s="466">
        <v>117</v>
      </c>
      <c r="AD14" s="467">
        <v>224</v>
      </c>
      <c r="AE14" s="467">
        <v>107</v>
      </c>
      <c r="AF14" s="467">
        <v>117</v>
      </c>
      <c r="AG14" s="468">
        <v>2</v>
      </c>
      <c r="AH14" s="468">
        <v>2</v>
      </c>
      <c r="AI14" s="468">
        <v>0</v>
      </c>
      <c r="AJ14" s="468">
        <v>8</v>
      </c>
      <c r="AK14" s="468">
        <v>4</v>
      </c>
      <c r="AL14" s="468">
        <v>4</v>
      </c>
      <c r="AM14" s="468">
        <v>0</v>
      </c>
      <c r="AN14" s="468">
        <v>0</v>
      </c>
      <c r="AO14" s="469">
        <v>0</v>
      </c>
    </row>
    <row r="15" spans="1:43" ht="27" customHeight="1" thickBot="1">
      <c r="A15" s="2106"/>
      <c r="B15" s="470" t="s">
        <v>1183</v>
      </c>
      <c r="C15" s="471">
        <v>23</v>
      </c>
      <c r="D15" s="471">
        <v>11</v>
      </c>
      <c r="E15" s="471">
        <v>12</v>
      </c>
      <c r="F15" s="471">
        <v>3</v>
      </c>
      <c r="G15" s="471">
        <v>2</v>
      </c>
      <c r="H15" s="471">
        <v>1</v>
      </c>
      <c r="I15" s="471">
        <v>20</v>
      </c>
      <c r="J15" s="471">
        <v>9</v>
      </c>
      <c r="K15" s="472">
        <v>11</v>
      </c>
      <c r="L15" s="472">
        <v>6</v>
      </c>
      <c r="M15" s="472">
        <v>3</v>
      </c>
      <c r="N15" s="472">
        <v>3</v>
      </c>
      <c r="O15" s="472">
        <v>0</v>
      </c>
      <c r="P15" s="472">
        <v>0</v>
      </c>
      <c r="Q15" s="472">
        <v>0</v>
      </c>
      <c r="R15" s="472">
        <v>0</v>
      </c>
      <c r="S15" s="472">
        <v>0</v>
      </c>
      <c r="T15" s="472">
        <v>0</v>
      </c>
      <c r="U15" s="472">
        <v>0</v>
      </c>
      <c r="V15" s="472">
        <v>0</v>
      </c>
      <c r="W15" s="472">
        <v>0</v>
      </c>
      <c r="X15" s="473">
        <v>62</v>
      </c>
      <c r="Y15" s="473">
        <v>33</v>
      </c>
      <c r="Z15" s="473">
        <v>29</v>
      </c>
      <c r="AA15" s="466">
        <v>28</v>
      </c>
      <c r="AB15" s="474">
        <v>14</v>
      </c>
      <c r="AC15" s="474">
        <v>14</v>
      </c>
      <c r="AD15" s="474">
        <v>33</v>
      </c>
      <c r="AE15" s="474">
        <v>18</v>
      </c>
      <c r="AF15" s="474">
        <v>15</v>
      </c>
      <c r="AG15" s="468">
        <v>0</v>
      </c>
      <c r="AH15" s="468">
        <v>0</v>
      </c>
      <c r="AI15" s="468">
        <v>0</v>
      </c>
      <c r="AJ15" s="468">
        <v>1</v>
      </c>
      <c r="AK15" s="468">
        <v>1</v>
      </c>
      <c r="AL15" s="468">
        <v>0</v>
      </c>
      <c r="AM15" s="475">
        <v>0</v>
      </c>
      <c r="AN15" s="475">
        <v>0</v>
      </c>
      <c r="AO15" s="476">
        <v>0</v>
      </c>
    </row>
    <row r="16" spans="1:43" ht="27" customHeight="1" thickBot="1">
      <c r="A16" s="2106"/>
      <c r="B16" s="462" t="s">
        <v>1184</v>
      </c>
      <c r="C16" s="477">
        <v>72</v>
      </c>
      <c r="D16" s="477">
        <v>27</v>
      </c>
      <c r="E16" s="477">
        <v>45</v>
      </c>
      <c r="F16" s="477">
        <v>15</v>
      </c>
      <c r="G16" s="477">
        <v>9</v>
      </c>
      <c r="H16" s="478">
        <v>6</v>
      </c>
      <c r="I16" s="477">
        <v>57</v>
      </c>
      <c r="J16" s="477">
        <v>18</v>
      </c>
      <c r="K16" s="472">
        <v>39</v>
      </c>
      <c r="L16" s="472">
        <v>27</v>
      </c>
      <c r="M16" s="472">
        <v>10</v>
      </c>
      <c r="N16" s="472">
        <v>17</v>
      </c>
      <c r="O16" s="472">
        <v>0</v>
      </c>
      <c r="P16" s="472">
        <v>0</v>
      </c>
      <c r="Q16" s="472">
        <v>0</v>
      </c>
      <c r="R16" s="472">
        <v>0</v>
      </c>
      <c r="S16" s="472">
        <v>0</v>
      </c>
      <c r="T16" s="472">
        <v>0</v>
      </c>
      <c r="U16" s="472">
        <v>0</v>
      </c>
      <c r="V16" s="472">
        <v>0</v>
      </c>
      <c r="W16" s="472">
        <v>0</v>
      </c>
      <c r="X16" s="473">
        <v>145</v>
      </c>
      <c r="Y16" s="473">
        <v>64</v>
      </c>
      <c r="Z16" s="473">
        <v>81</v>
      </c>
      <c r="AA16" s="466">
        <v>77</v>
      </c>
      <c r="AB16" s="474">
        <v>36</v>
      </c>
      <c r="AC16" s="474">
        <v>41</v>
      </c>
      <c r="AD16" s="474">
        <v>66</v>
      </c>
      <c r="AE16" s="474">
        <v>27</v>
      </c>
      <c r="AF16" s="474">
        <v>39</v>
      </c>
      <c r="AG16" s="468">
        <v>0</v>
      </c>
      <c r="AH16" s="468">
        <v>0</v>
      </c>
      <c r="AI16" s="468">
        <v>0</v>
      </c>
      <c r="AJ16" s="468">
        <v>2</v>
      </c>
      <c r="AK16" s="468">
        <v>1</v>
      </c>
      <c r="AL16" s="468">
        <v>1</v>
      </c>
      <c r="AM16" s="475">
        <v>0</v>
      </c>
      <c r="AN16" s="475">
        <v>0</v>
      </c>
      <c r="AO16" s="476">
        <v>0</v>
      </c>
    </row>
    <row r="17" spans="1:80" ht="27" customHeight="1" thickBot="1">
      <c r="A17" s="2106"/>
      <c r="B17" s="462" t="s">
        <v>1185</v>
      </c>
      <c r="C17" s="477">
        <v>57</v>
      </c>
      <c r="D17" s="477">
        <v>28</v>
      </c>
      <c r="E17" s="477">
        <v>29</v>
      </c>
      <c r="F17" s="477">
        <v>8</v>
      </c>
      <c r="G17" s="477">
        <v>4</v>
      </c>
      <c r="H17" s="477">
        <v>4</v>
      </c>
      <c r="I17" s="477">
        <v>49</v>
      </c>
      <c r="J17" s="477">
        <v>24</v>
      </c>
      <c r="K17" s="472">
        <v>25</v>
      </c>
      <c r="L17" s="472">
        <v>12</v>
      </c>
      <c r="M17" s="472">
        <v>4</v>
      </c>
      <c r="N17" s="472">
        <v>8</v>
      </c>
      <c r="O17" s="472">
        <v>0</v>
      </c>
      <c r="P17" s="472">
        <v>0</v>
      </c>
      <c r="Q17" s="472">
        <v>0</v>
      </c>
      <c r="R17" s="472">
        <v>0</v>
      </c>
      <c r="S17" s="472">
        <v>0</v>
      </c>
      <c r="T17" s="472">
        <v>0</v>
      </c>
      <c r="U17" s="472">
        <v>0</v>
      </c>
      <c r="V17" s="472">
        <v>0</v>
      </c>
      <c r="W17" s="472">
        <v>0</v>
      </c>
      <c r="X17" s="473">
        <v>105</v>
      </c>
      <c r="Y17" s="473">
        <v>52</v>
      </c>
      <c r="Z17" s="473">
        <v>53</v>
      </c>
      <c r="AA17" s="466">
        <v>54</v>
      </c>
      <c r="AB17" s="474">
        <v>27</v>
      </c>
      <c r="AC17" s="474">
        <v>27</v>
      </c>
      <c r="AD17" s="474">
        <v>48</v>
      </c>
      <c r="AE17" s="474">
        <v>23</v>
      </c>
      <c r="AF17" s="474">
        <v>25</v>
      </c>
      <c r="AG17" s="468">
        <v>1</v>
      </c>
      <c r="AH17" s="468">
        <v>1</v>
      </c>
      <c r="AI17" s="468">
        <v>0</v>
      </c>
      <c r="AJ17" s="468">
        <v>2</v>
      </c>
      <c r="AK17" s="468">
        <v>1</v>
      </c>
      <c r="AL17" s="468">
        <v>1</v>
      </c>
      <c r="AM17" s="475">
        <v>0</v>
      </c>
      <c r="AN17" s="475">
        <v>0</v>
      </c>
      <c r="AO17" s="476">
        <v>0</v>
      </c>
    </row>
    <row r="18" spans="1:80" ht="27" customHeight="1" thickBot="1">
      <c r="A18" s="2106"/>
      <c r="B18" s="462" t="s">
        <v>1186</v>
      </c>
      <c r="C18" s="477">
        <v>45</v>
      </c>
      <c r="D18" s="477">
        <v>22</v>
      </c>
      <c r="E18" s="477">
        <v>23</v>
      </c>
      <c r="F18" s="477">
        <v>3</v>
      </c>
      <c r="G18" s="477">
        <v>2</v>
      </c>
      <c r="H18" s="477">
        <v>1</v>
      </c>
      <c r="I18" s="477">
        <v>42</v>
      </c>
      <c r="J18" s="477">
        <v>20</v>
      </c>
      <c r="K18" s="472">
        <v>22</v>
      </c>
      <c r="L18" s="472">
        <v>7</v>
      </c>
      <c r="M18" s="472">
        <v>2</v>
      </c>
      <c r="N18" s="472">
        <v>5</v>
      </c>
      <c r="O18" s="472">
        <v>0</v>
      </c>
      <c r="P18" s="472">
        <v>0</v>
      </c>
      <c r="Q18" s="472">
        <v>0</v>
      </c>
      <c r="R18" s="472">
        <v>0</v>
      </c>
      <c r="S18" s="472">
        <v>0</v>
      </c>
      <c r="T18" s="472">
        <v>0</v>
      </c>
      <c r="U18" s="472">
        <v>0</v>
      </c>
      <c r="V18" s="472">
        <v>0</v>
      </c>
      <c r="W18" s="472">
        <v>0</v>
      </c>
      <c r="X18" s="473">
        <v>82</v>
      </c>
      <c r="Y18" s="473">
        <v>43</v>
      </c>
      <c r="Z18" s="473">
        <v>39</v>
      </c>
      <c r="AA18" s="466">
        <v>42</v>
      </c>
      <c r="AB18" s="474">
        <v>23</v>
      </c>
      <c r="AC18" s="474">
        <v>19</v>
      </c>
      <c r="AD18" s="474">
        <v>39</v>
      </c>
      <c r="AE18" s="474">
        <v>19</v>
      </c>
      <c r="AF18" s="474">
        <v>20</v>
      </c>
      <c r="AG18" s="468">
        <v>1</v>
      </c>
      <c r="AH18" s="468">
        <v>1</v>
      </c>
      <c r="AI18" s="468">
        <v>0</v>
      </c>
      <c r="AJ18" s="468">
        <v>0</v>
      </c>
      <c r="AK18" s="468">
        <v>0</v>
      </c>
      <c r="AL18" s="468">
        <v>0</v>
      </c>
      <c r="AM18" s="475">
        <v>0</v>
      </c>
      <c r="AN18" s="475">
        <v>0</v>
      </c>
      <c r="AO18" s="476">
        <v>0</v>
      </c>
    </row>
    <row r="19" spans="1:80" ht="27" customHeight="1" thickBot="1">
      <c r="A19" s="2107"/>
      <c r="B19" s="462" t="s">
        <v>1187</v>
      </c>
      <c r="C19" s="477">
        <v>30</v>
      </c>
      <c r="D19" s="477">
        <v>18</v>
      </c>
      <c r="E19" s="477">
        <v>12</v>
      </c>
      <c r="F19" s="477">
        <v>1</v>
      </c>
      <c r="G19" s="477">
        <v>1</v>
      </c>
      <c r="H19" s="477">
        <v>0</v>
      </c>
      <c r="I19" s="477">
        <v>29</v>
      </c>
      <c r="J19" s="477">
        <v>17</v>
      </c>
      <c r="K19" s="472">
        <v>12</v>
      </c>
      <c r="L19" s="472">
        <v>6</v>
      </c>
      <c r="M19" s="472">
        <v>6</v>
      </c>
      <c r="N19" s="472">
        <v>0</v>
      </c>
      <c r="O19" s="472">
        <v>0</v>
      </c>
      <c r="P19" s="472">
        <v>0</v>
      </c>
      <c r="Q19" s="472">
        <v>0</v>
      </c>
      <c r="R19" s="472">
        <v>0</v>
      </c>
      <c r="S19" s="472">
        <v>0</v>
      </c>
      <c r="T19" s="472">
        <v>0</v>
      </c>
      <c r="U19" s="472">
        <v>0</v>
      </c>
      <c r="V19" s="472">
        <v>0</v>
      </c>
      <c r="W19" s="472">
        <v>0</v>
      </c>
      <c r="X19" s="473">
        <v>70</v>
      </c>
      <c r="Y19" s="473">
        <v>34</v>
      </c>
      <c r="Z19" s="473">
        <v>36</v>
      </c>
      <c r="AA19" s="466">
        <v>29</v>
      </c>
      <c r="AB19" s="474">
        <v>13</v>
      </c>
      <c r="AC19" s="474">
        <v>16</v>
      </c>
      <c r="AD19" s="474">
        <v>38</v>
      </c>
      <c r="AE19" s="474">
        <v>20</v>
      </c>
      <c r="AF19" s="474">
        <v>18</v>
      </c>
      <c r="AG19" s="468">
        <v>0</v>
      </c>
      <c r="AH19" s="468">
        <v>0</v>
      </c>
      <c r="AI19" s="468">
        <v>0</v>
      </c>
      <c r="AJ19" s="468">
        <v>3</v>
      </c>
      <c r="AK19" s="468">
        <v>1</v>
      </c>
      <c r="AL19" s="468">
        <v>2</v>
      </c>
      <c r="AM19" s="475">
        <v>0</v>
      </c>
      <c r="AN19" s="475">
        <v>0</v>
      </c>
      <c r="AO19" s="476">
        <v>0</v>
      </c>
    </row>
    <row r="20" spans="1:80" ht="27" customHeight="1" thickBot="1">
      <c r="A20" s="2105" t="s">
        <v>1182</v>
      </c>
      <c r="B20" s="327" t="s">
        <v>1176</v>
      </c>
      <c r="C20" s="463">
        <v>227</v>
      </c>
      <c r="D20" s="463">
        <v>106</v>
      </c>
      <c r="E20" s="463">
        <v>121</v>
      </c>
      <c r="F20" s="463">
        <v>30</v>
      </c>
      <c r="G20" s="463">
        <v>18</v>
      </c>
      <c r="H20" s="463">
        <v>12</v>
      </c>
      <c r="I20" s="463">
        <v>197</v>
      </c>
      <c r="J20" s="463">
        <v>88</v>
      </c>
      <c r="K20" s="464">
        <v>109</v>
      </c>
      <c r="L20" s="464">
        <v>58</v>
      </c>
      <c r="M20" s="464">
        <v>25</v>
      </c>
      <c r="N20" s="464">
        <v>33</v>
      </c>
      <c r="O20" s="464">
        <v>0</v>
      </c>
      <c r="P20" s="464">
        <v>0</v>
      </c>
      <c r="Q20" s="464">
        <v>0</v>
      </c>
      <c r="R20" s="464">
        <v>0</v>
      </c>
      <c r="S20" s="464">
        <v>0</v>
      </c>
      <c r="T20" s="464">
        <v>0</v>
      </c>
      <c r="U20" s="464">
        <v>0</v>
      </c>
      <c r="V20" s="464">
        <v>0</v>
      </c>
      <c r="W20" s="464">
        <v>0</v>
      </c>
      <c r="X20" s="465">
        <v>464</v>
      </c>
      <c r="Y20" s="465">
        <v>226</v>
      </c>
      <c r="Z20" s="465">
        <v>238</v>
      </c>
      <c r="AA20" s="466">
        <v>230</v>
      </c>
      <c r="AB20" s="466">
        <v>113</v>
      </c>
      <c r="AC20" s="466">
        <v>117</v>
      </c>
      <c r="AD20" s="467">
        <v>224</v>
      </c>
      <c r="AE20" s="467">
        <v>107</v>
      </c>
      <c r="AF20" s="467">
        <v>117</v>
      </c>
      <c r="AG20" s="468">
        <v>2</v>
      </c>
      <c r="AH20" s="468">
        <v>2</v>
      </c>
      <c r="AI20" s="468">
        <v>0</v>
      </c>
      <c r="AJ20" s="468">
        <v>8</v>
      </c>
      <c r="AK20" s="468">
        <v>4</v>
      </c>
      <c r="AL20" s="468">
        <v>4</v>
      </c>
      <c r="AM20" s="468">
        <v>0</v>
      </c>
      <c r="AN20" s="468">
        <v>0</v>
      </c>
      <c r="AO20" s="469">
        <v>0</v>
      </c>
    </row>
    <row r="21" spans="1:80" ht="27" customHeight="1" thickBot="1">
      <c r="A21" s="2106"/>
      <c r="B21" s="470" t="s">
        <v>1183</v>
      </c>
      <c r="C21" s="471">
        <v>23</v>
      </c>
      <c r="D21" s="471">
        <v>11</v>
      </c>
      <c r="E21" s="471">
        <v>12</v>
      </c>
      <c r="F21" s="471">
        <v>3</v>
      </c>
      <c r="G21" s="471">
        <v>2</v>
      </c>
      <c r="H21" s="471">
        <v>1</v>
      </c>
      <c r="I21" s="471">
        <v>20</v>
      </c>
      <c r="J21" s="471">
        <v>9</v>
      </c>
      <c r="K21" s="472">
        <v>11</v>
      </c>
      <c r="L21" s="472">
        <v>6</v>
      </c>
      <c r="M21" s="472">
        <v>3</v>
      </c>
      <c r="N21" s="472">
        <v>3</v>
      </c>
      <c r="O21" s="472">
        <v>0</v>
      </c>
      <c r="P21" s="472">
        <v>0</v>
      </c>
      <c r="Q21" s="472">
        <v>0</v>
      </c>
      <c r="R21" s="472">
        <v>0</v>
      </c>
      <c r="S21" s="472">
        <v>0</v>
      </c>
      <c r="T21" s="472">
        <v>0</v>
      </c>
      <c r="U21" s="472">
        <v>0</v>
      </c>
      <c r="V21" s="472">
        <v>0</v>
      </c>
      <c r="W21" s="472">
        <v>0</v>
      </c>
      <c r="X21" s="473">
        <v>62</v>
      </c>
      <c r="Y21" s="473">
        <v>33</v>
      </c>
      <c r="Z21" s="473">
        <v>29</v>
      </c>
      <c r="AA21" s="466">
        <v>28</v>
      </c>
      <c r="AB21" s="474">
        <v>14</v>
      </c>
      <c r="AC21" s="474">
        <v>14</v>
      </c>
      <c r="AD21" s="474">
        <v>33</v>
      </c>
      <c r="AE21" s="474">
        <v>18</v>
      </c>
      <c r="AF21" s="474">
        <v>15</v>
      </c>
      <c r="AG21" s="468">
        <v>0</v>
      </c>
      <c r="AH21" s="468">
        <v>0</v>
      </c>
      <c r="AI21" s="468">
        <v>0</v>
      </c>
      <c r="AJ21" s="468">
        <v>1</v>
      </c>
      <c r="AK21" s="468">
        <v>1</v>
      </c>
      <c r="AL21" s="468">
        <v>0</v>
      </c>
      <c r="AM21" s="475">
        <v>0</v>
      </c>
      <c r="AN21" s="475">
        <v>0</v>
      </c>
      <c r="AO21" s="476">
        <v>0</v>
      </c>
    </row>
    <row r="22" spans="1:80" ht="27" customHeight="1" thickBot="1">
      <c r="A22" s="2106"/>
      <c r="B22" s="462" t="s">
        <v>1184</v>
      </c>
      <c r="C22" s="477">
        <v>72</v>
      </c>
      <c r="D22" s="477">
        <v>27</v>
      </c>
      <c r="E22" s="477">
        <v>45</v>
      </c>
      <c r="F22" s="477">
        <v>15</v>
      </c>
      <c r="G22" s="477">
        <v>9</v>
      </c>
      <c r="H22" s="478">
        <v>6</v>
      </c>
      <c r="I22" s="477">
        <v>57</v>
      </c>
      <c r="J22" s="477">
        <v>18</v>
      </c>
      <c r="K22" s="472">
        <v>39</v>
      </c>
      <c r="L22" s="472">
        <v>27</v>
      </c>
      <c r="M22" s="472">
        <v>10</v>
      </c>
      <c r="N22" s="472">
        <v>17</v>
      </c>
      <c r="O22" s="472">
        <v>0</v>
      </c>
      <c r="P22" s="472">
        <v>0</v>
      </c>
      <c r="Q22" s="472">
        <v>0</v>
      </c>
      <c r="R22" s="472">
        <v>0</v>
      </c>
      <c r="S22" s="472">
        <v>0</v>
      </c>
      <c r="T22" s="472">
        <v>0</v>
      </c>
      <c r="U22" s="472">
        <v>0</v>
      </c>
      <c r="V22" s="472">
        <v>0</v>
      </c>
      <c r="W22" s="472">
        <v>0</v>
      </c>
      <c r="X22" s="473">
        <v>145</v>
      </c>
      <c r="Y22" s="473">
        <v>64</v>
      </c>
      <c r="Z22" s="473">
        <v>81</v>
      </c>
      <c r="AA22" s="466">
        <v>77</v>
      </c>
      <c r="AB22" s="474">
        <v>36</v>
      </c>
      <c r="AC22" s="474">
        <v>41</v>
      </c>
      <c r="AD22" s="474">
        <v>66</v>
      </c>
      <c r="AE22" s="474">
        <v>27</v>
      </c>
      <c r="AF22" s="474">
        <v>39</v>
      </c>
      <c r="AG22" s="468">
        <v>0</v>
      </c>
      <c r="AH22" s="468">
        <v>0</v>
      </c>
      <c r="AI22" s="468">
        <v>0</v>
      </c>
      <c r="AJ22" s="468">
        <v>2</v>
      </c>
      <c r="AK22" s="468">
        <v>1</v>
      </c>
      <c r="AL22" s="468">
        <v>1</v>
      </c>
      <c r="AM22" s="475">
        <v>0</v>
      </c>
      <c r="AN22" s="475">
        <v>0</v>
      </c>
      <c r="AO22" s="476">
        <v>0</v>
      </c>
    </row>
    <row r="23" spans="1:80" ht="27" customHeight="1" thickBot="1">
      <c r="A23" s="2106"/>
      <c r="B23" s="462" t="s">
        <v>1185</v>
      </c>
      <c r="C23" s="477">
        <v>57</v>
      </c>
      <c r="D23" s="477">
        <v>28</v>
      </c>
      <c r="E23" s="477">
        <v>29</v>
      </c>
      <c r="F23" s="477">
        <v>8</v>
      </c>
      <c r="G23" s="477">
        <v>4</v>
      </c>
      <c r="H23" s="477">
        <v>4</v>
      </c>
      <c r="I23" s="477">
        <v>49</v>
      </c>
      <c r="J23" s="477">
        <v>24</v>
      </c>
      <c r="K23" s="472">
        <v>25</v>
      </c>
      <c r="L23" s="472">
        <v>12</v>
      </c>
      <c r="M23" s="472">
        <v>4</v>
      </c>
      <c r="N23" s="472">
        <v>8</v>
      </c>
      <c r="O23" s="472">
        <v>0</v>
      </c>
      <c r="P23" s="472">
        <v>0</v>
      </c>
      <c r="Q23" s="472">
        <v>0</v>
      </c>
      <c r="R23" s="472">
        <v>0</v>
      </c>
      <c r="S23" s="472">
        <v>0</v>
      </c>
      <c r="T23" s="472">
        <v>0</v>
      </c>
      <c r="U23" s="472">
        <v>0</v>
      </c>
      <c r="V23" s="472">
        <v>0</v>
      </c>
      <c r="W23" s="472">
        <v>0</v>
      </c>
      <c r="X23" s="473">
        <v>105</v>
      </c>
      <c r="Y23" s="473">
        <v>52</v>
      </c>
      <c r="Z23" s="473">
        <v>53</v>
      </c>
      <c r="AA23" s="466">
        <v>54</v>
      </c>
      <c r="AB23" s="474">
        <v>27</v>
      </c>
      <c r="AC23" s="474">
        <v>27</v>
      </c>
      <c r="AD23" s="474">
        <v>48</v>
      </c>
      <c r="AE23" s="474">
        <v>23</v>
      </c>
      <c r="AF23" s="474">
        <v>25</v>
      </c>
      <c r="AG23" s="468">
        <v>1</v>
      </c>
      <c r="AH23" s="468">
        <v>1</v>
      </c>
      <c r="AI23" s="468">
        <v>0</v>
      </c>
      <c r="AJ23" s="468">
        <v>2</v>
      </c>
      <c r="AK23" s="468">
        <v>1</v>
      </c>
      <c r="AL23" s="468">
        <v>1</v>
      </c>
      <c r="AM23" s="475">
        <v>0</v>
      </c>
      <c r="AN23" s="475">
        <v>0</v>
      </c>
      <c r="AO23" s="476">
        <v>0</v>
      </c>
    </row>
    <row r="24" spans="1:80" ht="27" customHeight="1" thickBot="1">
      <c r="A24" s="2106"/>
      <c r="B24" s="462" t="s">
        <v>1186</v>
      </c>
      <c r="C24" s="477">
        <v>45</v>
      </c>
      <c r="D24" s="477">
        <v>22</v>
      </c>
      <c r="E24" s="477">
        <v>23</v>
      </c>
      <c r="F24" s="477">
        <v>3</v>
      </c>
      <c r="G24" s="477">
        <v>2</v>
      </c>
      <c r="H24" s="477">
        <v>1</v>
      </c>
      <c r="I24" s="477">
        <v>42</v>
      </c>
      <c r="J24" s="477">
        <v>20</v>
      </c>
      <c r="K24" s="472">
        <v>22</v>
      </c>
      <c r="L24" s="472">
        <v>7</v>
      </c>
      <c r="M24" s="472">
        <v>2</v>
      </c>
      <c r="N24" s="472">
        <v>5</v>
      </c>
      <c r="O24" s="472">
        <v>0</v>
      </c>
      <c r="P24" s="472">
        <v>0</v>
      </c>
      <c r="Q24" s="472">
        <v>0</v>
      </c>
      <c r="R24" s="472">
        <v>0</v>
      </c>
      <c r="S24" s="472">
        <v>0</v>
      </c>
      <c r="T24" s="472">
        <v>0</v>
      </c>
      <c r="U24" s="472">
        <v>0</v>
      </c>
      <c r="V24" s="472">
        <v>0</v>
      </c>
      <c r="W24" s="472">
        <v>0</v>
      </c>
      <c r="X24" s="473">
        <v>82</v>
      </c>
      <c r="Y24" s="473">
        <v>43</v>
      </c>
      <c r="Z24" s="473">
        <v>39</v>
      </c>
      <c r="AA24" s="466">
        <v>42</v>
      </c>
      <c r="AB24" s="474">
        <v>23</v>
      </c>
      <c r="AC24" s="474">
        <v>19</v>
      </c>
      <c r="AD24" s="474">
        <v>39</v>
      </c>
      <c r="AE24" s="474">
        <v>19</v>
      </c>
      <c r="AF24" s="474">
        <v>20</v>
      </c>
      <c r="AG24" s="468">
        <v>1</v>
      </c>
      <c r="AH24" s="468">
        <v>1</v>
      </c>
      <c r="AI24" s="468">
        <v>0</v>
      </c>
      <c r="AJ24" s="468">
        <v>0</v>
      </c>
      <c r="AK24" s="468">
        <v>0</v>
      </c>
      <c r="AL24" s="468">
        <v>0</v>
      </c>
      <c r="AM24" s="475">
        <v>0</v>
      </c>
      <c r="AN24" s="475">
        <v>0</v>
      </c>
      <c r="AO24" s="476">
        <v>0</v>
      </c>
    </row>
    <row r="25" spans="1:80" ht="27" customHeight="1" thickBot="1">
      <c r="A25" s="2108"/>
      <c r="B25" s="479" t="s">
        <v>1187</v>
      </c>
      <c r="C25" s="477">
        <v>30</v>
      </c>
      <c r="D25" s="477">
        <v>18</v>
      </c>
      <c r="E25" s="477">
        <v>12</v>
      </c>
      <c r="F25" s="477">
        <v>1</v>
      </c>
      <c r="G25" s="477">
        <v>1</v>
      </c>
      <c r="H25" s="477">
        <v>0</v>
      </c>
      <c r="I25" s="477">
        <v>29</v>
      </c>
      <c r="J25" s="477">
        <v>17</v>
      </c>
      <c r="K25" s="472">
        <v>12</v>
      </c>
      <c r="L25" s="472">
        <v>6</v>
      </c>
      <c r="M25" s="472">
        <v>6</v>
      </c>
      <c r="N25" s="472">
        <v>0</v>
      </c>
      <c r="O25" s="472">
        <v>0</v>
      </c>
      <c r="P25" s="472">
        <v>0</v>
      </c>
      <c r="Q25" s="472">
        <v>0</v>
      </c>
      <c r="R25" s="472">
        <v>0</v>
      </c>
      <c r="S25" s="472">
        <v>0</v>
      </c>
      <c r="T25" s="472">
        <v>0</v>
      </c>
      <c r="U25" s="472">
        <v>0</v>
      </c>
      <c r="V25" s="472">
        <v>0</v>
      </c>
      <c r="W25" s="472">
        <v>0</v>
      </c>
      <c r="X25" s="473">
        <v>70</v>
      </c>
      <c r="Y25" s="473">
        <v>34</v>
      </c>
      <c r="Z25" s="473">
        <v>36</v>
      </c>
      <c r="AA25" s="466">
        <v>29</v>
      </c>
      <c r="AB25" s="474">
        <v>13</v>
      </c>
      <c r="AC25" s="474">
        <v>16</v>
      </c>
      <c r="AD25" s="474">
        <v>38</v>
      </c>
      <c r="AE25" s="474">
        <v>20</v>
      </c>
      <c r="AF25" s="474">
        <v>18</v>
      </c>
      <c r="AG25" s="468">
        <v>0</v>
      </c>
      <c r="AH25" s="468">
        <v>0</v>
      </c>
      <c r="AI25" s="468">
        <v>0</v>
      </c>
      <c r="AJ25" s="468">
        <v>3</v>
      </c>
      <c r="AK25" s="468">
        <v>1</v>
      </c>
      <c r="AL25" s="468">
        <v>2</v>
      </c>
      <c r="AM25" s="475">
        <v>0</v>
      </c>
      <c r="AN25" s="475">
        <v>0</v>
      </c>
      <c r="AO25" s="476">
        <v>0</v>
      </c>
    </row>
    <row r="26" spans="1:80">
      <c r="A26" s="480"/>
      <c r="B26" s="480"/>
      <c r="C26" s="430"/>
      <c r="D26" s="430"/>
      <c r="H26" s="485"/>
      <c r="K26" s="430"/>
      <c r="L26" s="430"/>
      <c r="Q26" s="300"/>
      <c r="X26" s="430"/>
      <c r="Y26" s="430"/>
      <c r="Z26" s="430"/>
      <c r="AA26" s="1973"/>
      <c r="AB26" s="1971"/>
      <c r="AG26" s="2109" t="s">
        <v>1193</v>
      </c>
      <c r="AH26" s="2109"/>
      <c r="AI26" s="2109"/>
      <c r="AJ26" s="2109"/>
      <c r="AK26" s="2109"/>
      <c r="AL26" s="2109"/>
      <c r="AM26" s="2109"/>
      <c r="AN26" s="2109"/>
      <c r="AO26" s="2109"/>
    </row>
    <row r="27" spans="1:80" ht="16.5" customHeight="1">
      <c r="A27" s="481" t="s">
        <v>1188</v>
      </c>
      <c r="B27" s="483"/>
      <c r="AP27" s="430"/>
      <c r="AQ27" s="430"/>
      <c r="AR27" s="430"/>
      <c r="AS27" s="430"/>
      <c r="AT27" s="430"/>
      <c r="AU27" s="430"/>
      <c r="AV27" s="430"/>
      <c r="AW27" s="430"/>
      <c r="AX27" s="430"/>
      <c r="AY27" s="430"/>
      <c r="AZ27" s="430"/>
      <c r="BA27" s="430"/>
      <c r="BB27" s="430"/>
      <c r="BC27" s="430"/>
      <c r="BD27" s="430"/>
      <c r="BE27" s="430"/>
      <c r="BF27" s="430"/>
      <c r="BG27" s="430"/>
      <c r="BH27" s="430"/>
      <c r="BI27" s="430"/>
      <c r="BJ27" s="430"/>
      <c r="BK27" s="430"/>
      <c r="BL27" s="430"/>
      <c r="BM27" s="430"/>
      <c r="BN27" s="430"/>
      <c r="BO27" s="430"/>
      <c r="BP27" s="430"/>
      <c r="BQ27" s="430"/>
      <c r="BR27" s="430"/>
      <c r="BS27" s="430"/>
      <c r="BT27" s="430"/>
      <c r="BU27" s="430"/>
      <c r="BV27" s="430"/>
      <c r="BW27" s="430"/>
      <c r="BX27" s="430"/>
      <c r="BY27" s="430"/>
      <c r="BZ27" s="430"/>
      <c r="CA27" s="430"/>
      <c r="CB27" s="430"/>
    </row>
    <row r="28" spans="1:80" ht="16.5" customHeight="1">
      <c r="A28" s="430" t="s">
        <v>1189</v>
      </c>
      <c r="B28" s="48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c r="BO28" s="430"/>
      <c r="BP28" s="430"/>
      <c r="BQ28" s="430"/>
      <c r="BR28" s="430"/>
      <c r="BS28" s="430"/>
      <c r="BT28" s="430"/>
      <c r="BU28" s="430"/>
      <c r="BV28" s="430"/>
      <c r="BW28" s="430"/>
      <c r="BX28" s="430"/>
      <c r="BY28" s="430"/>
      <c r="BZ28" s="430"/>
      <c r="CA28" s="430"/>
      <c r="CB28" s="430"/>
    </row>
    <row r="29" spans="1:80">
      <c r="A29" s="430" t="s">
        <v>1190</v>
      </c>
      <c r="B29" s="430"/>
      <c r="C29" s="482"/>
      <c r="D29" s="482"/>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row>
    <row r="30" spans="1:80">
      <c r="A30" s="430" t="s">
        <v>1191</v>
      </c>
      <c r="B30" s="430"/>
      <c r="C30" s="430"/>
      <c r="E30" s="430"/>
      <c r="F30" s="430"/>
      <c r="G30" s="430"/>
      <c r="H30" s="430"/>
      <c r="I30" s="430"/>
      <c r="J30" s="430"/>
      <c r="M30" s="430"/>
      <c r="N30" s="430"/>
      <c r="O30" s="430"/>
      <c r="P30" s="430"/>
      <c r="Q30" s="430"/>
      <c r="R30" s="430"/>
      <c r="S30" s="430"/>
      <c r="T30" s="430"/>
      <c r="U30" s="430"/>
      <c r="V30" s="430"/>
      <c r="W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0"/>
      <c r="BT30" s="430"/>
      <c r="BU30" s="430"/>
      <c r="BV30" s="430"/>
      <c r="BW30" s="430"/>
      <c r="BX30" s="430"/>
      <c r="BY30" s="430"/>
      <c r="BZ30" s="430"/>
      <c r="CA30" s="430"/>
      <c r="CB30" s="430"/>
    </row>
    <row r="31" spans="1:80">
      <c r="A31" s="430" t="s">
        <v>1192</v>
      </c>
      <c r="B31" s="430"/>
      <c r="C31" s="430"/>
      <c r="D31" s="430"/>
      <c r="E31" s="430"/>
      <c r="F31" s="430"/>
      <c r="G31" s="430"/>
      <c r="H31" s="430"/>
      <c r="I31" s="430"/>
      <c r="J31" s="430"/>
      <c r="K31" s="430"/>
      <c r="L31" s="430"/>
      <c r="M31" s="430"/>
      <c r="N31" s="430"/>
      <c r="O31" s="430"/>
      <c r="P31" s="430"/>
      <c r="Q31" s="430"/>
      <c r="R31" s="430"/>
      <c r="S31" s="430"/>
      <c r="T31" s="430"/>
      <c r="U31" s="430"/>
      <c r="V31" s="430"/>
      <c r="W31" s="430"/>
      <c r="AD31" s="430"/>
      <c r="AE31" s="430"/>
      <c r="AF31" s="430"/>
      <c r="AG31" s="430"/>
      <c r="AH31" s="430"/>
      <c r="AI31" s="430"/>
      <c r="AJ31" s="430"/>
      <c r="AK31" s="430"/>
      <c r="AL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c r="BS31" s="430"/>
      <c r="BT31" s="430"/>
      <c r="BU31" s="430"/>
      <c r="BV31" s="430"/>
      <c r="BW31" s="430"/>
      <c r="BX31" s="430"/>
      <c r="BY31" s="430"/>
      <c r="BZ31" s="430"/>
      <c r="CA31" s="430"/>
      <c r="CB31" s="430"/>
    </row>
    <row r="32" spans="1:80">
      <c r="A32" s="430"/>
      <c r="B32" s="430"/>
      <c r="C32" s="430"/>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0"/>
      <c r="BT32" s="430"/>
      <c r="BU32" s="430"/>
      <c r="BV32" s="430"/>
      <c r="BW32" s="430"/>
      <c r="BX32" s="430"/>
      <c r="BY32" s="430"/>
      <c r="BZ32" s="430"/>
      <c r="CA32" s="430"/>
      <c r="CB32" s="430"/>
    </row>
    <row r="33" spans="1:80">
      <c r="A33" s="430"/>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row>
    <row r="34" spans="1:80">
      <c r="A34" s="430"/>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row>
    <row r="35" spans="1:80">
      <c r="A35" s="430"/>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row>
    <row r="36" spans="1:80">
      <c r="A36" s="430"/>
      <c r="B36" s="430"/>
      <c r="C36" s="430"/>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row>
    <row r="37" spans="1:80">
      <c r="A37" s="430"/>
      <c r="B37" s="430"/>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row>
  </sheetData>
  <mergeCells count="18">
    <mergeCell ref="A20:A25"/>
    <mergeCell ref="AA26:AB26"/>
    <mergeCell ref="AG26:AO26"/>
    <mergeCell ref="A5:B7"/>
    <mergeCell ref="C5:K5"/>
    <mergeCell ref="L5:N6"/>
    <mergeCell ref="O5:W5"/>
    <mergeCell ref="AM5:AO6"/>
    <mergeCell ref="I6:K6"/>
    <mergeCell ref="U6:W6"/>
    <mergeCell ref="X6:Z6"/>
    <mergeCell ref="AA6:AC6"/>
    <mergeCell ref="AD6:AF6"/>
    <mergeCell ref="AP1:AQ1"/>
    <mergeCell ref="AG6:AI6"/>
    <mergeCell ref="AJ6:AL6"/>
    <mergeCell ref="A8:A13"/>
    <mergeCell ref="A14:A19"/>
  </mergeCells>
  <phoneticPr fontId="15" type="noConversion"/>
  <hyperlinks>
    <hyperlink ref="AP1" location="預告統計資料發布時間表!A1" display="回發布時間表" xr:uid="{23B8D002-CA51-4142-B62C-7A72D6477948}"/>
  </hyperlink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E39E-DF36-4C1D-B434-D0825B8E310D}">
  <dimension ref="A1:CB26"/>
  <sheetViews>
    <sheetView workbookViewId="0">
      <selection activeCell="AP1" sqref="AP1:AQ1"/>
    </sheetView>
  </sheetViews>
  <sheetFormatPr defaultColWidth="9" defaultRowHeight="16.2"/>
  <cols>
    <col min="1" max="1" width="12.6640625" style="431" customWidth="1"/>
    <col min="2" max="2" width="10.44140625" style="431" customWidth="1"/>
    <col min="3" max="11" width="5.44140625" style="431" customWidth="1"/>
    <col min="12" max="14" width="6.109375" style="431" customWidth="1"/>
    <col min="15" max="41" width="5.33203125" style="431" customWidth="1"/>
    <col min="42" max="16384" width="9" style="431"/>
  </cols>
  <sheetData>
    <row r="1" spans="1:43" ht="17.25" customHeight="1">
      <c r="A1" s="428" t="s">
        <v>1149</v>
      </c>
      <c r="B1" s="429"/>
      <c r="C1" s="430"/>
      <c r="D1" s="430"/>
      <c r="E1" s="430"/>
      <c r="F1" s="430"/>
      <c r="G1" s="430"/>
      <c r="H1" s="430"/>
      <c r="AI1" s="2148" t="s">
        <v>754</v>
      </c>
      <c r="AJ1" s="2148"/>
      <c r="AK1" s="2148"/>
      <c r="AL1" s="2149" t="s">
        <v>2022</v>
      </c>
      <c r="AM1" s="2149"/>
      <c r="AN1" s="2149"/>
      <c r="AO1" s="2149"/>
      <c r="AP1" s="1453" t="s">
        <v>49</v>
      </c>
      <c r="AQ1" s="1453"/>
    </row>
    <row r="2" spans="1:43" ht="17.25" customHeight="1">
      <c r="A2" s="432" t="s">
        <v>1150</v>
      </c>
      <c r="B2" s="433" t="s">
        <v>1151</v>
      </c>
      <c r="C2" s="434"/>
      <c r="D2" s="434"/>
      <c r="E2" s="430"/>
      <c r="F2" s="430"/>
      <c r="G2" s="430"/>
      <c r="H2" s="430"/>
      <c r="L2" s="435"/>
      <c r="M2" s="435"/>
      <c r="N2" s="435"/>
      <c r="O2" s="435"/>
      <c r="P2" s="435"/>
      <c r="Q2" s="435"/>
      <c r="R2" s="435"/>
      <c r="S2" s="435"/>
      <c r="T2" s="435"/>
      <c r="U2" s="435"/>
      <c r="V2" s="435"/>
      <c r="W2" s="435"/>
      <c r="AG2" s="435"/>
      <c r="AH2" s="435"/>
      <c r="AI2" s="2148" t="s">
        <v>758</v>
      </c>
      <c r="AJ2" s="2148"/>
      <c r="AK2" s="2148"/>
      <c r="AL2" s="2148" t="s">
        <v>2023</v>
      </c>
      <c r="AM2" s="2148"/>
      <c r="AN2" s="2148"/>
      <c r="AO2" s="2148"/>
    </row>
    <row r="3" spans="1:43" s="440" customFormat="1" ht="28.2">
      <c r="A3" s="437" t="s">
        <v>2024</v>
      </c>
      <c r="B3" s="437"/>
      <c r="C3" s="438"/>
      <c r="D3" s="437"/>
      <c r="E3" s="437"/>
      <c r="F3" s="437"/>
      <c r="G3" s="437"/>
      <c r="H3" s="437"/>
      <c r="I3" s="437"/>
      <c r="J3" s="437"/>
      <c r="K3" s="437"/>
      <c r="L3" s="438"/>
      <c r="M3" s="439"/>
      <c r="N3" s="439"/>
      <c r="O3" s="439"/>
      <c r="P3" s="439"/>
      <c r="Q3" s="439"/>
      <c r="R3" s="439"/>
      <c r="S3" s="439"/>
      <c r="T3" s="439"/>
      <c r="U3" s="439"/>
      <c r="V3" s="439"/>
      <c r="W3" s="439"/>
      <c r="X3" s="437"/>
      <c r="Y3" s="437"/>
      <c r="Z3" s="437"/>
      <c r="AA3" s="437"/>
      <c r="AB3" s="437"/>
      <c r="AC3" s="437"/>
      <c r="AD3" s="437"/>
      <c r="AE3" s="437"/>
      <c r="AF3" s="437"/>
      <c r="AG3" s="438"/>
      <c r="AH3" s="438"/>
      <c r="AI3" s="438"/>
      <c r="AJ3" s="438"/>
      <c r="AK3" s="438"/>
      <c r="AL3" s="438"/>
      <c r="AM3" s="439"/>
      <c r="AN3" s="439"/>
      <c r="AO3" s="439"/>
    </row>
    <row r="4" spans="1:43" ht="16.8" thickBot="1">
      <c r="C4" s="441"/>
      <c r="D4" s="441"/>
      <c r="E4" s="441"/>
      <c r="H4" s="442"/>
      <c r="K4" s="442"/>
      <c r="L4" s="443"/>
      <c r="S4" s="444" t="s">
        <v>2025</v>
      </c>
      <c r="X4" s="442"/>
      <c r="Y4" s="442"/>
      <c r="Z4" s="442"/>
      <c r="AA4" s="442"/>
      <c r="AB4" s="442"/>
      <c r="AC4" s="442"/>
      <c r="AD4" s="442"/>
      <c r="AE4" s="442"/>
      <c r="AF4" s="442"/>
      <c r="AG4" s="442"/>
      <c r="AH4" s="442"/>
      <c r="AI4" s="442"/>
      <c r="AJ4" s="442"/>
      <c r="AK4" s="442"/>
      <c r="AL4" s="442"/>
      <c r="AM4" s="445"/>
      <c r="AN4" s="445"/>
      <c r="AO4" s="446" t="s">
        <v>1154</v>
      </c>
    </row>
    <row r="5" spans="1:43" ht="27" customHeight="1">
      <c r="A5" s="2150" t="s">
        <v>1155</v>
      </c>
      <c r="B5" s="2014"/>
      <c r="C5" s="2010" t="s">
        <v>2026</v>
      </c>
      <c r="D5" s="2011"/>
      <c r="E5" s="2011"/>
      <c r="F5" s="2011"/>
      <c r="G5" s="2011"/>
      <c r="H5" s="2011"/>
      <c r="I5" s="2011"/>
      <c r="J5" s="2011"/>
      <c r="K5" s="2012"/>
      <c r="L5" s="2013" t="s">
        <v>2027</v>
      </c>
      <c r="M5" s="2150"/>
      <c r="N5" s="2014"/>
      <c r="O5" s="2010" t="s">
        <v>2028</v>
      </c>
      <c r="P5" s="2011"/>
      <c r="Q5" s="2011"/>
      <c r="R5" s="2011"/>
      <c r="S5" s="2011"/>
      <c r="T5" s="2011"/>
      <c r="U5" s="2011"/>
      <c r="V5" s="2011"/>
      <c r="W5" s="2012"/>
      <c r="X5" s="2151" t="s">
        <v>1159</v>
      </c>
      <c r="Y5" s="2136"/>
      <c r="Z5" s="2136"/>
      <c r="AA5" s="2136"/>
      <c r="AB5" s="2136"/>
      <c r="AC5" s="2136"/>
      <c r="AD5" s="2136"/>
      <c r="AE5" s="2136"/>
      <c r="AF5" s="2136"/>
      <c r="AG5" s="2136"/>
      <c r="AH5" s="2136"/>
      <c r="AI5" s="2136"/>
      <c r="AJ5" s="2136"/>
      <c r="AK5" s="2136"/>
      <c r="AL5" s="2136"/>
      <c r="AM5" s="2136"/>
      <c r="AN5" s="2136"/>
      <c r="AO5" s="2136"/>
    </row>
    <row r="6" spans="1:43" ht="29.25" customHeight="1">
      <c r="A6" s="2016"/>
      <c r="B6" s="2017"/>
      <c r="C6" s="451" t="s">
        <v>1161</v>
      </c>
      <c r="D6" s="451"/>
      <c r="E6" s="451"/>
      <c r="F6" s="451" t="s">
        <v>1162</v>
      </c>
      <c r="G6" s="451"/>
      <c r="H6" s="451"/>
      <c r="I6" s="2120" t="s">
        <v>1163</v>
      </c>
      <c r="J6" s="2121"/>
      <c r="K6" s="1690"/>
      <c r="L6" s="2115"/>
      <c r="M6" s="1871"/>
      <c r="N6" s="2116"/>
      <c r="O6" s="451" t="s">
        <v>1164</v>
      </c>
      <c r="P6" s="451"/>
      <c r="Q6" s="451"/>
      <c r="R6" s="451" t="s">
        <v>1162</v>
      </c>
      <c r="S6" s="451"/>
      <c r="T6" s="451"/>
      <c r="U6" s="2120" t="s">
        <v>1163</v>
      </c>
      <c r="V6" s="2121"/>
      <c r="W6" s="1690"/>
      <c r="X6" s="2125" t="s">
        <v>1167</v>
      </c>
      <c r="Y6" s="2126"/>
      <c r="Z6" s="2127"/>
      <c r="AA6" s="1832" t="s">
        <v>1168</v>
      </c>
      <c r="AB6" s="2128"/>
      <c r="AC6" s="2129"/>
      <c r="AD6" s="1832" t="s">
        <v>1169</v>
      </c>
      <c r="AE6" s="2128"/>
      <c r="AF6" s="2129"/>
      <c r="AG6" s="1832" t="s">
        <v>1170</v>
      </c>
      <c r="AH6" s="2128"/>
      <c r="AI6" s="2129"/>
      <c r="AJ6" s="1832" t="s">
        <v>1171</v>
      </c>
      <c r="AK6" s="2128"/>
      <c r="AL6" s="2129"/>
      <c r="AM6" s="2101" t="s">
        <v>2029</v>
      </c>
      <c r="AN6" s="2152"/>
      <c r="AO6" s="2152"/>
    </row>
    <row r="7" spans="1:43" ht="16.8" thickBot="1">
      <c r="A7" s="2110"/>
      <c r="B7" s="2111"/>
      <c r="C7" s="454" t="s">
        <v>1172</v>
      </c>
      <c r="D7" s="455" t="s">
        <v>1173</v>
      </c>
      <c r="E7" s="455" t="s">
        <v>1174</v>
      </c>
      <c r="F7" s="454" t="s">
        <v>1172</v>
      </c>
      <c r="G7" s="455" t="s">
        <v>1173</v>
      </c>
      <c r="H7" s="455" t="s">
        <v>1174</v>
      </c>
      <c r="I7" s="454" t="s">
        <v>1172</v>
      </c>
      <c r="J7" s="455" t="s">
        <v>1173</v>
      </c>
      <c r="K7" s="455" t="s">
        <v>1174</v>
      </c>
      <c r="L7" s="455" t="s">
        <v>1175</v>
      </c>
      <c r="M7" s="456" t="s">
        <v>1077</v>
      </c>
      <c r="N7" s="454" t="s">
        <v>1078</v>
      </c>
      <c r="O7" s="455" t="s">
        <v>1175</v>
      </c>
      <c r="P7" s="456" t="s">
        <v>1077</v>
      </c>
      <c r="Q7" s="454" t="s">
        <v>1078</v>
      </c>
      <c r="R7" s="455" t="s">
        <v>1175</v>
      </c>
      <c r="S7" s="456" t="s">
        <v>1077</v>
      </c>
      <c r="T7" s="454" t="s">
        <v>1078</v>
      </c>
      <c r="U7" s="455" t="s">
        <v>1175</v>
      </c>
      <c r="V7" s="456" t="s">
        <v>1077</v>
      </c>
      <c r="W7" s="1209" t="s">
        <v>1078</v>
      </c>
      <c r="X7" s="1210" t="s">
        <v>1175</v>
      </c>
      <c r="Y7" s="456" t="s">
        <v>1077</v>
      </c>
      <c r="Z7" s="454" t="s">
        <v>1078</v>
      </c>
      <c r="AA7" s="455" t="s">
        <v>1176</v>
      </c>
      <c r="AB7" s="456" t="s">
        <v>1077</v>
      </c>
      <c r="AC7" s="454" t="s">
        <v>1078</v>
      </c>
      <c r="AD7" s="455" t="s">
        <v>1176</v>
      </c>
      <c r="AE7" s="456" t="s">
        <v>1077</v>
      </c>
      <c r="AF7" s="454" t="s">
        <v>1078</v>
      </c>
      <c r="AG7" s="455" t="s">
        <v>1176</v>
      </c>
      <c r="AH7" s="456" t="s">
        <v>1077</v>
      </c>
      <c r="AI7" s="454" t="s">
        <v>1078</v>
      </c>
      <c r="AJ7" s="455" t="s">
        <v>1176</v>
      </c>
      <c r="AK7" s="456" t="s">
        <v>1077</v>
      </c>
      <c r="AL7" s="454" t="s">
        <v>1078</v>
      </c>
      <c r="AM7" s="1211" t="s">
        <v>1176</v>
      </c>
      <c r="AN7" s="458" t="s">
        <v>1077</v>
      </c>
      <c r="AO7" s="460" t="s">
        <v>1078</v>
      </c>
    </row>
    <row r="8" spans="1:43" ht="27" customHeight="1">
      <c r="A8" s="2105" t="s">
        <v>1182</v>
      </c>
      <c r="B8" s="327" t="s">
        <v>1176</v>
      </c>
      <c r="C8" s="1212">
        <v>221</v>
      </c>
      <c r="D8" s="1212">
        <v>102</v>
      </c>
      <c r="E8" s="1212">
        <v>119</v>
      </c>
      <c r="F8" s="1212">
        <v>30</v>
      </c>
      <c r="G8" s="1212">
        <v>18</v>
      </c>
      <c r="H8" s="1212">
        <v>12</v>
      </c>
      <c r="I8" s="1212">
        <v>191</v>
      </c>
      <c r="J8" s="1212">
        <v>84</v>
      </c>
      <c r="K8" s="1213">
        <v>107</v>
      </c>
      <c r="L8" s="1213">
        <v>57</v>
      </c>
      <c r="M8" s="1213">
        <v>24</v>
      </c>
      <c r="N8" s="1213">
        <v>33</v>
      </c>
      <c r="O8" s="2141">
        <v>0</v>
      </c>
      <c r="P8" s="2141">
        <v>0</v>
      </c>
      <c r="Q8" s="2141">
        <v>0</v>
      </c>
      <c r="R8" s="2141">
        <v>0</v>
      </c>
      <c r="S8" s="2141">
        <v>0</v>
      </c>
      <c r="T8" s="2141">
        <v>0</v>
      </c>
      <c r="U8" s="2141">
        <v>0</v>
      </c>
      <c r="V8" s="2141">
        <v>0</v>
      </c>
      <c r="W8" s="2143">
        <v>0</v>
      </c>
      <c r="X8" s="2145">
        <v>447</v>
      </c>
      <c r="Y8" s="2140">
        <v>222</v>
      </c>
      <c r="Z8" s="2140">
        <v>225</v>
      </c>
      <c r="AA8" s="2140">
        <v>218</v>
      </c>
      <c r="AB8" s="2140">
        <v>106</v>
      </c>
      <c r="AC8" s="2140">
        <v>112</v>
      </c>
      <c r="AD8" s="2140">
        <v>217</v>
      </c>
      <c r="AE8" s="2140">
        <v>109</v>
      </c>
      <c r="AF8" s="2140">
        <v>108</v>
      </c>
      <c r="AG8" s="2140">
        <v>0</v>
      </c>
      <c r="AH8" s="2140">
        <v>0</v>
      </c>
      <c r="AI8" s="2140">
        <v>0</v>
      </c>
      <c r="AJ8" s="2140">
        <v>12</v>
      </c>
      <c r="AK8" s="2140">
        <v>7</v>
      </c>
      <c r="AL8" s="2140">
        <v>5</v>
      </c>
      <c r="AM8" s="2140">
        <v>0</v>
      </c>
      <c r="AN8" s="2140">
        <v>0</v>
      </c>
      <c r="AO8" s="2132">
        <v>0</v>
      </c>
    </row>
    <row r="9" spans="1:43" ht="27" customHeight="1">
      <c r="A9" s="2106"/>
      <c r="B9" s="470" t="s">
        <v>1183</v>
      </c>
      <c r="C9" s="1212">
        <v>21</v>
      </c>
      <c r="D9" s="1212">
        <v>10</v>
      </c>
      <c r="E9" s="1212">
        <v>11</v>
      </c>
      <c r="F9" s="1212">
        <v>3</v>
      </c>
      <c r="G9" s="1212">
        <v>2</v>
      </c>
      <c r="H9" s="1212">
        <v>1</v>
      </c>
      <c r="I9" s="1212">
        <v>18</v>
      </c>
      <c r="J9" s="1212">
        <v>8</v>
      </c>
      <c r="K9" s="1213">
        <v>10</v>
      </c>
      <c r="L9" s="1213">
        <v>6</v>
      </c>
      <c r="M9" s="1213">
        <v>3</v>
      </c>
      <c r="N9" s="1213">
        <v>3</v>
      </c>
      <c r="O9" s="2141"/>
      <c r="P9" s="2141"/>
      <c r="Q9" s="2141"/>
      <c r="R9" s="2141"/>
      <c r="S9" s="2141"/>
      <c r="T9" s="2141"/>
      <c r="U9" s="2141"/>
      <c r="V9" s="2141"/>
      <c r="W9" s="2143"/>
      <c r="X9" s="2146"/>
      <c r="Y9" s="2141"/>
      <c r="Z9" s="2141"/>
      <c r="AA9" s="2141"/>
      <c r="AB9" s="2141"/>
      <c r="AC9" s="2141"/>
      <c r="AD9" s="2141"/>
      <c r="AE9" s="2141"/>
      <c r="AF9" s="2141"/>
      <c r="AG9" s="2141"/>
      <c r="AH9" s="2141"/>
      <c r="AI9" s="2141"/>
      <c r="AJ9" s="2141"/>
      <c r="AK9" s="2141"/>
      <c r="AL9" s="2141"/>
      <c r="AM9" s="2141"/>
      <c r="AN9" s="2141"/>
      <c r="AO9" s="2133"/>
    </row>
    <row r="10" spans="1:43" ht="27" customHeight="1">
      <c r="A10" s="2106"/>
      <c r="B10" s="462" t="s">
        <v>1184</v>
      </c>
      <c r="C10" s="1212">
        <v>71</v>
      </c>
      <c r="D10" s="1212">
        <v>25</v>
      </c>
      <c r="E10" s="1212">
        <v>46</v>
      </c>
      <c r="F10" s="1212">
        <v>15</v>
      </c>
      <c r="G10" s="1213">
        <v>9</v>
      </c>
      <c r="H10" s="1212">
        <v>6</v>
      </c>
      <c r="I10" s="1212">
        <v>56</v>
      </c>
      <c r="J10" s="1212">
        <v>16</v>
      </c>
      <c r="K10" s="1213">
        <v>40</v>
      </c>
      <c r="L10" s="1213">
        <v>27</v>
      </c>
      <c r="M10" s="1213">
        <v>10</v>
      </c>
      <c r="N10" s="1213">
        <v>17</v>
      </c>
      <c r="O10" s="2141"/>
      <c r="P10" s="2141"/>
      <c r="Q10" s="2141"/>
      <c r="R10" s="2141"/>
      <c r="S10" s="2141"/>
      <c r="T10" s="2141"/>
      <c r="U10" s="2141"/>
      <c r="V10" s="2141"/>
      <c r="W10" s="2143"/>
      <c r="X10" s="2146"/>
      <c r="Y10" s="2141"/>
      <c r="Z10" s="2141"/>
      <c r="AA10" s="2141"/>
      <c r="AB10" s="2141"/>
      <c r="AC10" s="2141"/>
      <c r="AD10" s="2141"/>
      <c r="AE10" s="2141"/>
      <c r="AF10" s="2141"/>
      <c r="AG10" s="2141"/>
      <c r="AH10" s="2141"/>
      <c r="AI10" s="2141"/>
      <c r="AJ10" s="2141"/>
      <c r="AK10" s="2141"/>
      <c r="AL10" s="2141"/>
      <c r="AM10" s="2141"/>
      <c r="AN10" s="2141"/>
      <c r="AO10" s="2133"/>
    </row>
    <row r="11" spans="1:43" ht="27" customHeight="1">
      <c r="A11" s="2106"/>
      <c r="B11" s="462" t="s">
        <v>1185</v>
      </c>
      <c r="C11" s="1212">
        <v>54</v>
      </c>
      <c r="D11" s="1212">
        <v>26</v>
      </c>
      <c r="E11" s="1212">
        <v>28</v>
      </c>
      <c r="F11" s="1212">
        <v>8</v>
      </c>
      <c r="G11" s="1213">
        <v>4</v>
      </c>
      <c r="H11" s="1212">
        <v>4</v>
      </c>
      <c r="I11" s="1212">
        <v>46</v>
      </c>
      <c r="J11" s="1212">
        <v>22</v>
      </c>
      <c r="K11" s="1213">
        <v>24</v>
      </c>
      <c r="L11" s="1213">
        <v>11</v>
      </c>
      <c r="M11" s="1213">
        <v>3</v>
      </c>
      <c r="N11" s="1213">
        <v>8</v>
      </c>
      <c r="O11" s="2141"/>
      <c r="P11" s="2141"/>
      <c r="Q11" s="2141"/>
      <c r="R11" s="2141"/>
      <c r="S11" s="2141"/>
      <c r="T11" s="2141"/>
      <c r="U11" s="2141"/>
      <c r="V11" s="2141"/>
      <c r="W11" s="2143"/>
      <c r="X11" s="2146"/>
      <c r="Y11" s="2141"/>
      <c r="Z11" s="2141"/>
      <c r="AA11" s="2141"/>
      <c r="AB11" s="2141"/>
      <c r="AC11" s="2141"/>
      <c r="AD11" s="2141"/>
      <c r="AE11" s="2141"/>
      <c r="AF11" s="2141"/>
      <c r="AG11" s="2141"/>
      <c r="AH11" s="2141"/>
      <c r="AI11" s="2141"/>
      <c r="AJ11" s="2141"/>
      <c r="AK11" s="2141"/>
      <c r="AL11" s="2141"/>
      <c r="AM11" s="2141"/>
      <c r="AN11" s="2141"/>
      <c r="AO11" s="2133"/>
    </row>
    <row r="12" spans="1:43" ht="27" customHeight="1">
      <c r="A12" s="2106"/>
      <c r="B12" s="462" t="s">
        <v>1186</v>
      </c>
      <c r="C12" s="1212">
        <v>42</v>
      </c>
      <c r="D12" s="1212">
        <v>21</v>
      </c>
      <c r="E12" s="1212">
        <v>21</v>
      </c>
      <c r="F12" s="1212">
        <v>3</v>
      </c>
      <c r="G12" s="1212">
        <v>2</v>
      </c>
      <c r="H12" s="1212">
        <v>1</v>
      </c>
      <c r="I12" s="1212">
        <v>39</v>
      </c>
      <c r="J12" s="1212">
        <v>19</v>
      </c>
      <c r="K12" s="1213">
        <v>20</v>
      </c>
      <c r="L12" s="1213">
        <v>7</v>
      </c>
      <c r="M12" s="1213">
        <v>2</v>
      </c>
      <c r="N12" s="1213">
        <v>5</v>
      </c>
      <c r="O12" s="2141"/>
      <c r="P12" s="2141"/>
      <c r="Q12" s="2141"/>
      <c r="R12" s="2141"/>
      <c r="S12" s="2141"/>
      <c r="T12" s="2141"/>
      <c r="U12" s="2141"/>
      <c r="V12" s="2141"/>
      <c r="W12" s="2143"/>
      <c r="X12" s="2146"/>
      <c r="Y12" s="2141"/>
      <c r="Z12" s="2141"/>
      <c r="AA12" s="2141"/>
      <c r="AB12" s="2141"/>
      <c r="AC12" s="2141"/>
      <c r="AD12" s="2141"/>
      <c r="AE12" s="2141"/>
      <c r="AF12" s="2141"/>
      <c r="AG12" s="2141"/>
      <c r="AH12" s="2141"/>
      <c r="AI12" s="2141"/>
      <c r="AJ12" s="2141"/>
      <c r="AK12" s="2141"/>
      <c r="AL12" s="2141"/>
      <c r="AM12" s="2141"/>
      <c r="AN12" s="2141"/>
      <c r="AO12" s="2133"/>
    </row>
    <row r="13" spans="1:43" ht="16.8" thickBot="1">
      <c r="A13" s="2108"/>
      <c r="B13" s="479" t="s">
        <v>1187</v>
      </c>
      <c r="C13" s="1214">
        <v>33</v>
      </c>
      <c r="D13" s="1214">
        <v>20</v>
      </c>
      <c r="E13" s="1214">
        <v>13</v>
      </c>
      <c r="F13" s="1214">
        <v>1</v>
      </c>
      <c r="G13" s="1214">
        <v>1</v>
      </c>
      <c r="H13" s="1214">
        <v>0</v>
      </c>
      <c r="I13" s="1214">
        <v>32</v>
      </c>
      <c r="J13" s="1214">
        <v>19</v>
      </c>
      <c r="K13" s="1215">
        <v>13</v>
      </c>
      <c r="L13" s="1215">
        <v>6</v>
      </c>
      <c r="M13" s="1215">
        <v>6</v>
      </c>
      <c r="N13" s="1215">
        <v>0</v>
      </c>
      <c r="O13" s="2142"/>
      <c r="P13" s="2142"/>
      <c r="Q13" s="2142"/>
      <c r="R13" s="2142"/>
      <c r="S13" s="2142"/>
      <c r="T13" s="2142"/>
      <c r="U13" s="2142"/>
      <c r="V13" s="2142"/>
      <c r="W13" s="2144"/>
      <c r="X13" s="2147"/>
      <c r="Y13" s="2142"/>
      <c r="Z13" s="2142"/>
      <c r="AA13" s="2142"/>
      <c r="AB13" s="2142"/>
      <c r="AC13" s="2142"/>
      <c r="AD13" s="2142"/>
      <c r="AE13" s="2142"/>
      <c r="AF13" s="2142"/>
      <c r="AG13" s="2142"/>
      <c r="AH13" s="2142"/>
      <c r="AI13" s="2142"/>
      <c r="AJ13" s="2142"/>
      <c r="AK13" s="2142"/>
      <c r="AL13" s="2142"/>
      <c r="AM13" s="2142"/>
      <c r="AN13" s="2142"/>
      <c r="AO13" s="2134"/>
    </row>
    <row r="14" spans="1:43">
      <c r="A14" s="2135"/>
      <c r="B14" s="480"/>
      <c r="C14" s="430"/>
      <c r="D14" s="430"/>
      <c r="H14" s="2136"/>
      <c r="K14" s="430"/>
      <c r="L14" s="430"/>
      <c r="Q14" s="300"/>
      <c r="X14" s="430"/>
      <c r="Y14" s="430"/>
      <c r="Z14" s="430"/>
      <c r="AA14" s="1973"/>
      <c r="AB14" s="1971"/>
      <c r="AK14" s="2138" t="s">
        <v>2030</v>
      </c>
      <c r="AL14" s="2138"/>
      <c r="AM14" s="2138"/>
      <c r="AN14" s="2138"/>
      <c r="AO14" s="2138"/>
    </row>
    <row r="15" spans="1:43">
      <c r="A15" s="1970"/>
      <c r="B15" s="480"/>
      <c r="C15" s="430"/>
      <c r="D15" s="430"/>
      <c r="H15" s="2137"/>
      <c r="K15" s="430"/>
      <c r="L15" s="430"/>
      <c r="Q15" s="300"/>
      <c r="X15" s="430"/>
      <c r="Y15" s="430"/>
      <c r="Z15" s="430"/>
      <c r="AA15" s="1971"/>
      <c r="AB15" s="1971"/>
    </row>
    <row r="16" spans="1:43">
      <c r="A16" s="162"/>
      <c r="B16" s="162"/>
      <c r="C16" s="162"/>
      <c r="D16" s="162"/>
      <c r="E16" s="162"/>
      <c r="F16" s="162"/>
      <c r="G16" s="162"/>
      <c r="H16" s="162"/>
      <c r="I16" s="162"/>
      <c r="J16" s="162"/>
    </row>
    <row r="17" spans="1:80" s="430" customFormat="1">
      <c r="B17" s="481"/>
      <c r="C17" s="482"/>
      <c r="D17" s="482"/>
    </row>
    <row r="18" spans="1:80" ht="16.5" customHeight="1">
      <c r="A18" s="481" t="s">
        <v>2031</v>
      </c>
      <c r="B18" s="483"/>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row>
    <row r="19" spans="1:80" s="1218" customFormat="1" ht="16.5" customHeight="1">
      <c r="A19" s="922" t="s">
        <v>2032</v>
      </c>
      <c r="B19" s="1216"/>
      <c r="C19" s="1217"/>
      <c r="D19" s="1217"/>
      <c r="E19" s="1217"/>
      <c r="F19" s="1217"/>
      <c r="G19" s="1217"/>
      <c r="H19" s="1217"/>
      <c r="I19" s="1217"/>
      <c r="J19" s="1217"/>
      <c r="K19" s="1217"/>
      <c r="L19" s="1217"/>
      <c r="M19" s="1217"/>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1217"/>
      <c r="AK19" s="1217"/>
      <c r="AL19" s="1217"/>
      <c r="AM19" s="1217"/>
      <c r="AN19" s="1217"/>
      <c r="AO19" s="1217"/>
      <c r="AP19" s="922"/>
      <c r="AQ19" s="922"/>
      <c r="AR19" s="922"/>
      <c r="AS19" s="922"/>
      <c r="AT19" s="922"/>
      <c r="AU19" s="922"/>
      <c r="AV19" s="922"/>
      <c r="AW19" s="922"/>
      <c r="AX19" s="922"/>
      <c r="AY19" s="922"/>
      <c r="AZ19" s="922"/>
      <c r="BA19" s="922"/>
      <c r="BB19" s="922"/>
      <c r="BC19" s="922"/>
      <c r="BD19" s="922"/>
      <c r="BE19" s="922"/>
      <c r="BF19" s="922"/>
      <c r="BG19" s="922"/>
      <c r="BH19" s="922"/>
      <c r="BI19" s="922"/>
      <c r="BJ19" s="922"/>
      <c r="BK19" s="922"/>
      <c r="BL19" s="922"/>
      <c r="BM19" s="922"/>
      <c r="BN19" s="922"/>
      <c r="BO19" s="922"/>
      <c r="BP19" s="922"/>
      <c r="BQ19" s="922"/>
      <c r="BR19" s="922"/>
      <c r="BS19" s="922"/>
      <c r="BT19" s="922"/>
      <c r="BU19" s="922"/>
      <c r="BV19" s="922"/>
      <c r="BW19" s="922"/>
      <c r="BX19" s="922"/>
      <c r="BY19" s="922"/>
      <c r="BZ19" s="922"/>
      <c r="CA19" s="922"/>
      <c r="CB19" s="922"/>
    </row>
    <row r="20" spans="1:80" s="1218" customFormat="1">
      <c r="A20" s="922" t="s">
        <v>2033</v>
      </c>
      <c r="B20" s="922"/>
      <c r="C20" s="1219"/>
      <c r="D20" s="1219"/>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c r="AF20" s="922"/>
      <c r="AG20" s="922"/>
      <c r="AH20" s="922"/>
      <c r="AI20" s="922"/>
      <c r="AJ20" s="922"/>
      <c r="AK20" s="922"/>
      <c r="AL20" s="922"/>
      <c r="AM20" s="922"/>
      <c r="AN20" s="922"/>
      <c r="AO20" s="922"/>
      <c r="AP20" s="922"/>
      <c r="AQ20" s="922"/>
      <c r="AR20" s="922"/>
      <c r="AS20" s="922"/>
      <c r="AT20" s="922"/>
      <c r="AU20" s="922"/>
      <c r="AV20" s="922"/>
      <c r="AW20" s="922"/>
      <c r="AX20" s="922"/>
      <c r="AY20" s="922"/>
      <c r="AZ20" s="922"/>
      <c r="BA20" s="922"/>
      <c r="BB20" s="922"/>
      <c r="BC20" s="922"/>
      <c r="BD20" s="922"/>
      <c r="BE20" s="922"/>
      <c r="BF20" s="922"/>
      <c r="BG20" s="922"/>
      <c r="BH20" s="922"/>
      <c r="BI20" s="922"/>
      <c r="BJ20" s="922"/>
      <c r="BK20" s="922"/>
      <c r="BL20" s="922"/>
      <c r="BM20" s="922"/>
      <c r="BN20" s="922"/>
      <c r="BO20" s="922"/>
      <c r="BP20" s="922"/>
      <c r="BQ20" s="922"/>
      <c r="BR20" s="922"/>
      <c r="BS20" s="922"/>
      <c r="BT20" s="922"/>
      <c r="BU20" s="922"/>
      <c r="BV20" s="922"/>
      <c r="BW20" s="922"/>
      <c r="BX20" s="922"/>
      <c r="BY20" s="922"/>
      <c r="BZ20" s="922"/>
      <c r="CA20" s="922"/>
      <c r="CB20" s="922"/>
    </row>
    <row r="21" spans="1:80" s="1218" customFormat="1">
      <c r="A21" s="922" t="s">
        <v>2034</v>
      </c>
      <c r="B21" s="922"/>
      <c r="C21" s="922"/>
      <c r="E21" s="922"/>
      <c r="F21" s="922"/>
      <c r="G21" s="922"/>
      <c r="H21" s="922"/>
      <c r="I21" s="922"/>
      <c r="J21" s="922"/>
      <c r="M21" s="922"/>
      <c r="N21" s="922"/>
      <c r="O21" s="922"/>
      <c r="P21" s="922"/>
      <c r="Q21" s="922"/>
      <c r="R21" s="922"/>
      <c r="S21" s="922"/>
      <c r="T21" s="922"/>
      <c r="U21" s="922"/>
      <c r="V21" s="922"/>
      <c r="W21" s="922"/>
      <c r="AD21" s="922"/>
      <c r="AE21" s="922"/>
      <c r="AF21" s="922"/>
      <c r="AG21" s="922"/>
      <c r="AH21" s="922"/>
      <c r="AI21" s="922"/>
      <c r="AJ21" s="922"/>
      <c r="AK21" s="922"/>
      <c r="AL21" s="922"/>
      <c r="AP21" s="922"/>
      <c r="AQ21" s="922"/>
      <c r="AR21" s="922"/>
      <c r="AS21" s="922"/>
      <c r="AT21" s="922"/>
      <c r="AU21" s="922"/>
      <c r="AV21" s="922"/>
      <c r="AW21" s="922"/>
      <c r="AX21" s="922"/>
      <c r="AY21" s="922"/>
      <c r="AZ21" s="922"/>
      <c r="BA21" s="922"/>
      <c r="BB21" s="922"/>
      <c r="BC21" s="922"/>
      <c r="BD21" s="922"/>
      <c r="BE21" s="922"/>
      <c r="BF21" s="922"/>
      <c r="BG21" s="922"/>
      <c r="BH21" s="922"/>
      <c r="BI21" s="922"/>
      <c r="BJ21" s="922"/>
      <c r="BK21" s="922"/>
      <c r="BL21" s="922"/>
      <c r="BM21" s="922"/>
      <c r="BN21" s="922"/>
      <c r="BO21" s="922"/>
      <c r="BP21" s="922"/>
      <c r="BQ21" s="922"/>
      <c r="BR21" s="922"/>
      <c r="BS21" s="922"/>
      <c r="BT21" s="922"/>
      <c r="BU21" s="922"/>
      <c r="BV21" s="922"/>
      <c r="BW21" s="922"/>
      <c r="BX21" s="922"/>
      <c r="BY21" s="922"/>
      <c r="BZ21" s="922"/>
      <c r="CA21" s="922"/>
      <c r="CB21" s="922"/>
    </row>
    <row r="22" spans="1:80">
      <c r="A22" s="2139" t="s">
        <v>2035</v>
      </c>
      <c r="B22" s="2139"/>
      <c r="C22" s="2139"/>
      <c r="D22" s="2139"/>
      <c r="E22" s="2139"/>
      <c r="F22" s="2139"/>
      <c r="G22" s="2139"/>
      <c r="H22" s="2139"/>
      <c r="I22" s="2139"/>
      <c r="J22" s="2139"/>
      <c r="K22" s="2139"/>
      <c r="L22" s="2139"/>
      <c r="M22" s="2139"/>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row>
    <row r="23" spans="1:80">
      <c r="A23" s="2130" t="s">
        <v>2036</v>
      </c>
      <c r="B23" s="2131"/>
      <c r="C23" s="2131"/>
      <c r="D23" s="2131"/>
      <c r="E23" s="2131"/>
      <c r="F23" s="2131"/>
      <c r="G23" s="2131"/>
      <c r="H23" s="2131"/>
      <c r="I23" s="2131"/>
      <c r="J23" s="2131"/>
      <c r="K23" s="2131"/>
      <c r="L23" s="2131"/>
      <c r="M23" s="2131"/>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c r="AZ23" s="430"/>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0"/>
      <c r="BZ23" s="430"/>
      <c r="CA23" s="430"/>
      <c r="CB23" s="430"/>
    </row>
    <row r="24" spans="1:80">
      <c r="A24" s="430"/>
      <c r="B24" s="430"/>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row>
    <row r="25" spans="1:80">
      <c r="A25" s="430"/>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0"/>
      <c r="AW25" s="430"/>
      <c r="AX25" s="430"/>
      <c r="AY25" s="430"/>
      <c r="AZ25" s="430"/>
      <c r="BA25" s="430"/>
      <c r="BB25" s="430"/>
      <c r="BC25" s="430"/>
      <c r="BD25" s="430"/>
      <c r="BE25" s="430"/>
      <c r="BF25" s="430"/>
      <c r="BG25" s="430"/>
      <c r="BH25" s="430"/>
      <c r="BI25" s="430"/>
      <c r="BJ25" s="430"/>
      <c r="BK25" s="430"/>
      <c r="BL25" s="430"/>
      <c r="BM25" s="430"/>
      <c r="BN25" s="430"/>
      <c r="BO25" s="430"/>
      <c r="BP25" s="430"/>
      <c r="BQ25" s="430"/>
      <c r="BR25" s="430"/>
      <c r="BS25" s="430"/>
      <c r="BT25" s="430"/>
      <c r="BU25" s="430"/>
      <c r="BV25" s="430"/>
      <c r="BW25" s="430"/>
      <c r="BX25" s="430"/>
      <c r="BY25" s="430"/>
      <c r="BZ25" s="430"/>
      <c r="CA25" s="430"/>
      <c r="CB25" s="430"/>
    </row>
    <row r="26" spans="1:80">
      <c r="A26" s="430"/>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c r="BO26" s="430"/>
      <c r="BP26" s="430"/>
      <c r="BQ26" s="430"/>
      <c r="BR26" s="430"/>
      <c r="BS26" s="430"/>
      <c r="BT26" s="430"/>
      <c r="BU26" s="430"/>
      <c r="BV26" s="430"/>
      <c r="BW26" s="430"/>
      <c r="BX26" s="430"/>
      <c r="BY26" s="430"/>
      <c r="BZ26" s="430"/>
      <c r="CA26" s="430"/>
      <c r="CB26" s="430"/>
    </row>
  </sheetData>
  <mergeCells count="52">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A8:A13"/>
    <mergeCell ref="O8:O13"/>
    <mergeCell ref="P8:P13"/>
    <mergeCell ref="Q8:Q13"/>
    <mergeCell ref="R8:R13"/>
    <mergeCell ref="S8:S13"/>
    <mergeCell ref="T8:T13"/>
    <mergeCell ref="U8:U13"/>
    <mergeCell ref="V8:V13"/>
    <mergeCell ref="U6:W6"/>
    <mergeCell ref="AE8:AE13"/>
    <mergeCell ref="AF8:AF13"/>
    <mergeCell ref="AG8:AG13"/>
    <mergeCell ref="AH8:AH13"/>
    <mergeCell ref="W8:W13"/>
    <mergeCell ref="X8:X13"/>
    <mergeCell ref="Y8:Y13"/>
    <mergeCell ref="Z8:Z13"/>
    <mergeCell ref="AA8:AA13"/>
    <mergeCell ref="AB8:AB13"/>
    <mergeCell ref="A23:M23"/>
    <mergeCell ref="AP1:AQ1"/>
    <mergeCell ref="AO8:AO13"/>
    <mergeCell ref="A14:A15"/>
    <mergeCell ref="H14:H15"/>
    <mergeCell ref="AA14:AB15"/>
    <mergeCell ref="AK14:AO14"/>
    <mergeCell ref="A22:M22"/>
    <mergeCell ref="AI8:AI13"/>
    <mergeCell ref="AJ8:AJ13"/>
    <mergeCell ref="AK8:AK13"/>
    <mergeCell ref="AL8:AL13"/>
    <mergeCell ref="AM8:AM13"/>
    <mergeCell ref="AN8:AN13"/>
    <mergeCell ref="AC8:AC13"/>
    <mergeCell ref="AD8:AD13"/>
  </mergeCells>
  <phoneticPr fontId="15" type="noConversion"/>
  <hyperlinks>
    <hyperlink ref="AP1" location="預告統計資料發布時間表!A1" display="回發布時間表" xr:uid="{F6749738-6C61-426F-BE9F-17CEA5122718}"/>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5B67-6AB6-458A-B5E5-D242F35F57DE}">
  <dimension ref="A1:CB25"/>
  <sheetViews>
    <sheetView workbookViewId="0">
      <selection activeCell="AP1" sqref="AP1:AQ1"/>
    </sheetView>
  </sheetViews>
  <sheetFormatPr defaultColWidth="9" defaultRowHeight="16.2"/>
  <cols>
    <col min="1" max="1" width="12.6640625" style="431" customWidth="1"/>
    <col min="2" max="2" width="10.44140625" style="431" customWidth="1"/>
    <col min="3" max="11" width="5.44140625" style="431" customWidth="1"/>
    <col min="12" max="14" width="6.109375" style="431" customWidth="1"/>
    <col min="15" max="41" width="5.33203125" style="431" customWidth="1"/>
    <col min="42" max="16384" width="9" style="431"/>
  </cols>
  <sheetData>
    <row r="1" spans="1:80" ht="17.25" customHeight="1">
      <c r="A1" s="428" t="s">
        <v>1149</v>
      </c>
      <c r="B1" s="429"/>
      <c r="C1" s="430"/>
      <c r="D1" s="430"/>
      <c r="E1" s="430"/>
      <c r="F1" s="430"/>
      <c r="G1" s="430"/>
      <c r="H1" s="430"/>
      <c r="AI1" s="2148" t="s">
        <v>754</v>
      </c>
      <c r="AJ1" s="2148"/>
      <c r="AK1" s="2148"/>
      <c r="AL1" s="2154" t="s">
        <v>2236</v>
      </c>
      <c r="AM1" s="2154"/>
      <c r="AN1" s="2154"/>
      <c r="AO1" s="2154"/>
      <c r="AP1" s="1453" t="s">
        <v>49</v>
      </c>
      <c r="AQ1" s="1453"/>
    </row>
    <row r="2" spans="1:80" ht="17.25" customHeight="1">
      <c r="A2" s="432" t="s">
        <v>1150</v>
      </c>
      <c r="B2" s="433" t="s">
        <v>1151</v>
      </c>
      <c r="C2" s="434"/>
      <c r="D2" s="434"/>
      <c r="E2" s="430"/>
      <c r="F2" s="430"/>
      <c r="G2" s="430"/>
      <c r="H2" s="430"/>
      <c r="L2" s="435"/>
      <c r="M2" s="435"/>
      <c r="N2" s="435"/>
      <c r="O2" s="435"/>
      <c r="P2" s="435"/>
      <c r="Q2" s="435"/>
      <c r="R2" s="435"/>
      <c r="S2" s="435"/>
      <c r="T2" s="435"/>
      <c r="U2" s="435"/>
      <c r="V2" s="435"/>
      <c r="W2" s="435"/>
      <c r="AG2" s="435"/>
      <c r="AH2" s="435"/>
      <c r="AI2" s="2148" t="s">
        <v>758</v>
      </c>
      <c r="AJ2" s="2148"/>
      <c r="AK2" s="2148"/>
      <c r="AL2" s="2148" t="s">
        <v>2023</v>
      </c>
      <c r="AM2" s="2148"/>
      <c r="AN2" s="2148"/>
      <c r="AO2" s="2148"/>
    </row>
    <row r="3" spans="1:80" s="440" customFormat="1" ht="28.2">
      <c r="A3" s="437" t="s">
        <v>2024</v>
      </c>
      <c r="B3" s="437"/>
      <c r="C3" s="438"/>
      <c r="D3" s="437"/>
      <c r="E3" s="437"/>
      <c r="F3" s="437"/>
      <c r="G3" s="437"/>
      <c r="H3" s="437"/>
      <c r="I3" s="437"/>
      <c r="J3" s="437"/>
      <c r="K3" s="437"/>
      <c r="L3" s="438"/>
      <c r="M3" s="439"/>
      <c r="N3" s="439"/>
      <c r="O3" s="439"/>
      <c r="P3" s="439"/>
      <c r="Q3" s="439"/>
      <c r="R3" s="439"/>
      <c r="S3" s="439"/>
      <c r="T3" s="439"/>
      <c r="U3" s="439"/>
      <c r="V3" s="439"/>
      <c r="W3" s="439"/>
      <c r="X3" s="437"/>
      <c r="Y3" s="437"/>
      <c r="Z3" s="437"/>
      <c r="AA3" s="437"/>
      <c r="AB3" s="437"/>
      <c r="AC3" s="437"/>
      <c r="AD3" s="437"/>
      <c r="AE3" s="437"/>
      <c r="AF3" s="437"/>
      <c r="AG3" s="438"/>
      <c r="AH3" s="438"/>
      <c r="AI3" s="438"/>
      <c r="AJ3" s="438"/>
      <c r="AK3" s="438"/>
      <c r="AL3" s="438"/>
      <c r="AM3" s="439"/>
      <c r="AN3" s="439"/>
      <c r="AO3" s="439"/>
    </row>
    <row r="4" spans="1:80" ht="16.8" thickBot="1">
      <c r="C4" s="441"/>
      <c r="D4" s="441"/>
      <c r="E4" s="441"/>
      <c r="H4" s="442"/>
      <c r="K4" s="442"/>
      <c r="L4" s="443"/>
      <c r="S4" s="444" t="s">
        <v>2245</v>
      </c>
      <c r="X4" s="442"/>
      <c r="Y4" s="442"/>
      <c r="Z4" s="442"/>
      <c r="AA4" s="442"/>
      <c r="AB4" s="442"/>
      <c r="AC4" s="442"/>
      <c r="AD4" s="442"/>
      <c r="AE4" s="442"/>
      <c r="AF4" s="442"/>
      <c r="AG4" s="442"/>
      <c r="AH4" s="442"/>
      <c r="AI4" s="442"/>
      <c r="AJ4" s="442"/>
      <c r="AK4" s="442"/>
      <c r="AL4" s="442"/>
      <c r="AM4" s="445"/>
      <c r="AN4" s="445"/>
      <c r="AO4" s="446" t="s">
        <v>1154</v>
      </c>
    </row>
    <row r="5" spans="1:80" ht="27" customHeight="1">
      <c r="A5" s="2013" t="s">
        <v>1155</v>
      </c>
      <c r="B5" s="2014"/>
      <c r="C5" s="2010" t="s">
        <v>2026</v>
      </c>
      <c r="D5" s="2011"/>
      <c r="E5" s="2011"/>
      <c r="F5" s="2011"/>
      <c r="G5" s="2011"/>
      <c r="H5" s="2011"/>
      <c r="I5" s="2011"/>
      <c r="J5" s="2011"/>
      <c r="K5" s="2012"/>
      <c r="L5" s="2013" t="s">
        <v>2027</v>
      </c>
      <c r="M5" s="2150"/>
      <c r="N5" s="2014"/>
      <c r="O5" s="2010" t="s">
        <v>2028</v>
      </c>
      <c r="P5" s="2011"/>
      <c r="Q5" s="2011"/>
      <c r="R5" s="2011"/>
      <c r="S5" s="2011"/>
      <c r="T5" s="2011"/>
      <c r="U5" s="2011"/>
      <c r="V5" s="2011"/>
      <c r="W5" s="2012"/>
      <c r="X5" s="2151" t="s">
        <v>1159</v>
      </c>
      <c r="Y5" s="2136"/>
      <c r="Z5" s="2136"/>
      <c r="AA5" s="2136"/>
      <c r="AB5" s="2136"/>
      <c r="AC5" s="2136"/>
      <c r="AD5" s="2136"/>
      <c r="AE5" s="2136"/>
      <c r="AF5" s="2136"/>
      <c r="AG5" s="2136"/>
      <c r="AH5" s="2136"/>
      <c r="AI5" s="2136"/>
      <c r="AJ5" s="2136"/>
      <c r="AK5" s="2136"/>
      <c r="AL5" s="2136"/>
      <c r="AM5" s="2136"/>
      <c r="AN5" s="2136"/>
      <c r="AO5" s="1544"/>
    </row>
    <row r="6" spans="1:80" ht="29.25" customHeight="1">
      <c r="A6" s="2015"/>
      <c r="B6" s="2017"/>
      <c r="C6" s="451" t="s">
        <v>1161</v>
      </c>
      <c r="D6" s="451"/>
      <c r="E6" s="451"/>
      <c r="F6" s="451" t="s">
        <v>1162</v>
      </c>
      <c r="G6" s="451"/>
      <c r="H6" s="451"/>
      <c r="I6" s="2120" t="s">
        <v>1163</v>
      </c>
      <c r="J6" s="2121"/>
      <c r="K6" s="1690"/>
      <c r="L6" s="2115"/>
      <c r="M6" s="1871"/>
      <c r="N6" s="2116"/>
      <c r="O6" s="451" t="s">
        <v>1164</v>
      </c>
      <c r="P6" s="451"/>
      <c r="Q6" s="451"/>
      <c r="R6" s="451" t="s">
        <v>1162</v>
      </c>
      <c r="S6" s="451"/>
      <c r="T6" s="451"/>
      <c r="U6" s="2120" t="s">
        <v>1163</v>
      </c>
      <c r="V6" s="2121"/>
      <c r="W6" s="1690"/>
      <c r="X6" s="2125" t="s">
        <v>1167</v>
      </c>
      <c r="Y6" s="2126"/>
      <c r="Z6" s="2127"/>
      <c r="AA6" s="1832" t="s">
        <v>1168</v>
      </c>
      <c r="AB6" s="2128"/>
      <c r="AC6" s="2129"/>
      <c r="AD6" s="1832" t="s">
        <v>1169</v>
      </c>
      <c r="AE6" s="2128"/>
      <c r="AF6" s="2129"/>
      <c r="AG6" s="1832" t="s">
        <v>1170</v>
      </c>
      <c r="AH6" s="2128"/>
      <c r="AI6" s="2129"/>
      <c r="AJ6" s="1832" t="s">
        <v>1171</v>
      </c>
      <c r="AK6" s="2128"/>
      <c r="AL6" s="2129"/>
      <c r="AM6" s="2101" t="s">
        <v>2029</v>
      </c>
      <c r="AN6" s="2152"/>
      <c r="AO6" s="2158"/>
    </row>
    <row r="7" spans="1:80" ht="16.8" thickBot="1">
      <c r="A7" s="2153"/>
      <c r="B7" s="2111"/>
      <c r="C7" s="454" t="s">
        <v>1172</v>
      </c>
      <c r="D7" s="455" t="s">
        <v>1173</v>
      </c>
      <c r="E7" s="455" t="s">
        <v>1174</v>
      </c>
      <c r="F7" s="454" t="s">
        <v>1172</v>
      </c>
      <c r="G7" s="455" t="s">
        <v>1173</v>
      </c>
      <c r="H7" s="455" t="s">
        <v>1174</v>
      </c>
      <c r="I7" s="454" t="s">
        <v>1172</v>
      </c>
      <c r="J7" s="455" t="s">
        <v>1173</v>
      </c>
      <c r="K7" s="455" t="s">
        <v>1174</v>
      </c>
      <c r="L7" s="455" t="s">
        <v>1175</v>
      </c>
      <c r="M7" s="456" t="s">
        <v>1077</v>
      </c>
      <c r="N7" s="454" t="s">
        <v>1078</v>
      </c>
      <c r="O7" s="455" t="s">
        <v>1175</v>
      </c>
      <c r="P7" s="456" t="s">
        <v>1077</v>
      </c>
      <c r="Q7" s="454" t="s">
        <v>1078</v>
      </c>
      <c r="R7" s="455" t="s">
        <v>1175</v>
      </c>
      <c r="S7" s="456" t="s">
        <v>1077</v>
      </c>
      <c r="T7" s="454" t="s">
        <v>1078</v>
      </c>
      <c r="U7" s="455" t="s">
        <v>1175</v>
      </c>
      <c r="V7" s="456" t="s">
        <v>1077</v>
      </c>
      <c r="W7" s="1209" t="s">
        <v>1078</v>
      </c>
      <c r="X7" s="1210" t="s">
        <v>1175</v>
      </c>
      <c r="Y7" s="456" t="s">
        <v>1077</v>
      </c>
      <c r="Z7" s="454" t="s">
        <v>1078</v>
      </c>
      <c r="AA7" s="455" t="s">
        <v>1176</v>
      </c>
      <c r="AB7" s="456" t="s">
        <v>1077</v>
      </c>
      <c r="AC7" s="454" t="s">
        <v>1078</v>
      </c>
      <c r="AD7" s="455" t="s">
        <v>1176</v>
      </c>
      <c r="AE7" s="456" t="s">
        <v>1077</v>
      </c>
      <c r="AF7" s="454" t="s">
        <v>1078</v>
      </c>
      <c r="AG7" s="455" t="s">
        <v>1176</v>
      </c>
      <c r="AH7" s="456" t="s">
        <v>1077</v>
      </c>
      <c r="AI7" s="454" t="s">
        <v>1078</v>
      </c>
      <c r="AJ7" s="455" t="s">
        <v>1176</v>
      </c>
      <c r="AK7" s="456" t="s">
        <v>1077</v>
      </c>
      <c r="AL7" s="454" t="s">
        <v>1078</v>
      </c>
      <c r="AM7" s="1211" t="s">
        <v>1176</v>
      </c>
      <c r="AN7" s="458" t="s">
        <v>1077</v>
      </c>
      <c r="AO7" s="459" t="s">
        <v>1078</v>
      </c>
    </row>
    <row r="8" spans="1:80" ht="27" customHeight="1">
      <c r="A8" s="2159" t="s">
        <v>1182</v>
      </c>
      <c r="B8" s="327" t="s">
        <v>1176</v>
      </c>
      <c r="C8" s="761">
        <v>220</v>
      </c>
      <c r="D8" s="761">
        <v>101</v>
      </c>
      <c r="E8" s="761">
        <v>119</v>
      </c>
      <c r="F8" s="761">
        <v>30</v>
      </c>
      <c r="G8" s="761">
        <v>18</v>
      </c>
      <c r="H8" s="761">
        <v>12</v>
      </c>
      <c r="I8" s="761">
        <v>190</v>
      </c>
      <c r="J8" s="761">
        <v>83</v>
      </c>
      <c r="K8" s="755">
        <v>107</v>
      </c>
      <c r="L8" s="755">
        <v>57</v>
      </c>
      <c r="M8" s="755">
        <v>24</v>
      </c>
      <c r="N8" s="755">
        <v>33</v>
      </c>
      <c r="O8" s="2156">
        <v>0</v>
      </c>
      <c r="P8" s="2156">
        <v>0</v>
      </c>
      <c r="Q8" s="2156">
        <v>0</v>
      </c>
      <c r="R8" s="2156">
        <v>0</v>
      </c>
      <c r="S8" s="2156">
        <v>0</v>
      </c>
      <c r="T8" s="2156">
        <v>0</v>
      </c>
      <c r="U8" s="2156">
        <v>0</v>
      </c>
      <c r="V8" s="2156">
        <v>0</v>
      </c>
      <c r="W8" s="2162">
        <v>0</v>
      </c>
      <c r="X8" s="2164">
        <v>457</v>
      </c>
      <c r="Y8" s="2155">
        <v>226</v>
      </c>
      <c r="Z8" s="2155">
        <v>231</v>
      </c>
      <c r="AA8" s="2155">
        <v>229</v>
      </c>
      <c r="AB8" s="2155">
        <v>111</v>
      </c>
      <c r="AC8" s="2155">
        <v>118</v>
      </c>
      <c r="AD8" s="2155">
        <v>218</v>
      </c>
      <c r="AE8" s="2155">
        <v>110</v>
      </c>
      <c r="AF8" s="2155">
        <v>108</v>
      </c>
      <c r="AG8" s="2155">
        <v>1</v>
      </c>
      <c r="AH8" s="2155">
        <v>1</v>
      </c>
      <c r="AI8" s="2155">
        <v>0</v>
      </c>
      <c r="AJ8" s="2155">
        <v>9</v>
      </c>
      <c r="AK8" s="2155">
        <v>4</v>
      </c>
      <c r="AL8" s="2155">
        <v>5</v>
      </c>
      <c r="AM8" s="2155">
        <v>0</v>
      </c>
      <c r="AN8" s="2155">
        <v>0</v>
      </c>
      <c r="AO8" s="2155">
        <v>0</v>
      </c>
    </row>
    <row r="9" spans="1:80" ht="27" customHeight="1">
      <c r="A9" s="2160"/>
      <c r="B9" s="1327" t="s">
        <v>1183</v>
      </c>
      <c r="C9" s="761">
        <v>19</v>
      </c>
      <c r="D9" s="761">
        <v>10</v>
      </c>
      <c r="E9" s="761">
        <v>9</v>
      </c>
      <c r="F9" s="761">
        <v>3</v>
      </c>
      <c r="G9" s="761">
        <v>2</v>
      </c>
      <c r="H9" s="761">
        <v>1</v>
      </c>
      <c r="I9" s="761">
        <v>16</v>
      </c>
      <c r="J9" s="761">
        <v>8</v>
      </c>
      <c r="K9" s="755">
        <v>8</v>
      </c>
      <c r="L9" s="755">
        <v>3</v>
      </c>
      <c r="M9" s="755">
        <v>2</v>
      </c>
      <c r="N9" s="755">
        <v>1</v>
      </c>
      <c r="O9" s="2156"/>
      <c r="P9" s="2156"/>
      <c r="Q9" s="2156"/>
      <c r="R9" s="2156"/>
      <c r="S9" s="2156"/>
      <c r="T9" s="2156"/>
      <c r="U9" s="2156"/>
      <c r="V9" s="2156"/>
      <c r="W9" s="2162"/>
      <c r="X9" s="2165"/>
      <c r="Y9" s="2156"/>
      <c r="Z9" s="2156"/>
      <c r="AA9" s="2156"/>
      <c r="AB9" s="2156"/>
      <c r="AC9" s="2156"/>
      <c r="AD9" s="2156"/>
      <c r="AE9" s="2156"/>
      <c r="AF9" s="2156"/>
      <c r="AG9" s="2156"/>
      <c r="AH9" s="2156"/>
      <c r="AI9" s="2156"/>
      <c r="AJ9" s="2156"/>
      <c r="AK9" s="2156"/>
      <c r="AL9" s="2156"/>
      <c r="AM9" s="2156"/>
      <c r="AN9" s="2156"/>
      <c r="AO9" s="2156"/>
    </row>
    <row r="10" spans="1:80" ht="27" customHeight="1">
      <c r="A10" s="2160"/>
      <c r="B10" s="1401" t="s">
        <v>1184</v>
      </c>
      <c r="C10" s="761">
        <v>73</v>
      </c>
      <c r="D10" s="761">
        <v>28</v>
      </c>
      <c r="E10" s="761">
        <v>45</v>
      </c>
      <c r="F10" s="761">
        <v>15</v>
      </c>
      <c r="G10" s="755">
        <v>9</v>
      </c>
      <c r="H10" s="761">
        <v>6</v>
      </c>
      <c r="I10" s="761">
        <v>58</v>
      </c>
      <c r="J10" s="761">
        <v>19</v>
      </c>
      <c r="K10" s="755">
        <v>39</v>
      </c>
      <c r="L10" s="755">
        <v>30</v>
      </c>
      <c r="M10" s="755">
        <v>11</v>
      </c>
      <c r="N10" s="755">
        <v>19</v>
      </c>
      <c r="O10" s="2156"/>
      <c r="P10" s="2156"/>
      <c r="Q10" s="2156"/>
      <c r="R10" s="2156"/>
      <c r="S10" s="2156"/>
      <c r="T10" s="2156"/>
      <c r="U10" s="2156"/>
      <c r="V10" s="2156"/>
      <c r="W10" s="2162"/>
      <c r="X10" s="2165"/>
      <c r="Y10" s="2156"/>
      <c r="Z10" s="2156"/>
      <c r="AA10" s="2156"/>
      <c r="AB10" s="2156"/>
      <c r="AC10" s="2156"/>
      <c r="AD10" s="2156"/>
      <c r="AE10" s="2156"/>
      <c r="AF10" s="2156"/>
      <c r="AG10" s="2156"/>
      <c r="AH10" s="2156"/>
      <c r="AI10" s="2156"/>
      <c r="AJ10" s="2156"/>
      <c r="AK10" s="2156"/>
      <c r="AL10" s="2156"/>
      <c r="AM10" s="2156"/>
      <c r="AN10" s="2156"/>
      <c r="AO10" s="2156"/>
    </row>
    <row r="11" spans="1:80" ht="27" customHeight="1">
      <c r="A11" s="2160"/>
      <c r="B11" s="1401" t="s">
        <v>1185</v>
      </c>
      <c r="C11" s="761">
        <v>52</v>
      </c>
      <c r="D11" s="761">
        <v>24</v>
      </c>
      <c r="E11" s="761">
        <v>28</v>
      </c>
      <c r="F11" s="761">
        <v>8</v>
      </c>
      <c r="G11" s="755">
        <v>4</v>
      </c>
      <c r="H11" s="761">
        <v>4</v>
      </c>
      <c r="I11" s="761">
        <v>44</v>
      </c>
      <c r="J11" s="761">
        <v>20</v>
      </c>
      <c r="K11" s="755">
        <v>24</v>
      </c>
      <c r="L11" s="755">
        <v>11</v>
      </c>
      <c r="M11" s="755">
        <v>3</v>
      </c>
      <c r="N11" s="755">
        <v>8</v>
      </c>
      <c r="O11" s="2156"/>
      <c r="P11" s="2156"/>
      <c r="Q11" s="2156"/>
      <c r="R11" s="2156"/>
      <c r="S11" s="2156"/>
      <c r="T11" s="2156"/>
      <c r="U11" s="2156"/>
      <c r="V11" s="2156"/>
      <c r="W11" s="2162"/>
      <c r="X11" s="2165"/>
      <c r="Y11" s="2156"/>
      <c r="Z11" s="2156"/>
      <c r="AA11" s="2156"/>
      <c r="AB11" s="2156"/>
      <c r="AC11" s="2156"/>
      <c r="AD11" s="2156"/>
      <c r="AE11" s="2156"/>
      <c r="AF11" s="2156"/>
      <c r="AG11" s="2156"/>
      <c r="AH11" s="2156"/>
      <c r="AI11" s="2156"/>
      <c r="AJ11" s="2156"/>
      <c r="AK11" s="2156"/>
      <c r="AL11" s="2156"/>
      <c r="AM11" s="2156"/>
      <c r="AN11" s="2156"/>
      <c r="AO11" s="2156"/>
    </row>
    <row r="12" spans="1:80" ht="27" customHeight="1">
      <c r="A12" s="2160"/>
      <c r="B12" s="1401" t="s">
        <v>1186</v>
      </c>
      <c r="C12" s="761">
        <v>43</v>
      </c>
      <c r="D12" s="761">
        <v>20</v>
      </c>
      <c r="E12" s="761">
        <v>23</v>
      </c>
      <c r="F12" s="761">
        <v>3</v>
      </c>
      <c r="G12" s="761">
        <v>2</v>
      </c>
      <c r="H12" s="761">
        <v>1</v>
      </c>
      <c r="I12" s="761">
        <v>40</v>
      </c>
      <c r="J12" s="761">
        <v>18</v>
      </c>
      <c r="K12" s="755">
        <v>22</v>
      </c>
      <c r="L12" s="755">
        <v>8</v>
      </c>
      <c r="M12" s="755">
        <v>3</v>
      </c>
      <c r="N12" s="755">
        <v>5</v>
      </c>
      <c r="O12" s="2156"/>
      <c r="P12" s="2156"/>
      <c r="Q12" s="2156"/>
      <c r="R12" s="2156"/>
      <c r="S12" s="2156"/>
      <c r="T12" s="2156"/>
      <c r="U12" s="2156"/>
      <c r="V12" s="2156"/>
      <c r="W12" s="2162"/>
      <c r="X12" s="2165"/>
      <c r="Y12" s="2156"/>
      <c r="Z12" s="2156"/>
      <c r="AA12" s="2156"/>
      <c r="AB12" s="2156"/>
      <c r="AC12" s="2156"/>
      <c r="AD12" s="2156"/>
      <c r="AE12" s="2156"/>
      <c r="AF12" s="2156"/>
      <c r="AG12" s="2156"/>
      <c r="AH12" s="2156"/>
      <c r="AI12" s="2156"/>
      <c r="AJ12" s="2156"/>
      <c r="AK12" s="2156"/>
      <c r="AL12" s="2156"/>
      <c r="AM12" s="2156"/>
      <c r="AN12" s="2156"/>
      <c r="AO12" s="2156"/>
    </row>
    <row r="13" spans="1:80" ht="16.8" thickBot="1">
      <c r="A13" s="2161"/>
      <c r="B13" s="1402" t="s">
        <v>1187</v>
      </c>
      <c r="C13" s="455">
        <v>33</v>
      </c>
      <c r="D13" s="455">
        <v>19</v>
      </c>
      <c r="E13" s="455">
        <v>14</v>
      </c>
      <c r="F13" s="455">
        <v>1</v>
      </c>
      <c r="G13" s="455">
        <v>1</v>
      </c>
      <c r="H13" s="455">
        <v>0</v>
      </c>
      <c r="I13" s="455">
        <v>32</v>
      </c>
      <c r="J13" s="455">
        <v>18</v>
      </c>
      <c r="K13" s="1397">
        <v>14</v>
      </c>
      <c r="L13" s="1397">
        <v>5</v>
      </c>
      <c r="M13" s="1397">
        <v>5</v>
      </c>
      <c r="N13" s="1397">
        <v>0</v>
      </c>
      <c r="O13" s="2157"/>
      <c r="P13" s="2157"/>
      <c r="Q13" s="2157"/>
      <c r="R13" s="2157"/>
      <c r="S13" s="2157"/>
      <c r="T13" s="2157"/>
      <c r="U13" s="2157"/>
      <c r="V13" s="2157"/>
      <c r="W13" s="2163"/>
      <c r="X13" s="2166"/>
      <c r="Y13" s="2157"/>
      <c r="Z13" s="2157"/>
      <c r="AA13" s="2157"/>
      <c r="AB13" s="2157"/>
      <c r="AC13" s="2157"/>
      <c r="AD13" s="2157"/>
      <c r="AE13" s="2157"/>
      <c r="AF13" s="2157"/>
      <c r="AG13" s="2157"/>
      <c r="AH13" s="2157"/>
      <c r="AI13" s="2157"/>
      <c r="AJ13" s="2157"/>
      <c r="AK13" s="2157"/>
      <c r="AL13" s="2157"/>
      <c r="AM13" s="2157"/>
      <c r="AN13" s="2157"/>
      <c r="AO13" s="2157"/>
    </row>
    <row r="14" spans="1:80">
      <c r="A14" s="480"/>
      <c r="B14" s="480"/>
      <c r="C14" s="430"/>
      <c r="D14" s="430"/>
      <c r="H14" s="485"/>
      <c r="K14" s="430"/>
      <c r="L14" s="430"/>
      <c r="Q14" s="300"/>
      <c r="X14" s="430"/>
      <c r="Y14" s="430"/>
      <c r="Z14" s="430"/>
      <c r="AA14" s="1973"/>
      <c r="AB14" s="1971"/>
      <c r="AK14" s="2138" t="s">
        <v>2246</v>
      </c>
      <c r="AL14" s="2138"/>
      <c r="AM14" s="2138"/>
      <c r="AN14" s="2138"/>
      <c r="AO14" s="2138"/>
    </row>
    <row r="15" spans="1:80" ht="16.5" customHeight="1">
      <c r="A15" s="481" t="s">
        <v>2031</v>
      </c>
      <c r="B15" s="483"/>
      <c r="AP15" s="430"/>
      <c r="AQ15" s="430"/>
      <c r="AR15" s="430"/>
      <c r="AS15" s="430"/>
      <c r="AT15" s="430"/>
      <c r="AU15" s="430"/>
      <c r="AV15" s="430"/>
      <c r="AW15" s="430"/>
      <c r="AX15" s="430"/>
      <c r="AY15" s="430"/>
      <c r="AZ15" s="430"/>
      <c r="BA15" s="430"/>
      <c r="BB15" s="430"/>
      <c r="BC15" s="430"/>
      <c r="BD15" s="430"/>
      <c r="BE15" s="430"/>
      <c r="BF15" s="430"/>
      <c r="BG15" s="430"/>
      <c r="BH15" s="430"/>
      <c r="BI15" s="430"/>
      <c r="BJ15" s="430"/>
      <c r="BK15" s="430"/>
      <c r="BL15" s="430"/>
      <c r="BM15" s="430"/>
      <c r="BN15" s="430"/>
      <c r="BO15" s="430"/>
      <c r="BP15" s="430"/>
      <c r="BQ15" s="430"/>
      <c r="BR15" s="430"/>
      <c r="BS15" s="430"/>
      <c r="BT15" s="430"/>
      <c r="BU15" s="430"/>
      <c r="BV15" s="430"/>
      <c r="BW15" s="430"/>
      <c r="BX15" s="430"/>
      <c r="BY15" s="430"/>
      <c r="BZ15" s="430"/>
      <c r="CA15" s="430"/>
      <c r="CB15" s="430"/>
    </row>
    <row r="16" spans="1:80" ht="16.5" customHeight="1">
      <c r="A16" s="430" t="s">
        <v>2240</v>
      </c>
      <c r="B16" s="48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430"/>
      <c r="AQ16" s="430"/>
      <c r="AR16" s="430"/>
      <c r="AS16" s="430"/>
      <c r="AT16" s="430"/>
      <c r="AU16" s="430"/>
      <c r="AV16" s="430"/>
      <c r="AW16" s="430"/>
      <c r="AX16" s="430"/>
      <c r="AY16" s="430"/>
      <c r="AZ16" s="430"/>
      <c r="BA16" s="430"/>
      <c r="BB16" s="430"/>
      <c r="BC16" s="430"/>
      <c r="BD16" s="430"/>
      <c r="BE16" s="430"/>
      <c r="BF16" s="430"/>
      <c r="BG16" s="430"/>
      <c r="BH16" s="430"/>
      <c r="BI16" s="430"/>
      <c r="BJ16" s="430"/>
      <c r="BK16" s="430"/>
      <c r="BL16" s="430"/>
      <c r="BM16" s="430"/>
      <c r="BN16" s="430"/>
      <c r="BO16" s="430"/>
      <c r="BP16" s="430"/>
      <c r="BQ16" s="430"/>
      <c r="BR16" s="430"/>
      <c r="BS16" s="430"/>
      <c r="BT16" s="430"/>
      <c r="BU16" s="430"/>
      <c r="BV16" s="430"/>
      <c r="BW16" s="430"/>
      <c r="BX16" s="430"/>
      <c r="BY16" s="430"/>
      <c r="BZ16" s="430"/>
      <c r="CA16" s="430"/>
      <c r="CB16" s="430"/>
    </row>
    <row r="17" spans="1:80">
      <c r="A17" s="430"/>
      <c r="B17" s="430"/>
      <c r="C17" s="482"/>
      <c r="D17" s="482"/>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c r="BR17" s="430"/>
      <c r="BS17" s="430"/>
      <c r="BT17" s="430"/>
      <c r="BU17" s="430"/>
      <c r="BV17" s="430"/>
      <c r="BW17" s="430"/>
      <c r="BX17" s="430"/>
      <c r="BY17" s="430"/>
      <c r="BZ17" s="430"/>
      <c r="CA17" s="430"/>
      <c r="CB17" s="430"/>
    </row>
    <row r="18" spans="1:80">
      <c r="A18" s="481"/>
      <c r="B18" s="481"/>
      <c r="C18" s="430"/>
      <c r="E18" s="430"/>
      <c r="F18" s="430"/>
      <c r="H18" s="430"/>
      <c r="I18" s="430"/>
      <c r="J18" s="430"/>
      <c r="M18" s="430"/>
      <c r="N18" s="430"/>
      <c r="O18" s="430"/>
      <c r="P18" s="430"/>
      <c r="Q18" s="430"/>
      <c r="R18" s="430"/>
      <c r="S18" s="430"/>
      <c r="T18" s="430"/>
      <c r="U18" s="430"/>
      <c r="V18" s="430"/>
      <c r="W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row>
    <row r="19" spans="1:80">
      <c r="A19" s="430"/>
      <c r="B19" s="430"/>
      <c r="C19" s="430"/>
      <c r="E19" s="430"/>
      <c r="F19" s="430"/>
      <c r="G19" s="430"/>
      <c r="H19" s="430"/>
      <c r="I19" s="430"/>
      <c r="J19" s="430"/>
      <c r="M19" s="430"/>
      <c r="N19" s="430"/>
      <c r="O19" s="430"/>
      <c r="P19" s="430"/>
      <c r="Q19" s="430"/>
      <c r="R19" s="430"/>
      <c r="S19" s="430"/>
      <c r="T19" s="430"/>
      <c r="U19" s="430"/>
      <c r="V19" s="430"/>
      <c r="W19" s="430"/>
      <c r="AD19" s="430"/>
      <c r="AE19" s="430"/>
      <c r="AF19" s="430"/>
      <c r="AG19" s="430"/>
      <c r="AH19" s="430"/>
      <c r="AI19" s="430"/>
      <c r="AJ19" s="430"/>
      <c r="AK19" s="430"/>
      <c r="AL19" s="430"/>
      <c r="AP19" s="430"/>
      <c r="AQ19" s="430"/>
      <c r="AR19" s="430"/>
      <c r="AS19" s="430"/>
      <c r="AT19" s="430"/>
      <c r="AU19" s="430"/>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c r="BR19" s="430"/>
      <c r="BS19" s="430"/>
      <c r="BT19" s="430"/>
      <c r="BU19" s="430"/>
      <c r="BV19" s="430"/>
      <c r="BW19" s="430"/>
      <c r="BX19" s="430"/>
      <c r="BY19" s="430"/>
      <c r="BZ19" s="430"/>
      <c r="CA19" s="430"/>
      <c r="CB19" s="430"/>
    </row>
    <row r="20" spans="1:80">
      <c r="A20" s="430"/>
      <c r="B20" s="430"/>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0"/>
      <c r="BY20" s="430"/>
      <c r="BZ20" s="430"/>
      <c r="CA20" s="430"/>
      <c r="CB20" s="430"/>
    </row>
    <row r="21" spans="1:80">
      <c r="A21" s="430"/>
      <c r="B21" s="430"/>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row>
    <row r="22" spans="1:80">
      <c r="A22" s="430"/>
      <c r="B22" s="430"/>
      <c r="C22" s="430"/>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row>
    <row r="23" spans="1:80">
      <c r="A23" s="430"/>
      <c r="B23" s="430"/>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c r="AZ23" s="430"/>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0"/>
      <c r="BZ23" s="430"/>
      <c r="CA23" s="430"/>
      <c r="CB23" s="430"/>
    </row>
    <row r="24" spans="1:80">
      <c r="A24" s="430"/>
      <c r="B24" s="430"/>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row>
    <row r="25" spans="1:80">
      <c r="A25" s="430"/>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0"/>
      <c r="AW25" s="430"/>
      <c r="AX25" s="430"/>
      <c r="AY25" s="430"/>
      <c r="AZ25" s="430"/>
      <c r="BA25" s="430"/>
      <c r="BB25" s="430"/>
      <c r="BC25" s="430"/>
      <c r="BD25" s="430"/>
      <c r="BE25" s="430"/>
      <c r="BF25" s="430"/>
      <c r="BG25" s="430"/>
      <c r="BH25" s="430"/>
      <c r="BI25" s="430"/>
      <c r="BJ25" s="430"/>
      <c r="BK25" s="430"/>
      <c r="BL25" s="430"/>
      <c r="BM25" s="430"/>
      <c r="BN25" s="430"/>
      <c r="BO25" s="430"/>
      <c r="BP25" s="430"/>
      <c r="BQ25" s="430"/>
      <c r="BR25" s="430"/>
      <c r="BS25" s="430"/>
      <c r="BT25" s="430"/>
      <c r="BU25" s="430"/>
      <c r="BV25" s="430"/>
      <c r="BW25" s="430"/>
      <c r="BX25" s="430"/>
      <c r="BY25" s="430"/>
      <c r="BZ25" s="430"/>
      <c r="CA25" s="430"/>
      <c r="CB25" s="430"/>
    </row>
  </sheetData>
  <mergeCells count="48">
    <mergeCell ref="AA14:AB14"/>
    <mergeCell ref="AK14:AO14"/>
    <mergeCell ref="AP1:AQ1"/>
    <mergeCell ref="AI8:AI13"/>
    <mergeCell ref="AJ8:AJ13"/>
    <mergeCell ref="AK8:AK13"/>
    <mergeCell ref="AL8:AL13"/>
    <mergeCell ref="AM8:AM13"/>
    <mergeCell ref="AN8:AN13"/>
    <mergeCell ref="AC8:AC13"/>
    <mergeCell ref="AD8:AD13"/>
    <mergeCell ref="AE8:AE13"/>
    <mergeCell ref="AF8:AF13"/>
    <mergeCell ref="AG8:AG13"/>
    <mergeCell ref="AH8:AH13"/>
    <mergeCell ref="AI1:AK1"/>
    <mergeCell ref="X8:X13"/>
    <mergeCell ref="Y8:Y13"/>
    <mergeCell ref="Z8:Z13"/>
    <mergeCell ref="AA8:AA13"/>
    <mergeCell ref="AO8:AO13"/>
    <mergeCell ref="S8:S13"/>
    <mergeCell ref="T8:T13"/>
    <mergeCell ref="U8:U13"/>
    <mergeCell ref="V8:V13"/>
    <mergeCell ref="U6:W6"/>
    <mergeCell ref="W8:W13"/>
    <mergeCell ref="A8:A13"/>
    <mergeCell ref="O8:O13"/>
    <mergeCell ref="P8:P13"/>
    <mergeCell ref="Q8:Q13"/>
    <mergeCell ref="R8:R13"/>
    <mergeCell ref="AL1:AO1"/>
    <mergeCell ref="AI2:AK2"/>
    <mergeCell ref="AL2:AO2"/>
    <mergeCell ref="AB8:AB13"/>
    <mergeCell ref="AM6:AO6"/>
    <mergeCell ref="AA6:AC6"/>
    <mergeCell ref="AD6:AF6"/>
    <mergeCell ref="AG6:AI6"/>
    <mergeCell ref="A5:B7"/>
    <mergeCell ref="C5:K5"/>
    <mergeCell ref="L5:N6"/>
    <mergeCell ref="O5:W5"/>
    <mergeCell ref="X5:AO5"/>
    <mergeCell ref="I6:K6"/>
    <mergeCell ref="AJ6:AL6"/>
    <mergeCell ref="X6:Z6"/>
  </mergeCells>
  <phoneticPr fontId="15" type="noConversion"/>
  <hyperlinks>
    <hyperlink ref="AP1" location="預告統計資料發布時間表!A1" display="回發布時間表" xr:uid="{E67670DC-5911-45FB-9322-9516C991BC68}"/>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0D1F-0CBA-44CE-8588-4622CC741B50}">
  <dimension ref="A1:CB25"/>
  <sheetViews>
    <sheetView workbookViewId="0">
      <selection activeCell="AP1" sqref="AP1:AQ1"/>
    </sheetView>
  </sheetViews>
  <sheetFormatPr defaultColWidth="9" defaultRowHeight="16.2"/>
  <cols>
    <col min="1" max="1" width="12.6640625" style="431" customWidth="1"/>
    <col min="2" max="2" width="10.44140625" style="431" customWidth="1"/>
    <col min="3" max="11" width="5.44140625" style="431" customWidth="1"/>
    <col min="12" max="14" width="6.109375" style="431" customWidth="1"/>
    <col min="15" max="36" width="5.33203125" style="431" customWidth="1"/>
    <col min="37" max="37" width="7" style="431" customWidth="1"/>
    <col min="38" max="39" width="5.6640625" style="431" customWidth="1"/>
    <col min="40" max="40" width="5.44140625" style="431" customWidth="1"/>
    <col min="41" max="41" width="5.88671875" style="431" customWidth="1"/>
    <col min="42" max="16384" width="9" style="431"/>
  </cols>
  <sheetData>
    <row r="1" spans="1:80" ht="17.25" customHeight="1">
      <c r="A1" s="428" t="s">
        <v>1149</v>
      </c>
      <c r="B1" s="429"/>
      <c r="C1" s="430"/>
      <c r="D1" s="430"/>
      <c r="E1" s="430"/>
      <c r="F1" s="430"/>
      <c r="G1" s="430"/>
      <c r="H1" s="430"/>
      <c r="AI1" s="2148" t="s">
        <v>754</v>
      </c>
      <c r="AJ1" s="2148"/>
      <c r="AK1" s="2148"/>
      <c r="AL1" s="2154" t="s">
        <v>2236</v>
      </c>
      <c r="AM1" s="2154"/>
      <c r="AN1" s="2154"/>
      <c r="AO1" s="2154"/>
      <c r="AP1" s="1453" t="s">
        <v>49</v>
      </c>
      <c r="AQ1" s="1453"/>
    </row>
    <row r="2" spans="1:80" ht="17.25" customHeight="1">
      <c r="A2" s="432" t="s">
        <v>1150</v>
      </c>
      <c r="B2" s="433" t="s">
        <v>1151</v>
      </c>
      <c r="C2" s="434"/>
      <c r="D2" s="434"/>
      <c r="E2" s="430"/>
      <c r="F2" s="430"/>
      <c r="G2" s="430"/>
      <c r="H2" s="430"/>
      <c r="L2" s="435"/>
      <c r="M2" s="435"/>
      <c r="N2" s="435"/>
      <c r="O2" s="435"/>
      <c r="P2" s="435"/>
      <c r="Q2" s="435"/>
      <c r="R2" s="435"/>
      <c r="S2" s="435"/>
      <c r="T2" s="435"/>
      <c r="U2" s="435"/>
      <c r="V2" s="435"/>
      <c r="W2" s="435"/>
      <c r="AG2" s="435"/>
      <c r="AH2" s="435"/>
      <c r="AI2" s="2148" t="s">
        <v>758</v>
      </c>
      <c r="AJ2" s="2148"/>
      <c r="AK2" s="2148"/>
      <c r="AL2" s="2148" t="s">
        <v>2023</v>
      </c>
      <c r="AM2" s="2148"/>
      <c r="AN2" s="2148"/>
      <c r="AO2" s="2148"/>
    </row>
    <row r="3" spans="1:80" s="440" customFormat="1" ht="28.2">
      <c r="A3" s="437" t="s">
        <v>2024</v>
      </c>
      <c r="B3" s="437"/>
      <c r="C3" s="438"/>
      <c r="D3" s="437"/>
      <c r="E3" s="437"/>
      <c r="F3" s="437"/>
      <c r="G3" s="437"/>
      <c r="H3" s="437"/>
      <c r="I3" s="437"/>
      <c r="J3" s="437"/>
      <c r="K3" s="437"/>
      <c r="L3" s="438"/>
      <c r="M3" s="439"/>
      <c r="N3" s="439"/>
      <c r="O3" s="439"/>
      <c r="P3" s="439"/>
      <c r="Q3" s="439"/>
      <c r="R3" s="439"/>
      <c r="S3" s="439"/>
      <c r="T3" s="439"/>
      <c r="U3" s="439"/>
      <c r="V3" s="439"/>
      <c r="W3" s="439"/>
      <c r="X3" s="437"/>
      <c r="Y3" s="437"/>
      <c r="Z3" s="437"/>
      <c r="AA3" s="437"/>
      <c r="AB3" s="437"/>
      <c r="AC3" s="437"/>
      <c r="AD3" s="437"/>
      <c r="AE3" s="437"/>
      <c r="AF3" s="437"/>
      <c r="AG3" s="438"/>
      <c r="AH3" s="438"/>
      <c r="AI3" s="438"/>
      <c r="AJ3" s="438"/>
      <c r="AK3" s="438"/>
      <c r="AL3" s="438"/>
      <c r="AM3" s="439"/>
      <c r="AN3" s="439"/>
      <c r="AO3" s="439"/>
    </row>
    <row r="4" spans="1:80" ht="16.8" thickBot="1">
      <c r="C4" s="441"/>
      <c r="D4" s="441"/>
      <c r="E4" s="441"/>
      <c r="H4" s="442"/>
      <c r="K4" s="442"/>
      <c r="L4" s="443"/>
      <c r="S4" s="444" t="s">
        <v>2237</v>
      </c>
      <c r="X4" s="442"/>
      <c r="Y4" s="442"/>
      <c r="Z4" s="442"/>
      <c r="AA4" s="442"/>
      <c r="AB4" s="442"/>
      <c r="AC4" s="442"/>
      <c r="AD4" s="442"/>
      <c r="AE4" s="442"/>
      <c r="AF4" s="442"/>
      <c r="AG4" s="442"/>
      <c r="AH4" s="442"/>
      <c r="AI4" s="442"/>
      <c r="AJ4" s="442"/>
      <c r="AK4" s="442"/>
      <c r="AL4" s="442"/>
      <c r="AM4" s="445"/>
      <c r="AN4" s="445"/>
      <c r="AO4" s="446" t="s">
        <v>1154</v>
      </c>
    </row>
    <row r="5" spans="1:80" ht="27" customHeight="1">
      <c r="A5" s="2013" t="s">
        <v>1155</v>
      </c>
      <c r="B5" s="2014"/>
      <c r="C5" s="2010" t="s">
        <v>2026</v>
      </c>
      <c r="D5" s="2011"/>
      <c r="E5" s="2011"/>
      <c r="F5" s="2011"/>
      <c r="G5" s="2011"/>
      <c r="H5" s="2011"/>
      <c r="I5" s="2011"/>
      <c r="J5" s="2011"/>
      <c r="K5" s="2012"/>
      <c r="L5" s="2013" t="s">
        <v>2027</v>
      </c>
      <c r="M5" s="1869"/>
      <c r="N5" s="2014"/>
      <c r="O5" s="2010" t="s">
        <v>2028</v>
      </c>
      <c r="P5" s="2011"/>
      <c r="Q5" s="2011"/>
      <c r="R5" s="2011"/>
      <c r="S5" s="2011"/>
      <c r="T5" s="2011"/>
      <c r="U5" s="2011"/>
      <c r="V5" s="2011"/>
      <c r="W5" s="2012"/>
      <c r="X5" s="2167" t="s">
        <v>2238</v>
      </c>
      <c r="Y5" s="2168"/>
      <c r="Z5" s="2168"/>
      <c r="AA5" s="2168"/>
      <c r="AB5" s="2168"/>
      <c r="AC5" s="2168"/>
      <c r="AD5" s="2168"/>
      <c r="AE5" s="2168"/>
      <c r="AF5" s="2168"/>
      <c r="AG5" s="2168"/>
      <c r="AH5" s="2168"/>
      <c r="AI5" s="2168"/>
      <c r="AJ5" s="2168"/>
      <c r="AK5" s="2168"/>
      <c r="AL5" s="2168"/>
      <c r="AM5" s="2168"/>
      <c r="AN5" s="2168"/>
      <c r="AO5" s="2169"/>
    </row>
    <row r="6" spans="1:80" ht="29.25" customHeight="1">
      <c r="A6" s="2015"/>
      <c r="B6" s="2017"/>
      <c r="C6" s="451" t="s">
        <v>1161</v>
      </c>
      <c r="D6" s="451"/>
      <c r="E6" s="451"/>
      <c r="F6" s="451" t="s">
        <v>1162</v>
      </c>
      <c r="G6" s="451"/>
      <c r="H6" s="451"/>
      <c r="I6" s="2120" t="s">
        <v>1163</v>
      </c>
      <c r="J6" s="2121"/>
      <c r="K6" s="1690"/>
      <c r="L6" s="2115"/>
      <c r="M6" s="1871"/>
      <c r="N6" s="2116"/>
      <c r="O6" s="451" t="s">
        <v>1164</v>
      </c>
      <c r="P6" s="451"/>
      <c r="Q6" s="451"/>
      <c r="R6" s="451" t="s">
        <v>1162</v>
      </c>
      <c r="S6" s="451"/>
      <c r="T6" s="451"/>
      <c r="U6" s="2120" t="s">
        <v>1163</v>
      </c>
      <c r="V6" s="2121"/>
      <c r="W6" s="1690"/>
      <c r="X6" s="2171" t="s">
        <v>1167</v>
      </c>
      <c r="Y6" s="2126"/>
      <c r="Z6" s="2127"/>
      <c r="AA6" s="2170" t="s">
        <v>1168</v>
      </c>
      <c r="AB6" s="2128"/>
      <c r="AC6" s="2129"/>
      <c r="AD6" s="2170" t="s">
        <v>1169</v>
      </c>
      <c r="AE6" s="2128"/>
      <c r="AF6" s="2129"/>
      <c r="AG6" s="2170" t="s">
        <v>1170</v>
      </c>
      <c r="AH6" s="2128"/>
      <c r="AI6" s="2129"/>
      <c r="AJ6" s="2170" t="s">
        <v>1171</v>
      </c>
      <c r="AK6" s="2128"/>
      <c r="AL6" s="2129"/>
      <c r="AM6" s="2172" t="s">
        <v>2029</v>
      </c>
      <c r="AN6" s="2173"/>
      <c r="AO6" s="2174"/>
    </row>
    <row r="7" spans="1:80" ht="16.8" thickBot="1">
      <c r="A7" s="2153"/>
      <c r="B7" s="2111"/>
      <c r="C7" s="454" t="s">
        <v>1172</v>
      </c>
      <c r="D7" s="455" t="s">
        <v>1173</v>
      </c>
      <c r="E7" s="455" t="s">
        <v>1174</v>
      </c>
      <c r="F7" s="454" t="s">
        <v>1172</v>
      </c>
      <c r="G7" s="455" t="s">
        <v>1173</v>
      </c>
      <c r="H7" s="455" t="s">
        <v>1174</v>
      </c>
      <c r="I7" s="454" t="s">
        <v>1172</v>
      </c>
      <c r="J7" s="455" t="s">
        <v>1173</v>
      </c>
      <c r="K7" s="455" t="s">
        <v>1174</v>
      </c>
      <c r="L7" s="455" t="s">
        <v>1175</v>
      </c>
      <c r="M7" s="456" t="s">
        <v>1077</v>
      </c>
      <c r="N7" s="454" t="s">
        <v>1078</v>
      </c>
      <c r="O7" s="455" t="s">
        <v>1175</v>
      </c>
      <c r="P7" s="456" t="s">
        <v>1077</v>
      </c>
      <c r="Q7" s="454" t="s">
        <v>1078</v>
      </c>
      <c r="R7" s="455" t="s">
        <v>1175</v>
      </c>
      <c r="S7" s="456" t="s">
        <v>1077</v>
      </c>
      <c r="T7" s="454" t="s">
        <v>1078</v>
      </c>
      <c r="U7" s="455" t="s">
        <v>1175</v>
      </c>
      <c r="V7" s="456" t="s">
        <v>1077</v>
      </c>
      <c r="W7" s="1209" t="s">
        <v>1078</v>
      </c>
      <c r="X7" s="1394" t="s">
        <v>1175</v>
      </c>
      <c r="Y7" s="1395" t="s">
        <v>1077</v>
      </c>
      <c r="Z7" s="1396" t="s">
        <v>1078</v>
      </c>
      <c r="AA7" s="1397" t="s">
        <v>1176</v>
      </c>
      <c r="AB7" s="1395" t="s">
        <v>1077</v>
      </c>
      <c r="AC7" s="1396" t="s">
        <v>1078</v>
      </c>
      <c r="AD7" s="1397" t="s">
        <v>1176</v>
      </c>
      <c r="AE7" s="1395" t="s">
        <v>1077</v>
      </c>
      <c r="AF7" s="1396" t="s">
        <v>1078</v>
      </c>
      <c r="AG7" s="1397" t="s">
        <v>1176</v>
      </c>
      <c r="AH7" s="1395" t="s">
        <v>1077</v>
      </c>
      <c r="AI7" s="1396" t="s">
        <v>1078</v>
      </c>
      <c r="AJ7" s="1397" t="s">
        <v>1176</v>
      </c>
      <c r="AK7" s="1395" t="s">
        <v>1077</v>
      </c>
      <c r="AL7" s="1396" t="s">
        <v>1078</v>
      </c>
      <c r="AM7" s="1398" t="s">
        <v>1176</v>
      </c>
      <c r="AN7" s="1399" t="s">
        <v>1077</v>
      </c>
      <c r="AO7" s="1400" t="s">
        <v>1078</v>
      </c>
    </row>
    <row r="8" spans="1:80" ht="27" customHeight="1">
      <c r="A8" s="2159" t="s">
        <v>1182</v>
      </c>
      <c r="B8" s="327" t="s">
        <v>1176</v>
      </c>
      <c r="C8" s="761">
        <f>SUM(F8+I8)</f>
        <v>243</v>
      </c>
      <c r="D8" s="761">
        <f>SUM(D9:D13)</f>
        <v>111</v>
      </c>
      <c r="E8" s="761">
        <f>SUM(E9:E13)</f>
        <v>132</v>
      </c>
      <c r="F8" s="761">
        <f t="shared" ref="F8:N8" si="0">SUM(F9:F13)</f>
        <v>29</v>
      </c>
      <c r="G8" s="761">
        <f t="shared" si="0"/>
        <v>18</v>
      </c>
      <c r="H8" s="761">
        <f t="shared" si="0"/>
        <v>11</v>
      </c>
      <c r="I8" s="761">
        <f t="shared" si="0"/>
        <v>214</v>
      </c>
      <c r="J8" s="761">
        <f t="shared" si="0"/>
        <v>93</v>
      </c>
      <c r="K8" s="761">
        <f t="shared" si="0"/>
        <v>121</v>
      </c>
      <c r="L8" s="761">
        <f t="shared" si="0"/>
        <v>64</v>
      </c>
      <c r="M8" s="761">
        <f t="shared" si="0"/>
        <v>26</v>
      </c>
      <c r="N8" s="761">
        <f t="shared" si="0"/>
        <v>38</v>
      </c>
      <c r="O8" s="2156">
        <v>0</v>
      </c>
      <c r="P8" s="2156">
        <v>0</v>
      </c>
      <c r="Q8" s="2156">
        <v>0</v>
      </c>
      <c r="R8" s="2156">
        <v>0</v>
      </c>
      <c r="S8" s="2156">
        <v>0</v>
      </c>
      <c r="T8" s="2156">
        <v>0</v>
      </c>
      <c r="U8" s="2156">
        <v>0</v>
      </c>
      <c r="V8" s="2156">
        <v>0</v>
      </c>
      <c r="W8" s="2162">
        <v>0</v>
      </c>
      <c r="X8" s="2164">
        <f>SUM(Y8+Z8)</f>
        <v>549</v>
      </c>
      <c r="Y8" s="2155">
        <f>SUM(AB8+AE8+AH8+AK8+AN8)</f>
        <v>277</v>
      </c>
      <c r="Z8" s="2155">
        <f>SUM(AC8+AF8+AI8+AL8+AO8)</f>
        <v>272</v>
      </c>
      <c r="AA8" s="2155">
        <f>SUM(AB8+AC8)</f>
        <v>234</v>
      </c>
      <c r="AB8" s="2155">
        <v>117</v>
      </c>
      <c r="AC8" s="2155">
        <v>117</v>
      </c>
      <c r="AD8" s="2155">
        <f>SUM(AE8+AF8)</f>
        <v>291</v>
      </c>
      <c r="AE8" s="2155">
        <v>149</v>
      </c>
      <c r="AF8" s="2155">
        <v>142</v>
      </c>
      <c r="AG8" s="2155">
        <v>3</v>
      </c>
      <c r="AH8" s="2155">
        <v>2</v>
      </c>
      <c r="AI8" s="2155">
        <v>1</v>
      </c>
      <c r="AJ8" s="2155">
        <v>21</v>
      </c>
      <c r="AK8" s="2155">
        <v>9</v>
      </c>
      <c r="AL8" s="2155">
        <v>12</v>
      </c>
      <c r="AM8" s="2155">
        <v>0</v>
      </c>
      <c r="AN8" s="2155">
        <v>0</v>
      </c>
      <c r="AO8" s="2155">
        <v>0</v>
      </c>
    </row>
    <row r="9" spans="1:80" ht="27" customHeight="1">
      <c r="A9" s="2160"/>
      <c r="B9" s="1327" t="s">
        <v>1183</v>
      </c>
      <c r="C9" s="761">
        <f t="shared" ref="C9:C13" si="1">SUM(F9+I9)</f>
        <v>31</v>
      </c>
      <c r="D9" s="761">
        <v>20</v>
      </c>
      <c r="E9" s="761">
        <v>11</v>
      </c>
      <c r="F9" s="761">
        <v>2</v>
      </c>
      <c r="G9" s="761">
        <v>2</v>
      </c>
      <c r="H9" s="761">
        <v>0</v>
      </c>
      <c r="I9" s="761">
        <v>29</v>
      </c>
      <c r="J9" s="761">
        <v>18</v>
      </c>
      <c r="K9" s="755">
        <v>11</v>
      </c>
      <c r="L9" s="755">
        <v>7</v>
      </c>
      <c r="M9" s="755">
        <v>3</v>
      </c>
      <c r="N9" s="755">
        <v>4</v>
      </c>
      <c r="O9" s="2156"/>
      <c r="P9" s="2156"/>
      <c r="Q9" s="2156"/>
      <c r="R9" s="2156"/>
      <c r="S9" s="2156"/>
      <c r="T9" s="2156"/>
      <c r="U9" s="2156"/>
      <c r="V9" s="2156"/>
      <c r="W9" s="2162"/>
      <c r="X9" s="2165"/>
      <c r="Y9" s="2156"/>
      <c r="Z9" s="2156"/>
      <c r="AA9" s="2156"/>
      <c r="AB9" s="2156"/>
      <c r="AC9" s="2156"/>
      <c r="AD9" s="2156"/>
      <c r="AE9" s="2156"/>
      <c r="AF9" s="2156"/>
      <c r="AG9" s="2156"/>
      <c r="AH9" s="2156"/>
      <c r="AI9" s="2156"/>
      <c r="AJ9" s="2156"/>
      <c r="AK9" s="2156"/>
      <c r="AL9" s="2156"/>
      <c r="AM9" s="2156"/>
      <c r="AN9" s="2156"/>
      <c r="AO9" s="2156"/>
    </row>
    <row r="10" spans="1:80" ht="27" customHeight="1">
      <c r="A10" s="2160"/>
      <c r="B10" s="1401" t="s">
        <v>1184</v>
      </c>
      <c r="C10" s="761">
        <f t="shared" si="1"/>
        <v>83</v>
      </c>
      <c r="D10" s="761">
        <v>31</v>
      </c>
      <c r="E10" s="761">
        <v>52</v>
      </c>
      <c r="F10" s="761">
        <v>16</v>
      </c>
      <c r="G10" s="755">
        <v>10</v>
      </c>
      <c r="H10" s="761">
        <v>6</v>
      </c>
      <c r="I10" s="761">
        <v>67</v>
      </c>
      <c r="J10" s="761">
        <v>21</v>
      </c>
      <c r="K10" s="755">
        <v>46</v>
      </c>
      <c r="L10" s="755">
        <v>33</v>
      </c>
      <c r="M10" s="755">
        <v>12</v>
      </c>
      <c r="N10" s="755">
        <v>21</v>
      </c>
      <c r="O10" s="2156"/>
      <c r="P10" s="2156"/>
      <c r="Q10" s="2156"/>
      <c r="R10" s="2156"/>
      <c r="S10" s="2156"/>
      <c r="T10" s="2156"/>
      <c r="U10" s="2156"/>
      <c r="V10" s="2156"/>
      <c r="W10" s="2162"/>
      <c r="X10" s="2165"/>
      <c r="Y10" s="2156"/>
      <c r="Z10" s="2156"/>
      <c r="AA10" s="2156"/>
      <c r="AB10" s="2156"/>
      <c r="AC10" s="2156"/>
      <c r="AD10" s="2156"/>
      <c r="AE10" s="2156"/>
      <c r="AF10" s="2156"/>
      <c r="AG10" s="2156"/>
      <c r="AH10" s="2156"/>
      <c r="AI10" s="2156"/>
      <c r="AJ10" s="2156"/>
      <c r="AK10" s="2156"/>
      <c r="AL10" s="2156"/>
      <c r="AM10" s="2156"/>
      <c r="AN10" s="2156"/>
      <c r="AO10" s="2156"/>
    </row>
    <row r="11" spans="1:80" ht="27" customHeight="1">
      <c r="A11" s="2160"/>
      <c r="B11" s="1401" t="s">
        <v>1185</v>
      </c>
      <c r="C11" s="761">
        <f t="shared" si="1"/>
        <v>54</v>
      </c>
      <c r="D11" s="761">
        <v>26</v>
      </c>
      <c r="E11" s="761">
        <v>28</v>
      </c>
      <c r="F11" s="761">
        <v>8</v>
      </c>
      <c r="G11" s="755">
        <v>4</v>
      </c>
      <c r="H11" s="761">
        <v>4</v>
      </c>
      <c r="I11" s="761">
        <v>46</v>
      </c>
      <c r="J11" s="761">
        <v>22</v>
      </c>
      <c r="K11" s="755">
        <v>24</v>
      </c>
      <c r="L11" s="755">
        <v>11</v>
      </c>
      <c r="M11" s="755">
        <v>3</v>
      </c>
      <c r="N11" s="755">
        <v>8</v>
      </c>
      <c r="O11" s="2156"/>
      <c r="P11" s="2156"/>
      <c r="Q11" s="2156"/>
      <c r="R11" s="2156"/>
      <c r="S11" s="2156"/>
      <c r="T11" s="2156"/>
      <c r="U11" s="2156"/>
      <c r="V11" s="2156"/>
      <c r="W11" s="2162"/>
      <c r="X11" s="2165"/>
      <c r="Y11" s="2156"/>
      <c r="Z11" s="2156"/>
      <c r="AA11" s="2156"/>
      <c r="AB11" s="2156"/>
      <c r="AC11" s="2156"/>
      <c r="AD11" s="2156"/>
      <c r="AE11" s="2156"/>
      <c r="AF11" s="2156"/>
      <c r="AG11" s="2156"/>
      <c r="AH11" s="2156"/>
      <c r="AI11" s="2156"/>
      <c r="AJ11" s="2156"/>
      <c r="AK11" s="2156"/>
      <c r="AL11" s="2156"/>
      <c r="AM11" s="2156"/>
      <c r="AN11" s="2156"/>
      <c r="AO11" s="2156"/>
    </row>
    <row r="12" spans="1:80" ht="27" customHeight="1">
      <c r="A12" s="2160"/>
      <c r="B12" s="1401" t="s">
        <v>1186</v>
      </c>
      <c r="C12" s="761">
        <f t="shared" si="1"/>
        <v>41</v>
      </c>
      <c r="D12" s="761">
        <v>17</v>
      </c>
      <c r="E12" s="761">
        <v>24</v>
      </c>
      <c r="F12" s="761">
        <v>3</v>
      </c>
      <c r="G12" s="761">
        <v>2</v>
      </c>
      <c r="H12" s="761">
        <v>1</v>
      </c>
      <c r="I12" s="761">
        <v>38</v>
      </c>
      <c r="J12" s="761">
        <v>15</v>
      </c>
      <c r="K12" s="755">
        <v>23</v>
      </c>
      <c r="L12" s="755">
        <v>8</v>
      </c>
      <c r="M12" s="755">
        <v>3</v>
      </c>
      <c r="N12" s="755">
        <v>5</v>
      </c>
      <c r="O12" s="2156"/>
      <c r="P12" s="2156"/>
      <c r="Q12" s="2156"/>
      <c r="R12" s="2156"/>
      <c r="S12" s="2156"/>
      <c r="T12" s="2156"/>
      <c r="U12" s="2156"/>
      <c r="V12" s="2156"/>
      <c r="W12" s="2162"/>
      <c r="X12" s="2165"/>
      <c r="Y12" s="2156"/>
      <c r="Z12" s="2156"/>
      <c r="AA12" s="2156"/>
      <c r="AB12" s="2156"/>
      <c r="AC12" s="2156"/>
      <c r="AD12" s="2156"/>
      <c r="AE12" s="2156"/>
      <c r="AF12" s="2156"/>
      <c r="AG12" s="2156"/>
      <c r="AH12" s="2156"/>
      <c r="AI12" s="2156"/>
      <c r="AJ12" s="2156"/>
      <c r="AK12" s="2156"/>
      <c r="AL12" s="2156"/>
      <c r="AM12" s="2156"/>
      <c r="AN12" s="2156"/>
      <c r="AO12" s="2156"/>
    </row>
    <row r="13" spans="1:80" ht="16.8" thickBot="1">
      <c r="A13" s="2161"/>
      <c r="B13" s="1402" t="s">
        <v>1187</v>
      </c>
      <c r="C13" s="455">
        <f t="shared" si="1"/>
        <v>34</v>
      </c>
      <c r="D13" s="455">
        <v>17</v>
      </c>
      <c r="E13" s="455">
        <v>17</v>
      </c>
      <c r="F13" s="455">
        <v>0</v>
      </c>
      <c r="G13" s="455">
        <v>0</v>
      </c>
      <c r="H13" s="455">
        <v>0</v>
      </c>
      <c r="I13" s="455">
        <v>34</v>
      </c>
      <c r="J13" s="455">
        <v>17</v>
      </c>
      <c r="K13" s="1397">
        <v>17</v>
      </c>
      <c r="L13" s="1397">
        <v>5</v>
      </c>
      <c r="M13" s="1397">
        <v>5</v>
      </c>
      <c r="N13" s="1397">
        <v>0</v>
      </c>
      <c r="O13" s="2157"/>
      <c r="P13" s="2157"/>
      <c r="Q13" s="2157"/>
      <c r="R13" s="2157"/>
      <c r="S13" s="2157"/>
      <c r="T13" s="2157"/>
      <c r="U13" s="2157"/>
      <c r="V13" s="2157"/>
      <c r="W13" s="2163"/>
      <c r="X13" s="2166"/>
      <c r="Y13" s="2157"/>
      <c r="Z13" s="2157"/>
      <c r="AA13" s="2157"/>
      <c r="AB13" s="2157"/>
      <c r="AC13" s="2157"/>
      <c r="AD13" s="2157"/>
      <c r="AE13" s="2157"/>
      <c r="AF13" s="2157"/>
      <c r="AG13" s="2157"/>
      <c r="AH13" s="2157"/>
      <c r="AI13" s="2157"/>
      <c r="AJ13" s="2157"/>
      <c r="AK13" s="2157"/>
      <c r="AL13" s="2157"/>
      <c r="AM13" s="2157"/>
      <c r="AN13" s="2157"/>
      <c r="AO13" s="2157"/>
    </row>
    <row r="14" spans="1:80">
      <c r="A14" s="480"/>
      <c r="B14" s="480"/>
      <c r="C14" s="430"/>
      <c r="D14" s="430"/>
      <c r="H14" s="485"/>
      <c r="K14" s="430"/>
      <c r="L14" s="430"/>
      <c r="Q14" s="300"/>
      <c r="X14" s="922"/>
      <c r="Y14" s="922"/>
      <c r="Z14" s="922"/>
      <c r="AA14" s="2175"/>
      <c r="AB14" s="1971"/>
      <c r="AK14" s="2176" t="s">
        <v>2239</v>
      </c>
      <c r="AL14" s="2176"/>
      <c r="AM14" s="2176"/>
      <c r="AN14" s="2176"/>
      <c r="AO14" s="2176"/>
    </row>
    <row r="15" spans="1:80" ht="16.5" customHeight="1">
      <c r="A15" s="481" t="s">
        <v>2031</v>
      </c>
      <c r="B15" s="483"/>
      <c r="AP15" s="430"/>
      <c r="AQ15" s="430"/>
      <c r="AR15" s="430"/>
      <c r="AS15" s="430"/>
      <c r="AT15" s="430"/>
      <c r="AU15" s="430"/>
      <c r="AV15" s="430"/>
      <c r="AW15" s="430"/>
      <c r="AX15" s="430"/>
      <c r="AY15" s="430"/>
      <c r="AZ15" s="430"/>
      <c r="BA15" s="430"/>
      <c r="BB15" s="430"/>
      <c r="BC15" s="430"/>
      <c r="BD15" s="430"/>
      <c r="BE15" s="430"/>
      <c r="BF15" s="430"/>
      <c r="BG15" s="430"/>
      <c r="BH15" s="430"/>
      <c r="BI15" s="430"/>
      <c r="BJ15" s="430"/>
      <c r="BK15" s="430"/>
      <c r="BL15" s="430"/>
      <c r="BM15" s="430"/>
      <c r="BN15" s="430"/>
      <c r="BO15" s="430"/>
      <c r="BP15" s="430"/>
      <c r="BQ15" s="430"/>
      <c r="BR15" s="430"/>
      <c r="BS15" s="430"/>
      <c r="BT15" s="430"/>
      <c r="BU15" s="430"/>
      <c r="BV15" s="430"/>
      <c r="BW15" s="430"/>
      <c r="BX15" s="430"/>
      <c r="BY15" s="430"/>
      <c r="BZ15" s="430"/>
      <c r="CA15" s="430"/>
      <c r="CB15" s="430"/>
    </row>
    <row r="16" spans="1:80" ht="16.5" customHeight="1">
      <c r="A16" s="430" t="s">
        <v>2240</v>
      </c>
      <c r="B16" s="48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430"/>
      <c r="AQ16" s="430"/>
      <c r="AR16" s="430"/>
      <c r="AS16" s="430"/>
      <c r="AT16" s="430"/>
      <c r="AU16" s="430"/>
      <c r="AV16" s="430"/>
      <c r="AW16" s="430"/>
      <c r="AX16" s="430"/>
      <c r="AY16" s="430"/>
      <c r="AZ16" s="430"/>
      <c r="BA16" s="430"/>
      <c r="BB16" s="430"/>
      <c r="BC16" s="430"/>
      <c r="BD16" s="430"/>
      <c r="BE16" s="430"/>
      <c r="BF16" s="430"/>
      <c r="BG16" s="430"/>
      <c r="BH16" s="430"/>
      <c r="BI16" s="430"/>
      <c r="BJ16" s="430"/>
      <c r="BK16" s="430"/>
      <c r="BL16" s="430"/>
      <c r="BM16" s="430"/>
      <c r="BN16" s="430"/>
      <c r="BO16" s="430"/>
      <c r="BP16" s="430"/>
      <c r="BQ16" s="430"/>
      <c r="BR16" s="430"/>
      <c r="BS16" s="430"/>
      <c r="BT16" s="430"/>
      <c r="BU16" s="430"/>
      <c r="BV16" s="430"/>
      <c r="BW16" s="430"/>
      <c r="BX16" s="430"/>
      <c r="BY16" s="430"/>
      <c r="BZ16" s="430"/>
      <c r="CA16" s="430"/>
      <c r="CB16" s="430"/>
    </row>
    <row r="17" spans="1:80">
      <c r="A17" s="430"/>
      <c r="B17" s="430"/>
      <c r="C17" s="482"/>
      <c r="D17" s="482"/>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c r="BR17" s="430"/>
      <c r="BS17" s="430"/>
      <c r="BT17" s="430"/>
      <c r="BU17" s="430"/>
      <c r="BV17" s="430"/>
      <c r="BW17" s="430"/>
      <c r="BX17" s="430"/>
      <c r="BY17" s="430"/>
      <c r="BZ17" s="430"/>
      <c r="CA17" s="430"/>
      <c r="CB17" s="430"/>
    </row>
    <row r="18" spans="1:80">
      <c r="A18" s="481"/>
      <c r="B18" s="481"/>
      <c r="C18" s="430"/>
      <c r="E18" s="430"/>
      <c r="F18" s="430"/>
      <c r="H18" s="430"/>
      <c r="I18" s="430"/>
      <c r="J18" s="430"/>
      <c r="M18" s="430"/>
      <c r="N18" s="430"/>
      <c r="O18" s="430"/>
      <c r="P18" s="430"/>
      <c r="Q18" s="430"/>
      <c r="R18" s="430"/>
      <c r="S18" s="430"/>
      <c r="T18" s="430"/>
      <c r="U18" s="430"/>
      <c r="V18" s="430"/>
      <c r="W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c r="BR18" s="430"/>
      <c r="BS18" s="430"/>
      <c r="BT18" s="430"/>
      <c r="BU18" s="430"/>
      <c r="BV18" s="430"/>
      <c r="BW18" s="430"/>
      <c r="BX18" s="430"/>
      <c r="BY18" s="430"/>
      <c r="BZ18" s="430"/>
      <c r="CA18" s="430"/>
      <c r="CB18" s="430"/>
    </row>
    <row r="19" spans="1:80">
      <c r="A19" s="430"/>
      <c r="B19" s="430"/>
      <c r="C19" s="430"/>
      <c r="E19" s="430"/>
      <c r="F19" s="430"/>
      <c r="G19" s="430"/>
      <c r="H19" s="430"/>
      <c r="I19" s="430"/>
      <c r="J19" s="430"/>
      <c r="M19" s="430"/>
      <c r="N19" s="430"/>
      <c r="O19" s="430"/>
      <c r="P19" s="430"/>
      <c r="Q19" s="430"/>
      <c r="R19" s="430"/>
      <c r="S19" s="430"/>
      <c r="T19" s="430"/>
      <c r="U19" s="430"/>
      <c r="V19" s="430"/>
      <c r="W19" s="430"/>
      <c r="AD19" s="430"/>
      <c r="AE19" s="430"/>
      <c r="AF19" s="430"/>
      <c r="AG19" s="430"/>
      <c r="AH19" s="430"/>
      <c r="AI19" s="430"/>
      <c r="AJ19" s="430"/>
      <c r="AK19" s="430"/>
      <c r="AL19" s="430"/>
      <c r="AP19" s="430"/>
      <c r="AQ19" s="430"/>
      <c r="AR19" s="430"/>
      <c r="AS19" s="430"/>
      <c r="AT19" s="430"/>
      <c r="AU19" s="430"/>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c r="BR19" s="430"/>
      <c r="BS19" s="430"/>
      <c r="BT19" s="430"/>
      <c r="BU19" s="430"/>
      <c r="BV19" s="430"/>
      <c r="BW19" s="430"/>
      <c r="BX19" s="430"/>
      <c r="BY19" s="430"/>
      <c r="BZ19" s="430"/>
      <c r="CA19" s="430"/>
      <c r="CB19" s="430"/>
    </row>
    <row r="20" spans="1:80">
      <c r="A20" s="430"/>
      <c r="B20" s="430"/>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c r="BR20" s="430"/>
      <c r="BS20" s="430"/>
      <c r="BT20" s="430"/>
      <c r="BU20" s="430"/>
      <c r="BV20" s="430"/>
      <c r="BW20" s="430"/>
      <c r="BX20" s="430"/>
      <c r="BY20" s="430"/>
      <c r="BZ20" s="430"/>
      <c r="CA20" s="430"/>
      <c r="CB20" s="430"/>
    </row>
    <row r="21" spans="1:80">
      <c r="A21" s="430"/>
      <c r="B21" s="430"/>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row>
    <row r="22" spans="1:80">
      <c r="A22" s="430"/>
      <c r="B22" s="430"/>
      <c r="C22" s="430"/>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row>
    <row r="23" spans="1:80">
      <c r="A23" s="430"/>
      <c r="B23" s="430"/>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0"/>
      <c r="AT23" s="430"/>
      <c r="AU23" s="430"/>
      <c r="AV23" s="430"/>
      <c r="AW23" s="430"/>
      <c r="AX23" s="430"/>
      <c r="AY23" s="430"/>
      <c r="AZ23" s="430"/>
      <c r="BA23" s="430"/>
      <c r="BB23" s="430"/>
      <c r="BC23" s="430"/>
      <c r="BD23" s="430"/>
      <c r="BE23" s="430"/>
      <c r="BF23" s="430"/>
      <c r="BG23" s="430"/>
      <c r="BH23" s="430"/>
      <c r="BI23" s="430"/>
      <c r="BJ23" s="430"/>
      <c r="BK23" s="430"/>
      <c r="BL23" s="430"/>
      <c r="BM23" s="430"/>
      <c r="BN23" s="430"/>
      <c r="BO23" s="430"/>
      <c r="BP23" s="430"/>
      <c r="BQ23" s="430"/>
      <c r="BR23" s="430"/>
      <c r="BS23" s="430"/>
      <c r="BT23" s="430"/>
      <c r="BU23" s="430"/>
      <c r="BV23" s="430"/>
      <c r="BW23" s="430"/>
      <c r="BX23" s="430"/>
      <c r="BY23" s="430"/>
      <c r="BZ23" s="430"/>
      <c r="CA23" s="430"/>
      <c r="CB23" s="430"/>
    </row>
    <row r="24" spans="1:80">
      <c r="A24" s="430"/>
      <c r="B24" s="430"/>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row>
    <row r="25" spans="1:80">
      <c r="A25" s="430"/>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0"/>
      <c r="AP25" s="430"/>
      <c r="AQ25" s="430"/>
      <c r="AR25" s="430"/>
      <c r="AS25" s="430"/>
      <c r="AT25" s="430"/>
      <c r="AU25" s="430"/>
      <c r="AV25" s="430"/>
      <c r="AW25" s="430"/>
      <c r="AX25" s="430"/>
      <c r="AY25" s="430"/>
      <c r="AZ25" s="430"/>
      <c r="BA25" s="430"/>
      <c r="BB25" s="430"/>
      <c r="BC25" s="430"/>
      <c r="BD25" s="430"/>
      <c r="BE25" s="430"/>
      <c r="BF25" s="430"/>
      <c r="BG25" s="430"/>
      <c r="BH25" s="430"/>
      <c r="BI25" s="430"/>
      <c r="BJ25" s="430"/>
      <c r="BK25" s="430"/>
      <c r="BL25" s="430"/>
      <c r="BM25" s="430"/>
      <c r="BN25" s="430"/>
      <c r="BO25" s="430"/>
      <c r="BP25" s="430"/>
      <c r="BQ25" s="430"/>
      <c r="BR25" s="430"/>
      <c r="BS25" s="430"/>
      <c r="BT25" s="430"/>
      <c r="BU25" s="430"/>
      <c r="BV25" s="430"/>
      <c r="BW25" s="430"/>
      <c r="BX25" s="430"/>
      <c r="BY25" s="430"/>
      <c r="BZ25" s="430"/>
      <c r="CA25" s="430"/>
      <c r="CB25" s="430"/>
    </row>
  </sheetData>
  <mergeCells count="48">
    <mergeCell ref="AA14:AB14"/>
    <mergeCell ref="AK14:AO14"/>
    <mergeCell ref="AP1:AQ1"/>
    <mergeCell ref="AI8:AI13"/>
    <mergeCell ref="AJ8:AJ13"/>
    <mergeCell ref="AK8:AK13"/>
    <mergeCell ref="AL8:AL13"/>
    <mergeCell ref="AM8:AM13"/>
    <mergeCell ref="AN8:AN13"/>
    <mergeCell ref="AC8:AC13"/>
    <mergeCell ref="AD8:AD13"/>
    <mergeCell ref="AE8:AE13"/>
    <mergeCell ref="AF8:AF13"/>
    <mergeCell ref="AG8:AG13"/>
    <mergeCell ref="AH8:AH13"/>
    <mergeCell ref="AI1:AK1"/>
    <mergeCell ref="X8:X13"/>
    <mergeCell ref="Y8:Y13"/>
    <mergeCell ref="Z8:Z13"/>
    <mergeCell ref="AA8:AA13"/>
    <mergeCell ref="AO8:AO13"/>
    <mergeCell ref="S8:S13"/>
    <mergeCell ref="T8:T13"/>
    <mergeCell ref="U8:U13"/>
    <mergeCell ref="V8:V13"/>
    <mergeCell ref="U6:W6"/>
    <mergeCell ref="W8:W13"/>
    <mergeCell ref="A8:A13"/>
    <mergeCell ref="O8:O13"/>
    <mergeCell ref="P8:P13"/>
    <mergeCell ref="Q8:Q13"/>
    <mergeCell ref="R8:R13"/>
    <mergeCell ref="AL1:AO1"/>
    <mergeCell ref="AI2:AK2"/>
    <mergeCell ref="AL2:AO2"/>
    <mergeCell ref="AB8:AB13"/>
    <mergeCell ref="AM6:AO6"/>
    <mergeCell ref="AA6:AC6"/>
    <mergeCell ref="AD6:AF6"/>
    <mergeCell ref="AG6:AI6"/>
    <mergeCell ref="A5:B7"/>
    <mergeCell ref="C5:K5"/>
    <mergeCell ref="L5:N6"/>
    <mergeCell ref="O5:W5"/>
    <mergeCell ref="X5:AO5"/>
    <mergeCell ref="I6:K6"/>
    <mergeCell ref="AJ6:AL6"/>
    <mergeCell ref="X6:Z6"/>
  </mergeCells>
  <phoneticPr fontId="15" type="noConversion"/>
  <hyperlinks>
    <hyperlink ref="AP1" location="預告統計資料發布時間表!A1" display="回發布時間表" xr:uid="{4F2587E0-BADB-444F-AF5F-09FE223E8682}"/>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F563-37B4-4C9D-86C8-8F5319F19064}">
  <dimension ref="A1:N184"/>
  <sheetViews>
    <sheetView workbookViewId="0">
      <selection activeCell="M1" sqref="M1:N1"/>
    </sheetView>
  </sheetViews>
  <sheetFormatPr defaultColWidth="9" defaultRowHeight="15.6"/>
  <cols>
    <col min="1" max="1" width="12.21875" style="531" customWidth="1"/>
    <col min="2" max="3" width="11.6640625" style="531" customWidth="1"/>
    <col min="4" max="6" width="11.6640625" style="547" customWidth="1"/>
    <col min="7" max="12" width="11.6640625" style="531" customWidth="1"/>
    <col min="13" max="256" width="9" style="531"/>
    <col min="257" max="257" width="12.21875" style="531" customWidth="1"/>
    <col min="258" max="268" width="11.6640625" style="531" customWidth="1"/>
    <col min="269" max="512" width="9" style="531"/>
    <col min="513" max="513" width="12.21875" style="531" customWidth="1"/>
    <col min="514" max="524" width="11.6640625" style="531" customWidth="1"/>
    <col min="525" max="768" width="9" style="531"/>
    <col min="769" max="769" width="12.21875" style="531" customWidth="1"/>
    <col min="770" max="780" width="11.6640625" style="531" customWidth="1"/>
    <col min="781" max="1024" width="9" style="531"/>
    <col min="1025" max="1025" width="12.21875" style="531" customWidth="1"/>
    <col min="1026" max="1036" width="11.6640625" style="531" customWidth="1"/>
    <col min="1037" max="1280" width="9" style="531"/>
    <col min="1281" max="1281" width="12.21875" style="531" customWidth="1"/>
    <col min="1282" max="1292" width="11.6640625" style="531" customWidth="1"/>
    <col min="1293" max="1536" width="9" style="531"/>
    <col min="1537" max="1537" width="12.21875" style="531" customWidth="1"/>
    <col min="1538" max="1548" width="11.6640625" style="531" customWidth="1"/>
    <col min="1549" max="1792" width="9" style="531"/>
    <col min="1793" max="1793" width="12.21875" style="531" customWidth="1"/>
    <col min="1794" max="1804" width="11.6640625" style="531" customWidth="1"/>
    <col min="1805" max="2048" width="9" style="531"/>
    <col min="2049" max="2049" width="12.21875" style="531" customWidth="1"/>
    <col min="2050" max="2060" width="11.6640625" style="531" customWidth="1"/>
    <col min="2061" max="2304" width="9" style="531"/>
    <col min="2305" max="2305" width="12.21875" style="531" customWidth="1"/>
    <col min="2306" max="2316" width="11.6640625" style="531" customWidth="1"/>
    <col min="2317" max="2560" width="9" style="531"/>
    <col min="2561" max="2561" width="12.21875" style="531" customWidth="1"/>
    <col min="2562" max="2572" width="11.6640625" style="531" customWidth="1"/>
    <col min="2573" max="2816" width="9" style="531"/>
    <col min="2817" max="2817" width="12.21875" style="531" customWidth="1"/>
    <col min="2818" max="2828" width="11.6640625" style="531" customWidth="1"/>
    <col min="2829" max="3072" width="9" style="531"/>
    <col min="3073" max="3073" width="12.21875" style="531" customWidth="1"/>
    <col min="3074" max="3084" width="11.6640625" style="531" customWidth="1"/>
    <col min="3085" max="3328" width="9" style="531"/>
    <col min="3329" max="3329" width="12.21875" style="531" customWidth="1"/>
    <col min="3330" max="3340" width="11.6640625" style="531" customWidth="1"/>
    <col min="3341" max="3584" width="9" style="531"/>
    <col min="3585" max="3585" width="12.21875" style="531" customWidth="1"/>
    <col min="3586" max="3596" width="11.6640625" style="531" customWidth="1"/>
    <col min="3597" max="3840" width="9" style="531"/>
    <col min="3841" max="3841" width="12.21875" style="531" customWidth="1"/>
    <col min="3842" max="3852" width="11.6640625" style="531" customWidth="1"/>
    <col min="3853" max="4096" width="9" style="531"/>
    <col min="4097" max="4097" width="12.21875" style="531" customWidth="1"/>
    <col min="4098" max="4108" width="11.6640625" style="531" customWidth="1"/>
    <col min="4109" max="4352" width="9" style="531"/>
    <col min="4353" max="4353" width="12.21875" style="531" customWidth="1"/>
    <col min="4354" max="4364" width="11.6640625" style="531" customWidth="1"/>
    <col min="4365" max="4608" width="9" style="531"/>
    <col min="4609" max="4609" width="12.21875" style="531" customWidth="1"/>
    <col min="4610" max="4620" width="11.6640625" style="531" customWidth="1"/>
    <col min="4621" max="4864" width="9" style="531"/>
    <col min="4865" max="4865" width="12.21875" style="531" customWidth="1"/>
    <col min="4866" max="4876" width="11.6640625" style="531" customWidth="1"/>
    <col min="4877" max="5120" width="9" style="531"/>
    <col min="5121" max="5121" width="12.21875" style="531" customWidth="1"/>
    <col min="5122" max="5132" width="11.6640625" style="531" customWidth="1"/>
    <col min="5133" max="5376" width="9" style="531"/>
    <col min="5377" max="5377" width="12.21875" style="531" customWidth="1"/>
    <col min="5378" max="5388" width="11.6640625" style="531" customWidth="1"/>
    <col min="5389" max="5632" width="9" style="531"/>
    <col min="5633" max="5633" width="12.21875" style="531" customWidth="1"/>
    <col min="5634" max="5644" width="11.6640625" style="531" customWidth="1"/>
    <col min="5645" max="5888" width="9" style="531"/>
    <col min="5889" max="5889" width="12.21875" style="531" customWidth="1"/>
    <col min="5890" max="5900" width="11.6640625" style="531" customWidth="1"/>
    <col min="5901" max="6144" width="9" style="531"/>
    <col min="6145" max="6145" width="12.21875" style="531" customWidth="1"/>
    <col min="6146" max="6156" width="11.6640625" style="531" customWidth="1"/>
    <col min="6157" max="6400" width="9" style="531"/>
    <col min="6401" max="6401" width="12.21875" style="531" customWidth="1"/>
    <col min="6402" max="6412" width="11.6640625" style="531" customWidth="1"/>
    <col min="6413" max="6656" width="9" style="531"/>
    <col min="6657" max="6657" width="12.21875" style="531" customWidth="1"/>
    <col min="6658" max="6668" width="11.6640625" style="531" customWidth="1"/>
    <col min="6669" max="6912" width="9" style="531"/>
    <col min="6913" max="6913" width="12.21875" style="531" customWidth="1"/>
    <col min="6914" max="6924" width="11.6640625" style="531" customWidth="1"/>
    <col min="6925" max="7168" width="9" style="531"/>
    <col min="7169" max="7169" width="12.21875" style="531" customWidth="1"/>
    <col min="7170" max="7180" width="11.6640625" style="531" customWidth="1"/>
    <col min="7181" max="7424" width="9" style="531"/>
    <col min="7425" max="7425" width="12.21875" style="531" customWidth="1"/>
    <col min="7426" max="7436" width="11.6640625" style="531" customWidth="1"/>
    <col min="7437" max="7680" width="9" style="531"/>
    <col min="7681" max="7681" width="12.21875" style="531" customWidth="1"/>
    <col min="7682" max="7692" width="11.6640625" style="531" customWidth="1"/>
    <col min="7693" max="7936" width="9" style="531"/>
    <col min="7937" max="7937" width="12.21875" style="531" customWidth="1"/>
    <col min="7938" max="7948" width="11.6640625" style="531" customWidth="1"/>
    <col min="7949" max="8192" width="9" style="531"/>
    <col min="8193" max="8193" width="12.21875" style="531" customWidth="1"/>
    <col min="8194" max="8204" width="11.6640625" style="531" customWidth="1"/>
    <col min="8205" max="8448" width="9" style="531"/>
    <col min="8449" max="8449" width="12.21875" style="531" customWidth="1"/>
    <col min="8450" max="8460" width="11.6640625" style="531" customWidth="1"/>
    <col min="8461" max="8704" width="9" style="531"/>
    <col min="8705" max="8705" width="12.21875" style="531" customWidth="1"/>
    <col min="8706" max="8716" width="11.6640625" style="531" customWidth="1"/>
    <col min="8717" max="8960" width="9" style="531"/>
    <col min="8961" max="8961" width="12.21875" style="531" customWidth="1"/>
    <col min="8962" max="8972" width="11.6640625" style="531" customWidth="1"/>
    <col min="8973" max="9216" width="9" style="531"/>
    <col min="9217" max="9217" width="12.21875" style="531" customWidth="1"/>
    <col min="9218" max="9228" width="11.6640625" style="531" customWidth="1"/>
    <col min="9229" max="9472" width="9" style="531"/>
    <col min="9473" max="9473" width="12.21875" style="531" customWidth="1"/>
    <col min="9474" max="9484" width="11.6640625" style="531" customWidth="1"/>
    <col min="9485" max="9728" width="9" style="531"/>
    <col min="9729" max="9729" width="12.21875" style="531" customWidth="1"/>
    <col min="9730" max="9740" width="11.6640625" style="531" customWidth="1"/>
    <col min="9741" max="9984" width="9" style="531"/>
    <col min="9985" max="9985" width="12.21875" style="531" customWidth="1"/>
    <col min="9986" max="9996" width="11.6640625" style="531" customWidth="1"/>
    <col min="9997" max="10240" width="9" style="531"/>
    <col min="10241" max="10241" width="12.21875" style="531" customWidth="1"/>
    <col min="10242" max="10252" width="11.6640625" style="531" customWidth="1"/>
    <col min="10253" max="10496" width="9" style="531"/>
    <col min="10497" max="10497" width="12.21875" style="531" customWidth="1"/>
    <col min="10498" max="10508" width="11.6640625" style="531" customWidth="1"/>
    <col min="10509" max="10752" width="9" style="531"/>
    <col min="10753" max="10753" width="12.21875" style="531" customWidth="1"/>
    <col min="10754" max="10764" width="11.6640625" style="531" customWidth="1"/>
    <col min="10765" max="11008" width="9" style="531"/>
    <col min="11009" max="11009" width="12.21875" style="531" customWidth="1"/>
    <col min="11010" max="11020" width="11.6640625" style="531" customWidth="1"/>
    <col min="11021" max="11264" width="9" style="531"/>
    <col min="11265" max="11265" width="12.21875" style="531" customWidth="1"/>
    <col min="11266" max="11276" width="11.6640625" style="531" customWidth="1"/>
    <col min="11277" max="11520" width="9" style="531"/>
    <col min="11521" max="11521" width="12.21875" style="531" customWidth="1"/>
    <col min="11522" max="11532" width="11.6640625" style="531" customWidth="1"/>
    <col min="11533" max="11776" width="9" style="531"/>
    <col min="11777" max="11777" width="12.21875" style="531" customWidth="1"/>
    <col min="11778" max="11788" width="11.6640625" style="531" customWidth="1"/>
    <col min="11789" max="12032" width="9" style="531"/>
    <col min="12033" max="12033" width="12.21875" style="531" customWidth="1"/>
    <col min="12034" max="12044" width="11.6640625" style="531" customWidth="1"/>
    <col min="12045" max="12288" width="9" style="531"/>
    <col min="12289" max="12289" width="12.21875" style="531" customWidth="1"/>
    <col min="12290" max="12300" width="11.6640625" style="531" customWidth="1"/>
    <col min="12301" max="12544" width="9" style="531"/>
    <col min="12545" max="12545" width="12.21875" style="531" customWidth="1"/>
    <col min="12546" max="12556" width="11.6640625" style="531" customWidth="1"/>
    <col min="12557" max="12800" width="9" style="531"/>
    <col min="12801" max="12801" width="12.21875" style="531" customWidth="1"/>
    <col min="12802" max="12812" width="11.6640625" style="531" customWidth="1"/>
    <col min="12813" max="13056" width="9" style="531"/>
    <col min="13057" max="13057" width="12.21875" style="531" customWidth="1"/>
    <col min="13058" max="13068" width="11.6640625" style="531" customWidth="1"/>
    <col min="13069" max="13312" width="9" style="531"/>
    <col min="13313" max="13313" width="12.21875" style="531" customWidth="1"/>
    <col min="13314" max="13324" width="11.6640625" style="531" customWidth="1"/>
    <col min="13325" max="13568" width="9" style="531"/>
    <col min="13569" max="13569" width="12.21875" style="531" customWidth="1"/>
    <col min="13570" max="13580" width="11.6640625" style="531" customWidth="1"/>
    <col min="13581" max="13824" width="9" style="531"/>
    <col min="13825" max="13825" width="12.21875" style="531" customWidth="1"/>
    <col min="13826" max="13836" width="11.6640625" style="531" customWidth="1"/>
    <col min="13837" max="14080" width="9" style="531"/>
    <col min="14081" max="14081" width="12.21875" style="531" customWidth="1"/>
    <col min="14082" max="14092" width="11.6640625" style="531" customWidth="1"/>
    <col min="14093" max="14336" width="9" style="531"/>
    <col min="14337" max="14337" width="12.21875" style="531" customWidth="1"/>
    <col min="14338" max="14348" width="11.6640625" style="531" customWidth="1"/>
    <col min="14349" max="14592" width="9" style="531"/>
    <col min="14593" max="14593" width="12.21875" style="531" customWidth="1"/>
    <col min="14594" max="14604" width="11.6640625" style="531" customWidth="1"/>
    <col min="14605" max="14848" width="9" style="531"/>
    <col min="14849" max="14849" width="12.21875" style="531" customWidth="1"/>
    <col min="14850" max="14860" width="11.6640625" style="531" customWidth="1"/>
    <col min="14861" max="15104" width="9" style="531"/>
    <col min="15105" max="15105" width="12.21875" style="531" customWidth="1"/>
    <col min="15106" max="15116" width="11.6640625" style="531" customWidth="1"/>
    <col min="15117" max="15360" width="9" style="531"/>
    <col min="15361" max="15361" width="12.21875" style="531" customWidth="1"/>
    <col min="15362" max="15372" width="11.6640625" style="531" customWidth="1"/>
    <col min="15373" max="15616" width="9" style="531"/>
    <col min="15617" max="15617" width="12.21875" style="531" customWidth="1"/>
    <col min="15618" max="15628" width="11.6640625" style="531" customWidth="1"/>
    <col min="15629" max="15872" width="9" style="531"/>
    <col min="15873" max="15873" width="12.21875" style="531" customWidth="1"/>
    <col min="15874" max="15884" width="11.6640625" style="531" customWidth="1"/>
    <col min="15885" max="16128" width="9" style="531"/>
    <col min="16129" max="16129" width="12.21875" style="531" customWidth="1"/>
    <col min="16130" max="16140" width="11.6640625" style="531" customWidth="1"/>
    <col min="16141" max="16384" width="9" style="531"/>
  </cols>
  <sheetData>
    <row r="1" spans="1:14" s="527" customFormat="1" ht="45.6" customHeight="1">
      <c r="A1" s="525" t="s">
        <v>1194</v>
      </c>
      <c r="B1" s="526"/>
      <c r="C1" s="526"/>
      <c r="D1" s="526"/>
      <c r="E1" s="526"/>
      <c r="F1" s="526"/>
      <c r="G1" s="526"/>
      <c r="H1" s="526"/>
      <c r="I1" s="2193" t="s">
        <v>754</v>
      </c>
      <c r="J1" s="2194"/>
      <c r="K1" s="2195" t="s">
        <v>1228</v>
      </c>
      <c r="L1" s="2196"/>
      <c r="M1" s="1453" t="s">
        <v>49</v>
      </c>
      <c r="N1" s="1453"/>
    </row>
    <row r="2" spans="1:14" s="527" customFormat="1" ht="21" customHeight="1">
      <c r="A2" s="525" t="s">
        <v>1196</v>
      </c>
      <c r="B2" s="528" t="s">
        <v>1229</v>
      </c>
      <c r="C2" s="528"/>
      <c r="D2" s="528"/>
      <c r="E2" s="528"/>
      <c r="F2" s="528"/>
      <c r="G2" s="528"/>
      <c r="H2" s="529"/>
      <c r="I2" s="2197" t="s">
        <v>1198</v>
      </c>
      <c r="J2" s="2198"/>
      <c r="K2" s="2197" t="s">
        <v>1230</v>
      </c>
      <c r="L2" s="2198"/>
    </row>
    <row r="3" spans="1:14" s="530" customFormat="1" ht="37.5" customHeight="1">
      <c r="A3" s="2199" t="s">
        <v>1231</v>
      </c>
      <c r="B3" s="2199"/>
      <c r="C3" s="2199"/>
      <c r="D3" s="2199"/>
      <c r="E3" s="2199"/>
      <c r="F3" s="2199"/>
      <c r="G3" s="2199"/>
      <c r="H3" s="2199"/>
      <c r="I3" s="2199"/>
      <c r="J3" s="2199"/>
      <c r="K3" s="2199"/>
      <c r="L3" s="2199"/>
    </row>
    <row r="4" spans="1:14" ht="21" customHeight="1" thickBot="1">
      <c r="A4" s="2200" t="s">
        <v>1232</v>
      </c>
      <c r="B4" s="2200"/>
      <c r="C4" s="2200"/>
      <c r="D4" s="2200"/>
      <c r="E4" s="2200"/>
      <c r="F4" s="2200"/>
      <c r="G4" s="2200"/>
      <c r="H4" s="2200"/>
      <c r="I4" s="2200"/>
      <c r="J4" s="2200"/>
      <c r="K4" s="2200"/>
      <c r="L4" s="2200"/>
    </row>
    <row r="5" spans="1:14" ht="37.35" customHeight="1">
      <c r="A5" s="2179" t="s">
        <v>1233</v>
      </c>
      <c r="B5" s="2182" t="s">
        <v>1079</v>
      </c>
      <c r="C5" s="2185" t="s">
        <v>1234</v>
      </c>
      <c r="D5" s="2185"/>
      <c r="E5" s="2185"/>
      <c r="F5" s="2185"/>
      <c r="G5" s="2185"/>
      <c r="H5" s="2186" t="s">
        <v>1235</v>
      </c>
      <c r="I5" s="2185"/>
      <c r="J5" s="2185"/>
      <c r="K5" s="2185"/>
      <c r="L5" s="2185"/>
    </row>
    <row r="6" spans="1:14" s="534" customFormat="1" ht="37.35" customHeight="1">
      <c r="A6" s="2180"/>
      <c r="B6" s="2183"/>
      <c r="C6" s="2187" t="s">
        <v>776</v>
      </c>
      <c r="D6" s="2189" t="s">
        <v>1236</v>
      </c>
      <c r="E6" s="2189"/>
      <c r="F6" s="2189"/>
      <c r="G6" s="2190" t="s">
        <v>1237</v>
      </c>
      <c r="H6" s="2189" t="s">
        <v>776</v>
      </c>
      <c r="I6" s="2189" t="s">
        <v>1236</v>
      </c>
      <c r="J6" s="2189"/>
      <c r="K6" s="2189"/>
      <c r="L6" s="2190" t="s">
        <v>1237</v>
      </c>
    </row>
    <row r="7" spans="1:14" s="534" customFormat="1" ht="37.35" customHeight="1" thickBot="1">
      <c r="A7" s="2181"/>
      <c r="B7" s="2184"/>
      <c r="C7" s="2188"/>
      <c r="D7" s="536" t="s">
        <v>1210</v>
      </c>
      <c r="E7" s="536" t="s">
        <v>1238</v>
      </c>
      <c r="F7" s="536" t="s">
        <v>1239</v>
      </c>
      <c r="G7" s="2191"/>
      <c r="H7" s="2192"/>
      <c r="I7" s="536" t="s">
        <v>1210</v>
      </c>
      <c r="J7" s="536" t="s">
        <v>1238</v>
      </c>
      <c r="K7" s="536" t="s">
        <v>1239</v>
      </c>
      <c r="L7" s="2191"/>
    </row>
    <row r="8" spans="1:14" s="534" customFormat="1" ht="44.25" customHeight="1">
      <c r="A8" s="532" t="s">
        <v>1213</v>
      </c>
      <c r="B8" s="537" t="s">
        <v>1214</v>
      </c>
      <c r="C8" s="538" t="s">
        <v>1214</v>
      </c>
      <c r="D8" s="538" t="s">
        <v>1214</v>
      </c>
      <c r="E8" s="538" t="s">
        <v>1214</v>
      </c>
      <c r="F8" s="538" t="s">
        <v>1214</v>
      </c>
      <c r="G8" s="538" t="s">
        <v>1214</v>
      </c>
      <c r="H8" s="538" t="s">
        <v>1214</v>
      </c>
      <c r="I8" s="538" t="s">
        <v>1214</v>
      </c>
      <c r="J8" s="538" t="s">
        <v>1214</v>
      </c>
      <c r="K8" s="538" t="s">
        <v>1214</v>
      </c>
      <c r="L8" s="538" t="s">
        <v>1214</v>
      </c>
    </row>
    <row r="9" spans="1:14" s="534" customFormat="1" ht="44.25" customHeight="1">
      <c r="A9" s="533" t="s">
        <v>1215</v>
      </c>
      <c r="B9" s="539" t="s">
        <v>1214</v>
      </c>
      <c r="C9" s="540" t="s">
        <v>1214</v>
      </c>
      <c r="D9" s="540" t="s">
        <v>1214</v>
      </c>
      <c r="E9" s="541" t="s">
        <v>1214</v>
      </c>
      <c r="F9" s="541" t="s">
        <v>1214</v>
      </c>
      <c r="G9" s="541" t="s">
        <v>1214</v>
      </c>
      <c r="H9" s="540" t="s">
        <v>1214</v>
      </c>
      <c r="I9" s="540" t="s">
        <v>1214</v>
      </c>
      <c r="J9" s="541" t="s">
        <v>1214</v>
      </c>
      <c r="K9" s="541" t="s">
        <v>1214</v>
      </c>
      <c r="L9" s="541" t="s">
        <v>1214</v>
      </c>
    </row>
    <row r="10" spans="1:14" s="534" customFormat="1" ht="44.25" customHeight="1">
      <c r="A10" s="533" t="s">
        <v>1216</v>
      </c>
      <c r="B10" s="539" t="s">
        <v>1214</v>
      </c>
      <c r="C10" s="540" t="s">
        <v>1214</v>
      </c>
      <c r="D10" s="540" t="s">
        <v>1214</v>
      </c>
      <c r="E10" s="541" t="s">
        <v>1214</v>
      </c>
      <c r="F10" s="541" t="s">
        <v>1214</v>
      </c>
      <c r="G10" s="541" t="s">
        <v>1214</v>
      </c>
      <c r="H10" s="540" t="s">
        <v>1214</v>
      </c>
      <c r="I10" s="540" t="s">
        <v>1214</v>
      </c>
      <c r="J10" s="541" t="s">
        <v>1214</v>
      </c>
      <c r="K10" s="541" t="s">
        <v>1214</v>
      </c>
      <c r="L10" s="541" t="s">
        <v>1214</v>
      </c>
    </row>
    <row r="11" spans="1:14" s="534" customFormat="1" ht="44.25" customHeight="1" thickBot="1">
      <c r="A11" s="535" t="s">
        <v>1217</v>
      </c>
      <c r="B11" s="542" t="s">
        <v>1214</v>
      </c>
      <c r="C11" s="543" t="s">
        <v>1214</v>
      </c>
      <c r="D11" s="543" t="s">
        <v>1214</v>
      </c>
      <c r="E11" s="544" t="s">
        <v>1214</v>
      </c>
      <c r="F11" s="544" t="s">
        <v>1214</v>
      </c>
      <c r="G11" s="544" t="s">
        <v>1214</v>
      </c>
      <c r="H11" s="543" t="s">
        <v>1214</v>
      </c>
      <c r="I11" s="543" t="s">
        <v>1214</v>
      </c>
      <c r="J11" s="544" t="s">
        <v>1214</v>
      </c>
      <c r="K11" s="544" t="s">
        <v>1214</v>
      </c>
      <c r="L11" s="544" t="s">
        <v>1214</v>
      </c>
    </row>
    <row r="12" spans="1:14" ht="16.2">
      <c r="A12" s="545"/>
      <c r="B12" s="546"/>
      <c r="C12" s="548"/>
      <c r="D12" s="548"/>
      <c r="E12" s="546"/>
      <c r="F12" s="546"/>
      <c r="G12" s="546"/>
      <c r="H12" s="546"/>
      <c r="I12" s="546"/>
      <c r="J12" s="546"/>
      <c r="K12" s="549"/>
      <c r="L12" s="546"/>
    </row>
    <row r="13" spans="1:14" ht="27.75" customHeight="1">
      <c r="A13" s="2177" t="s">
        <v>1227</v>
      </c>
      <c r="B13" s="2177"/>
      <c r="C13" s="2177"/>
      <c r="D13" s="2177"/>
      <c r="E13" s="2177"/>
      <c r="F13" s="2177"/>
      <c r="G13" s="2177"/>
      <c r="H13" s="546"/>
      <c r="I13" s="546"/>
      <c r="K13" s="546"/>
      <c r="L13" s="550" t="s">
        <v>1240</v>
      </c>
    </row>
    <row r="14" spans="1:14" ht="17.399999999999999" customHeight="1">
      <c r="A14" s="2178" t="s">
        <v>1241</v>
      </c>
      <c r="B14" s="2178"/>
      <c r="C14" s="2178"/>
      <c r="D14" s="2178"/>
      <c r="E14" s="2178"/>
      <c r="F14" s="2178"/>
      <c r="G14" s="2178"/>
      <c r="H14" s="2178"/>
      <c r="I14" s="2178"/>
      <c r="J14" s="2178"/>
      <c r="K14" s="2178"/>
      <c r="L14" s="2178"/>
    </row>
    <row r="15" spans="1:14" ht="17.399999999999999" customHeight="1">
      <c r="A15" s="546" t="s">
        <v>1242</v>
      </c>
      <c r="B15" s="546"/>
      <c r="C15" s="546"/>
      <c r="D15" s="546"/>
      <c r="E15" s="546"/>
      <c r="F15" s="546"/>
      <c r="G15" s="546"/>
      <c r="H15" s="546"/>
      <c r="I15" s="546"/>
      <c r="J15" s="546"/>
      <c r="K15" s="546"/>
      <c r="L15" s="546"/>
    </row>
    <row r="16" spans="1:14" ht="16.2">
      <c r="A16" s="546" t="s">
        <v>1222</v>
      </c>
      <c r="B16" s="546"/>
      <c r="C16" s="546"/>
      <c r="D16" s="546"/>
      <c r="E16" s="546"/>
      <c r="F16" s="546"/>
      <c r="G16" s="546"/>
      <c r="H16" s="546"/>
      <c r="I16" s="546"/>
      <c r="J16" s="546"/>
      <c r="K16" s="546"/>
      <c r="L16" s="546"/>
    </row>
    <row r="18" spans="1:6" ht="22.8">
      <c r="A18" s="551"/>
      <c r="B18" s="551"/>
      <c r="C18" s="551"/>
      <c r="D18" s="552"/>
      <c r="E18" s="552"/>
      <c r="F18" s="552"/>
    </row>
    <row r="19" spans="1:6" ht="22.8">
      <c r="A19" s="551"/>
      <c r="B19" s="551"/>
      <c r="C19" s="551"/>
      <c r="D19" s="552"/>
      <c r="E19" s="552"/>
      <c r="F19" s="552"/>
    </row>
    <row r="20" spans="1:6" ht="22.8">
      <c r="A20" s="551"/>
      <c r="B20" s="551"/>
      <c r="C20" s="551"/>
      <c r="D20" s="552"/>
      <c r="E20" s="552"/>
      <c r="F20" s="552"/>
    </row>
    <row r="21" spans="1:6" ht="22.8">
      <c r="A21" s="551"/>
      <c r="B21" s="551"/>
      <c r="C21" s="551"/>
      <c r="D21" s="552"/>
      <c r="E21" s="552"/>
      <c r="F21" s="552"/>
    </row>
    <row r="22" spans="1:6" ht="22.8">
      <c r="A22" s="551"/>
      <c r="B22" s="551"/>
      <c r="C22" s="551"/>
      <c r="D22" s="552"/>
      <c r="E22" s="552"/>
      <c r="F22" s="552"/>
    </row>
    <row r="23" spans="1:6" ht="22.8">
      <c r="A23" s="551"/>
      <c r="B23" s="551"/>
      <c r="C23" s="551"/>
      <c r="D23" s="552"/>
      <c r="E23" s="552"/>
      <c r="F23" s="552"/>
    </row>
    <row r="24" spans="1:6" ht="22.8">
      <c r="A24" s="551"/>
      <c r="B24" s="551"/>
      <c r="C24" s="551"/>
      <c r="D24" s="552"/>
      <c r="E24" s="552"/>
      <c r="F24" s="552"/>
    </row>
    <row r="25" spans="1:6" ht="22.8">
      <c r="A25" s="551"/>
      <c r="B25" s="551"/>
      <c r="C25" s="551"/>
      <c r="D25" s="552"/>
      <c r="E25" s="552"/>
      <c r="F25" s="552"/>
    </row>
    <row r="26" spans="1:6" ht="22.8">
      <c r="A26" s="551"/>
      <c r="B26" s="551"/>
      <c r="C26" s="551"/>
      <c r="D26" s="552"/>
      <c r="E26" s="552"/>
      <c r="F26" s="552"/>
    </row>
    <row r="27" spans="1:6" ht="22.8">
      <c r="A27" s="551"/>
      <c r="B27" s="551"/>
      <c r="C27" s="551"/>
      <c r="D27" s="552"/>
      <c r="E27" s="552"/>
      <c r="F27" s="552"/>
    </row>
    <row r="28" spans="1:6" ht="22.8">
      <c r="A28" s="551"/>
      <c r="B28" s="551"/>
      <c r="C28" s="551"/>
      <c r="D28" s="552"/>
      <c r="E28" s="552"/>
      <c r="F28" s="552"/>
    </row>
    <row r="29" spans="1:6" ht="22.8">
      <c r="A29" s="551"/>
      <c r="B29" s="551"/>
      <c r="C29" s="551"/>
      <c r="D29" s="552"/>
      <c r="E29" s="552"/>
      <c r="F29" s="552"/>
    </row>
    <row r="30" spans="1:6" ht="22.8">
      <c r="A30" s="551"/>
      <c r="B30" s="551"/>
      <c r="C30" s="551"/>
      <c r="D30" s="552"/>
      <c r="E30" s="552"/>
      <c r="F30" s="552"/>
    </row>
    <row r="31" spans="1:6" ht="22.8">
      <c r="A31" s="551"/>
      <c r="B31" s="551"/>
      <c r="C31" s="551"/>
      <c r="D31" s="552"/>
      <c r="E31" s="552"/>
      <c r="F31" s="552"/>
    </row>
    <row r="32" spans="1:6" ht="22.8">
      <c r="A32" s="551"/>
      <c r="B32" s="551"/>
      <c r="C32" s="551"/>
      <c r="D32" s="552"/>
      <c r="E32" s="552"/>
      <c r="F32" s="552"/>
    </row>
    <row r="33" spans="1:6" ht="22.8">
      <c r="A33" s="551"/>
      <c r="B33" s="551"/>
      <c r="C33" s="551"/>
      <c r="D33" s="552"/>
      <c r="E33" s="552"/>
      <c r="F33" s="552"/>
    </row>
    <row r="34" spans="1:6" ht="22.8">
      <c r="A34" s="551"/>
      <c r="B34" s="551"/>
      <c r="C34" s="551"/>
      <c r="D34" s="552"/>
      <c r="E34" s="552"/>
      <c r="F34" s="552"/>
    </row>
    <row r="35" spans="1:6" ht="22.8">
      <c r="A35" s="551"/>
      <c r="B35" s="551"/>
      <c r="C35" s="551"/>
      <c r="D35" s="552"/>
      <c r="E35" s="552"/>
      <c r="F35" s="552"/>
    </row>
    <row r="36" spans="1:6" ht="22.8">
      <c r="A36" s="551"/>
      <c r="B36" s="551"/>
      <c r="C36" s="551"/>
      <c r="D36" s="552"/>
      <c r="E36" s="552"/>
      <c r="F36" s="552"/>
    </row>
    <row r="37" spans="1:6" ht="22.8">
      <c r="A37" s="551"/>
      <c r="B37" s="551"/>
      <c r="C37" s="551"/>
      <c r="D37" s="552"/>
      <c r="E37" s="552"/>
      <c r="F37" s="552"/>
    </row>
    <row r="38" spans="1:6" ht="22.8">
      <c r="A38" s="551"/>
      <c r="B38" s="551"/>
      <c r="C38" s="551"/>
      <c r="D38" s="552"/>
      <c r="E38" s="552"/>
      <c r="F38" s="552"/>
    </row>
    <row r="39" spans="1:6" ht="22.8">
      <c r="A39" s="551"/>
      <c r="B39" s="551"/>
      <c r="C39" s="551"/>
      <c r="D39" s="552"/>
      <c r="E39" s="552"/>
      <c r="F39" s="552"/>
    </row>
    <row r="40" spans="1:6" ht="22.8">
      <c r="A40" s="551"/>
      <c r="B40" s="551"/>
      <c r="C40" s="551"/>
      <c r="D40" s="552"/>
      <c r="E40" s="552"/>
      <c r="F40" s="552"/>
    </row>
    <row r="41" spans="1:6" ht="22.8">
      <c r="A41" s="551"/>
      <c r="B41" s="551"/>
      <c r="C41" s="551"/>
      <c r="D41" s="552"/>
      <c r="E41" s="552"/>
      <c r="F41" s="552"/>
    </row>
    <row r="42" spans="1:6" ht="22.8">
      <c r="A42" s="551"/>
      <c r="B42" s="551"/>
      <c r="C42" s="551"/>
      <c r="D42" s="552"/>
      <c r="E42" s="552"/>
      <c r="F42" s="552"/>
    </row>
    <row r="43" spans="1:6" ht="22.8">
      <c r="A43" s="551"/>
      <c r="B43" s="551"/>
      <c r="C43" s="551"/>
      <c r="D43" s="552"/>
      <c r="E43" s="552"/>
      <c r="F43" s="552"/>
    </row>
    <row r="44" spans="1:6" ht="22.8">
      <c r="A44" s="551"/>
      <c r="B44" s="551"/>
      <c r="C44" s="551"/>
      <c r="D44" s="552"/>
      <c r="E44" s="552"/>
      <c r="F44" s="552"/>
    </row>
    <row r="45" spans="1:6" ht="22.8">
      <c r="A45" s="551"/>
      <c r="B45" s="551"/>
      <c r="C45" s="551"/>
      <c r="D45" s="552"/>
      <c r="E45" s="552"/>
      <c r="F45" s="552"/>
    </row>
    <row r="46" spans="1:6" ht="22.8">
      <c r="A46" s="551"/>
      <c r="B46" s="551"/>
      <c r="C46" s="551"/>
      <c r="D46" s="552"/>
      <c r="E46" s="552"/>
      <c r="F46" s="552"/>
    </row>
    <row r="47" spans="1:6" ht="22.8">
      <c r="A47" s="551"/>
      <c r="B47" s="551"/>
      <c r="C47" s="551"/>
      <c r="D47" s="552"/>
      <c r="E47" s="552"/>
      <c r="F47" s="552"/>
    </row>
    <row r="48" spans="1:6" ht="22.8">
      <c r="A48" s="551"/>
      <c r="B48" s="551"/>
      <c r="C48" s="551"/>
      <c r="D48" s="552"/>
      <c r="E48" s="552"/>
      <c r="F48" s="552"/>
    </row>
    <row r="49" spans="1:6" ht="22.8">
      <c r="A49" s="551"/>
      <c r="B49" s="551"/>
      <c r="C49" s="551"/>
      <c r="D49" s="552"/>
      <c r="E49" s="552"/>
      <c r="F49" s="552"/>
    </row>
    <row r="50" spans="1:6" ht="22.8">
      <c r="A50" s="551"/>
      <c r="B50" s="551"/>
      <c r="C50" s="551"/>
      <c r="D50" s="552"/>
      <c r="E50" s="552"/>
      <c r="F50" s="552"/>
    </row>
    <row r="51" spans="1:6" ht="22.8">
      <c r="A51" s="551"/>
      <c r="B51" s="551"/>
      <c r="C51" s="551"/>
      <c r="D51" s="552"/>
      <c r="E51" s="552"/>
      <c r="F51" s="552"/>
    </row>
    <row r="52" spans="1:6" ht="22.8">
      <c r="A52" s="551"/>
      <c r="B52" s="551"/>
      <c r="C52" s="551"/>
      <c r="D52" s="552"/>
      <c r="E52" s="552"/>
      <c r="F52" s="552"/>
    </row>
    <row r="53" spans="1:6" ht="22.8">
      <c r="A53" s="551"/>
      <c r="B53" s="551"/>
      <c r="C53" s="551"/>
      <c r="D53" s="552"/>
      <c r="E53" s="552"/>
      <c r="F53" s="552"/>
    </row>
    <row r="54" spans="1:6" ht="22.8">
      <c r="A54" s="551"/>
      <c r="B54" s="551"/>
      <c r="C54" s="551"/>
      <c r="D54" s="552"/>
      <c r="E54" s="552"/>
      <c r="F54" s="552"/>
    </row>
    <row r="55" spans="1:6" ht="22.8">
      <c r="A55" s="551"/>
      <c r="B55" s="551"/>
      <c r="C55" s="551"/>
      <c r="D55" s="552"/>
      <c r="E55" s="552"/>
      <c r="F55" s="552"/>
    </row>
    <row r="56" spans="1:6" ht="22.8">
      <c r="A56" s="551"/>
      <c r="B56" s="551"/>
      <c r="C56" s="551"/>
      <c r="D56" s="552"/>
      <c r="E56" s="552"/>
      <c r="F56" s="552"/>
    </row>
    <row r="57" spans="1:6" ht="22.8">
      <c r="A57" s="551"/>
      <c r="B57" s="551"/>
      <c r="C57" s="551"/>
      <c r="D57" s="552"/>
      <c r="E57" s="552"/>
      <c r="F57" s="552"/>
    </row>
    <row r="58" spans="1:6" ht="22.8">
      <c r="A58" s="551"/>
      <c r="B58" s="551"/>
      <c r="C58" s="551"/>
      <c r="D58" s="552"/>
      <c r="E58" s="552"/>
      <c r="F58" s="552"/>
    </row>
    <row r="59" spans="1:6" ht="22.8">
      <c r="A59" s="551"/>
      <c r="B59" s="551"/>
      <c r="C59" s="551"/>
      <c r="D59" s="552"/>
      <c r="E59" s="552"/>
      <c r="F59" s="552"/>
    </row>
    <row r="60" spans="1:6" ht="22.8">
      <c r="A60" s="551"/>
      <c r="B60" s="551"/>
      <c r="C60" s="551"/>
      <c r="D60" s="552"/>
      <c r="E60" s="552"/>
      <c r="F60" s="552"/>
    </row>
    <row r="61" spans="1:6" ht="22.8">
      <c r="A61" s="551"/>
      <c r="B61" s="551"/>
      <c r="C61" s="551"/>
      <c r="D61" s="552"/>
      <c r="E61" s="552"/>
      <c r="F61" s="552"/>
    </row>
    <row r="62" spans="1:6" ht="22.8">
      <c r="A62" s="551"/>
      <c r="B62" s="551"/>
      <c r="C62" s="551"/>
      <c r="D62" s="552"/>
      <c r="E62" s="552"/>
      <c r="F62" s="552"/>
    </row>
    <row r="63" spans="1:6" ht="22.8">
      <c r="A63" s="551"/>
      <c r="B63" s="551"/>
      <c r="C63" s="551"/>
      <c r="D63" s="552"/>
      <c r="E63" s="552"/>
      <c r="F63" s="552"/>
    </row>
    <row r="64" spans="1:6" ht="22.8">
      <c r="A64" s="551"/>
      <c r="B64" s="551"/>
      <c r="C64" s="551"/>
      <c r="D64" s="552"/>
      <c r="E64" s="552"/>
      <c r="F64" s="552"/>
    </row>
    <row r="65" spans="1:6" ht="22.8">
      <c r="A65" s="551"/>
      <c r="B65" s="551"/>
      <c r="C65" s="551"/>
      <c r="D65" s="552"/>
      <c r="E65" s="552"/>
      <c r="F65" s="552"/>
    </row>
    <row r="66" spans="1:6" ht="22.8">
      <c r="A66" s="551"/>
      <c r="B66" s="551"/>
      <c r="C66" s="551"/>
      <c r="D66" s="552"/>
      <c r="E66" s="552"/>
      <c r="F66" s="552"/>
    </row>
    <row r="67" spans="1:6" ht="22.8">
      <c r="A67" s="551"/>
      <c r="B67" s="551"/>
      <c r="C67" s="551"/>
      <c r="D67" s="552"/>
      <c r="E67" s="552"/>
      <c r="F67" s="552"/>
    </row>
    <row r="68" spans="1:6" ht="22.8">
      <c r="A68" s="551"/>
      <c r="B68" s="551"/>
      <c r="C68" s="551"/>
      <c r="D68" s="552"/>
      <c r="E68" s="552"/>
      <c r="F68" s="552"/>
    </row>
    <row r="69" spans="1:6" ht="22.8">
      <c r="A69" s="551"/>
      <c r="B69" s="551"/>
      <c r="C69" s="551"/>
      <c r="D69" s="552"/>
      <c r="E69" s="552"/>
      <c r="F69" s="552"/>
    </row>
    <row r="70" spans="1:6" ht="22.8">
      <c r="A70" s="551"/>
      <c r="B70" s="551"/>
      <c r="C70" s="551"/>
      <c r="D70" s="552"/>
      <c r="E70" s="552"/>
      <c r="F70" s="552"/>
    </row>
    <row r="71" spans="1:6" ht="22.8">
      <c r="A71" s="551"/>
      <c r="B71" s="551"/>
      <c r="C71" s="551"/>
      <c r="D71" s="552"/>
      <c r="E71" s="552"/>
      <c r="F71" s="552"/>
    </row>
    <row r="72" spans="1:6" ht="22.8">
      <c r="A72" s="551"/>
      <c r="B72" s="551"/>
      <c r="C72" s="551"/>
      <c r="D72" s="552"/>
      <c r="E72" s="552"/>
      <c r="F72" s="552"/>
    </row>
    <row r="73" spans="1:6" ht="22.8">
      <c r="A73" s="551"/>
      <c r="B73" s="551"/>
      <c r="C73" s="551"/>
      <c r="D73" s="552"/>
      <c r="E73" s="552"/>
      <c r="F73" s="552"/>
    </row>
    <row r="74" spans="1:6" ht="22.8">
      <c r="A74" s="551"/>
      <c r="B74" s="551"/>
      <c r="C74" s="551"/>
      <c r="D74" s="552"/>
      <c r="E74" s="552"/>
      <c r="F74" s="552"/>
    </row>
    <row r="75" spans="1:6" ht="22.8">
      <c r="A75" s="551"/>
      <c r="B75" s="551"/>
      <c r="C75" s="551"/>
      <c r="D75" s="552"/>
      <c r="E75" s="552"/>
      <c r="F75" s="552"/>
    </row>
    <row r="76" spans="1:6" ht="22.8">
      <c r="A76" s="551"/>
      <c r="B76" s="551"/>
      <c r="C76" s="551"/>
      <c r="D76" s="552"/>
      <c r="E76" s="552"/>
      <c r="F76" s="552"/>
    </row>
    <row r="77" spans="1:6" ht="22.8">
      <c r="A77" s="551"/>
      <c r="B77" s="551"/>
      <c r="C77" s="551"/>
      <c r="D77" s="552"/>
      <c r="E77" s="552"/>
      <c r="F77" s="552"/>
    </row>
    <row r="78" spans="1:6" ht="22.8">
      <c r="A78" s="551"/>
      <c r="B78" s="551"/>
      <c r="C78" s="551"/>
      <c r="D78" s="552"/>
      <c r="E78" s="552"/>
      <c r="F78" s="552"/>
    </row>
    <row r="79" spans="1:6" ht="22.8">
      <c r="A79" s="551"/>
      <c r="B79" s="551"/>
      <c r="C79" s="551"/>
      <c r="D79" s="552"/>
      <c r="E79" s="552"/>
      <c r="F79" s="552"/>
    </row>
    <row r="80" spans="1:6" ht="22.8">
      <c r="A80" s="551"/>
      <c r="B80" s="551"/>
      <c r="C80" s="551"/>
      <c r="D80" s="552"/>
      <c r="E80" s="552"/>
      <c r="F80" s="552"/>
    </row>
    <row r="81" spans="1:6" ht="22.8">
      <c r="A81" s="551"/>
      <c r="B81" s="551"/>
      <c r="C81" s="551"/>
      <c r="D81" s="552"/>
      <c r="E81" s="552"/>
      <c r="F81" s="552"/>
    </row>
    <row r="82" spans="1:6" ht="22.8">
      <c r="A82" s="551"/>
      <c r="B82" s="551"/>
      <c r="C82" s="551"/>
      <c r="D82" s="552"/>
      <c r="E82" s="552"/>
      <c r="F82" s="552"/>
    </row>
    <row r="83" spans="1:6" ht="22.8">
      <c r="A83" s="551"/>
      <c r="B83" s="551"/>
      <c r="C83" s="551"/>
      <c r="D83" s="552"/>
      <c r="E83" s="552"/>
      <c r="F83" s="552"/>
    </row>
    <row r="84" spans="1:6" ht="22.8">
      <c r="A84" s="551"/>
      <c r="B84" s="551"/>
      <c r="C84" s="551"/>
      <c r="D84" s="552"/>
      <c r="E84" s="552"/>
      <c r="F84" s="552"/>
    </row>
    <row r="85" spans="1:6" ht="22.8">
      <c r="A85" s="551"/>
      <c r="B85" s="551"/>
      <c r="C85" s="551"/>
      <c r="D85" s="552"/>
      <c r="E85" s="552"/>
      <c r="F85" s="552"/>
    </row>
    <row r="86" spans="1:6" ht="22.8">
      <c r="A86" s="551"/>
      <c r="B86" s="551"/>
      <c r="C86" s="551"/>
      <c r="D86" s="552"/>
      <c r="E86" s="552"/>
      <c r="F86" s="552"/>
    </row>
    <row r="87" spans="1:6" ht="22.8">
      <c r="A87" s="551"/>
      <c r="B87" s="551"/>
      <c r="C87" s="551"/>
      <c r="D87" s="552"/>
      <c r="E87" s="552"/>
      <c r="F87" s="552"/>
    </row>
    <row r="88" spans="1:6" ht="22.8">
      <c r="A88" s="551"/>
      <c r="B88" s="551"/>
      <c r="C88" s="551"/>
      <c r="D88" s="552"/>
      <c r="E88" s="552"/>
      <c r="F88" s="552"/>
    </row>
    <row r="89" spans="1:6" ht="22.8">
      <c r="A89" s="551"/>
      <c r="B89" s="551"/>
      <c r="C89" s="551"/>
      <c r="D89" s="552"/>
      <c r="E89" s="552"/>
      <c r="F89" s="552"/>
    </row>
    <row r="90" spans="1:6" ht="22.8">
      <c r="A90" s="551"/>
      <c r="B90" s="551"/>
      <c r="C90" s="551"/>
      <c r="D90" s="552"/>
      <c r="E90" s="552"/>
      <c r="F90" s="552"/>
    </row>
    <row r="91" spans="1:6" ht="22.8">
      <c r="A91" s="551"/>
      <c r="B91" s="551"/>
      <c r="C91" s="551"/>
      <c r="D91" s="552"/>
      <c r="E91" s="552"/>
      <c r="F91" s="552"/>
    </row>
    <row r="92" spans="1:6" ht="22.8">
      <c r="A92" s="551"/>
      <c r="B92" s="551"/>
      <c r="C92" s="551"/>
      <c r="D92" s="552"/>
      <c r="E92" s="552"/>
      <c r="F92" s="552"/>
    </row>
    <row r="93" spans="1:6" ht="22.8">
      <c r="A93" s="551"/>
      <c r="B93" s="551"/>
      <c r="C93" s="551"/>
      <c r="D93" s="552"/>
      <c r="E93" s="552"/>
      <c r="F93" s="552"/>
    </row>
    <row r="94" spans="1:6" ht="22.8">
      <c r="A94" s="551"/>
      <c r="B94" s="551"/>
      <c r="C94" s="551"/>
      <c r="D94" s="552"/>
      <c r="E94" s="552"/>
      <c r="F94" s="552"/>
    </row>
    <row r="95" spans="1:6" ht="22.8">
      <c r="A95" s="551"/>
      <c r="B95" s="551"/>
      <c r="C95" s="551"/>
      <c r="D95" s="552"/>
      <c r="E95" s="552"/>
      <c r="F95" s="552"/>
    </row>
    <row r="96" spans="1:6" ht="22.8">
      <c r="A96" s="551"/>
      <c r="B96" s="551"/>
      <c r="C96" s="551"/>
      <c r="D96" s="552"/>
      <c r="E96" s="552"/>
      <c r="F96" s="552"/>
    </row>
    <row r="97" spans="1:6" ht="22.8">
      <c r="A97" s="551"/>
      <c r="B97" s="551"/>
      <c r="C97" s="551"/>
      <c r="D97" s="552"/>
      <c r="E97" s="552"/>
      <c r="F97" s="552"/>
    </row>
    <row r="98" spans="1:6" ht="22.8">
      <c r="A98" s="551"/>
      <c r="B98" s="551"/>
      <c r="C98" s="551"/>
      <c r="D98" s="552"/>
      <c r="E98" s="552"/>
      <c r="F98" s="552"/>
    </row>
    <row r="99" spans="1:6" ht="22.8">
      <c r="A99" s="551"/>
      <c r="B99" s="551"/>
      <c r="C99" s="551"/>
      <c r="D99" s="552"/>
      <c r="E99" s="552"/>
      <c r="F99" s="552"/>
    </row>
    <row r="100" spans="1:6" ht="22.8">
      <c r="A100" s="551"/>
      <c r="B100" s="551"/>
      <c r="C100" s="551"/>
      <c r="D100" s="552"/>
      <c r="E100" s="552"/>
      <c r="F100" s="552"/>
    </row>
    <row r="101" spans="1:6" ht="22.8">
      <c r="A101" s="551"/>
      <c r="B101" s="551"/>
      <c r="C101" s="551"/>
      <c r="D101" s="552"/>
      <c r="E101" s="552"/>
      <c r="F101" s="552"/>
    </row>
    <row r="102" spans="1:6" ht="22.8">
      <c r="A102" s="551"/>
      <c r="B102" s="551"/>
      <c r="C102" s="551"/>
      <c r="D102" s="552"/>
      <c r="E102" s="552"/>
      <c r="F102" s="552"/>
    </row>
    <row r="103" spans="1:6" ht="22.8">
      <c r="A103" s="551"/>
      <c r="B103" s="551"/>
      <c r="C103" s="551"/>
      <c r="D103" s="552"/>
      <c r="E103" s="552"/>
      <c r="F103" s="552"/>
    </row>
    <row r="104" spans="1:6" ht="22.8">
      <c r="A104" s="551"/>
      <c r="B104" s="551"/>
      <c r="C104" s="551"/>
      <c r="D104" s="552"/>
      <c r="E104" s="552"/>
      <c r="F104" s="552"/>
    </row>
    <row r="105" spans="1:6" ht="22.8">
      <c r="A105" s="551"/>
      <c r="B105" s="551"/>
      <c r="C105" s="551"/>
      <c r="D105" s="552"/>
      <c r="E105" s="552"/>
      <c r="F105" s="552"/>
    </row>
    <row r="106" spans="1:6" ht="22.8">
      <c r="A106" s="551"/>
      <c r="B106" s="551"/>
      <c r="C106" s="551"/>
      <c r="D106" s="552"/>
      <c r="E106" s="552"/>
      <c r="F106" s="552"/>
    </row>
    <row r="107" spans="1:6" ht="22.8">
      <c r="A107" s="551"/>
      <c r="B107" s="551"/>
      <c r="C107" s="551"/>
      <c r="D107" s="552"/>
      <c r="E107" s="552"/>
      <c r="F107" s="552"/>
    </row>
    <row r="108" spans="1:6" ht="22.8">
      <c r="A108" s="551"/>
      <c r="B108" s="551"/>
      <c r="C108" s="551"/>
      <c r="D108" s="552"/>
      <c r="E108" s="552"/>
      <c r="F108" s="552"/>
    </row>
    <row r="109" spans="1:6" ht="22.8">
      <c r="A109" s="551"/>
      <c r="B109" s="551"/>
      <c r="C109" s="551"/>
      <c r="D109" s="552"/>
      <c r="E109" s="552"/>
      <c r="F109" s="552"/>
    </row>
    <row r="110" spans="1:6" ht="22.8">
      <c r="A110" s="551"/>
      <c r="B110" s="551"/>
      <c r="C110" s="551"/>
      <c r="D110" s="552"/>
      <c r="E110" s="552"/>
      <c r="F110" s="552"/>
    </row>
    <row r="111" spans="1:6" ht="22.8">
      <c r="A111" s="551"/>
      <c r="B111" s="551"/>
      <c r="C111" s="551"/>
      <c r="D111" s="552"/>
      <c r="E111" s="552"/>
      <c r="F111" s="552"/>
    </row>
    <row r="112" spans="1:6" ht="22.8">
      <c r="A112" s="551"/>
      <c r="B112" s="551"/>
      <c r="C112" s="551"/>
      <c r="D112" s="552"/>
      <c r="E112" s="552"/>
      <c r="F112" s="552"/>
    </row>
    <row r="113" spans="1:6" ht="22.8">
      <c r="A113" s="551"/>
      <c r="B113" s="551"/>
      <c r="C113" s="551"/>
      <c r="D113" s="552"/>
      <c r="E113" s="552"/>
      <c r="F113" s="552"/>
    </row>
    <row r="114" spans="1:6" ht="22.8">
      <c r="A114" s="551"/>
      <c r="B114" s="551"/>
      <c r="C114" s="551"/>
      <c r="D114" s="552"/>
      <c r="E114" s="552"/>
      <c r="F114" s="552"/>
    </row>
    <row r="115" spans="1:6" ht="22.8">
      <c r="A115" s="551"/>
      <c r="B115" s="551"/>
      <c r="C115" s="551"/>
      <c r="D115" s="552"/>
      <c r="E115" s="552"/>
      <c r="F115" s="552"/>
    </row>
    <row r="116" spans="1:6" ht="22.8">
      <c r="A116" s="551"/>
      <c r="B116" s="551"/>
      <c r="C116" s="551"/>
      <c r="D116" s="552"/>
      <c r="E116" s="552"/>
      <c r="F116" s="552"/>
    </row>
    <row r="117" spans="1:6" ht="22.8">
      <c r="A117" s="551"/>
      <c r="B117" s="551"/>
      <c r="C117" s="551"/>
      <c r="D117" s="552"/>
      <c r="E117" s="552"/>
      <c r="F117" s="552"/>
    </row>
    <row r="118" spans="1:6" ht="22.8">
      <c r="A118" s="551"/>
      <c r="B118" s="551"/>
      <c r="C118" s="551"/>
      <c r="D118" s="552"/>
      <c r="E118" s="552"/>
      <c r="F118" s="552"/>
    </row>
    <row r="119" spans="1:6" ht="22.8">
      <c r="A119" s="551"/>
      <c r="B119" s="551"/>
      <c r="C119" s="551"/>
      <c r="D119" s="552"/>
      <c r="E119" s="552"/>
      <c r="F119" s="552"/>
    </row>
    <row r="120" spans="1:6" ht="22.8">
      <c r="A120" s="551"/>
      <c r="B120" s="551"/>
      <c r="C120" s="551"/>
      <c r="D120" s="552"/>
      <c r="E120" s="552"/>
      <c r="F120" s="552"/>
    </row>
    <row r="121" spans="1:6" ht="22.8">
      <c r="A121" s="551"/>
      <c r="B121" s="551"/>
      <c r="C121" s="551"/>
      <c r="D121" s="552"/>
      <c r="E121" s="552"/>
      <c r="F121" s="552"/>
    </row>
    <row r="122" spans="1:6" ht="22.8">
      <c r="A122" s="551"/>
      <c r="B122" s="551"/>
      <c r="C122" s="551"/>
      <c r="D122" s="552"/>
      <c r="E122" s="552"/>
      <c r="F122" s="552"/>
    </row>
    <row r="123" spans="1:6" ht="22.8">
      <c r="A123" s="551"/>
      <c r="B123" s="551"/>
      <c r="C123" s="551"/>
      <c r="D123" s="552"/>
      <c r="E123" s="552"/>
      <c r="F123" s="552"/>
    </row>
    <row r="124" spans="1:6" ht="22.8">
      <c r="A124" s="551"/>
      <c r="B124" s="551"/>
      <c r="C124" s="551"/>
      <c r="D124" s="552"/>
      <c r="E124" s="552"/>
      <c r="F124" s="552"/>
    </row>
    <row r="125" spans="1:6" ht="22.8">
      <c r="A125" s="551"/>
      <c r="B125" s="551"/>
      <c r="C125" s="551"/>
      <c r="D125" s="552"/>
      <c r="E125" s="552"/>
      <c r="F125" s="552"/>
    </row>
    <row r="126" spans="1:6" ht="22.8">
      <c r="A126" s="551"/>
      <c r="B126" s="551"/>
      <c r="C126" s="551"/>
      <c r="D126" s="552"/>
      <c r="E126" s="552"/>
      <c r="F126" s="552"/>
    </row>
    <row r="127" spans="1:6" ht="22.8">
      <c r="A127" s="551"/>
      <c r="B127" s="551"/>
      <c r="C127" s="551"/>
      <c r="D127" s="552"/>
      <c r="E127" s="552"/>
      <c r="F127" s="552"/>
    </row>
    <row r="128" spans="1:6" ht="22.8">
      <c r="A128" s="551"/>
      <c r="B128" s="551"/>
      <c r="C128" s="551"/>
      <c r="D128" s="552"/>
      <c r="E128" s="552"/>
      <c r="F128" s="552"/>
    </row>
    <row r="129" spans="1:6" ht="22.8">
      <c r="A129" s="551"/>
      <c r="B129" s="551"/>
      <c r="C129" s="551"/>
      <c r="D129" s="552"/>
      <c r="E129" s="552"/>
      <c r="F129" s="552"/>
    </row>
    <row r="130" spans="1:6" ht="22.8">
      <c r="A130" s="551"/>
      <c r="B130" s="551"/>
      <c r="C130" s="551"/>
      <c r="D130" s="552"/>
      <c r="E130" s="552"/>
      <c r="F130" s="552"/>
    </row>
    <row r="131" spans="1:6" ht="22.8">
      <c r="A131" s="551"/>
      <c r="B131" s="551"/>
      <c r="C131" s="551"/>
      <c r="D131" s="552"/>
      <c r="E131" s="552"/>
      <c r="F131" s="552"/>
    </row>
    <row r="132" spans="1:6" ht="22.8">
      <c r="A132" s="551"/>
      <c r="B132" s="551"/>
      <c r="C132" s="551"/>
      <c r="D132" s="552"/>
      <c r="E132" s="552"/>
      <c r="F132" s="552"/>
    </row>
    <row r="133" spans="1:6" ht="22.8">
      <c r="A133" s="551"/>
      <c r="B133" s="551"/>
      <c r="C133" s="551"/>
      <c r="D133" s="552"/>
      <c r="E133" s="552"/>
      <c r="F133" s="552"/>
    </row>
    <row r="134" spans="1:6" ht="22.8">
      <c r="A134" s="551"/>
      <c r="B134" s="551"/>
      <c r="C134" s="551"/>
      <c r="D134" s="552"/>
      <c r="E134" s="552"/>
      <c r="F134" s="552"/>
    </row>
    <row r="135" spans="1:6" ht="22.8">
      <c r="A135" s="551"/>
      <c r="B135" s="551"/>
      <c r="C135" s="551"/>
      <c r="D135" s="552"/>
      <c r="E135" s="552"/>
      <c r="F135" s="552"/>
    </row>
    <row r="136" spans="1:6" ht="22.8">
      <c r="A136" s="551"/>
      <c r="B136" s="551"/>
      <c r="C136" s="551"/>
      <c r="D136" s="552"/>
      <c r="E136" s="552"/>
      <c r="F136" s="552"/>
    </row>
    <row r="137" spans="1:6" ht="22.8">
      <c r="A137" s="551"/>
      <c r="B137" s="551"/>
      <c r="C137" s="551"/>
      <c r="D137" s="552"/>
      <c r="E137" s="552"/>
      <c r="F137" s="552"/>
    </row>
    <row r="138" spans="1:6" ht="22.8">
      <c r="A138" s="551"/>
      <c r="B138" s="551"/>
      <c r="C138" s="551"/>
      <c r="D138" s="552"/>
      <c r="E138" s="552"/>
      <c r="F138" s="552"/>
    </row>
    <row r="139" spans="1:6" ht="22.8">
      <c r="A139" s="551"/>
      <c r="B139" s="551"/>
      <c r="C139" s="551"/>
      <c r="D139" s="552"/>
      <c r="E139" s="552"/>
      <c r="F139" s="552"/>
    </row>
    <row r="140" spans="1:6" ht="22.8">
      <c r="A140" s="551"/>
      <c r="B140" s="551"/>
      <c r="C140" s="551"/>
      <c r="D140" s="552"/>
      <c r="E140" s="552"/>
      <c r="F140" s="552"/>
    </row>
    <row r="141" spans="1:6" ht="22.8">
      <c r="A141" s="551"/>
      <c r="B141" s="551"/>
      <c r="C141" s="551"/>
      <c r="D141" s="552"/>
      <c r="E141" s="552"/>
      <c r="F141" s="552"/>
    </row>
    <row r="142" spans="1:6" ht="22.8">
      <c r="A142" s="551"/>
      <c r="B142" s="551"/>
      <c r="C142" s="551"/>
      <c r="D142" s="552"/>
      <c r="E142" s="552"/>
      <c r="F142" s="552"/>
    </row>
    <row r="143" spans="1:6" ht="22.8">
      <c r="A143" s="551"/>
      <c r="B143" s="551"/>
      <c r="C143" s="551"/>
      <c r="D143" s="552"/>
      <c r="E143" s="552"/>
      <c r="F143" s="552"/>
    </row>
    <row r="144" spans="1:6" ht="22.8">
      <c r="A144" s="551"/>
      <c r="B144" s="551"/>
      <c r="C144" s="551"/>
      <c r="D144" s="552"/>
      <c r="E144" s="552"/>
      <c r="F144" s="552"/>
    </row>
    <row r="145" spans="1:6" ht="22.8">
      <c r="A145" s="551"/>
      <c r="B145" s="551"/>
      <c r="C145" s="551"/>
      <c r="D145" s="552"/>
      <c r="E145" s="552"/>
      <c r="F145" s="552"/>
    </row>
    <row r="146" spans="1:6" ht="22.8">
      <c r="A146" s="551"/>
      <c r="B146" s="551"/>
      <c r="C146" s="551"/>
      <c r="D146" s="552"/>
      <c r="E146" s="552"/>
      <c r="F146" s="552"/>
    </row>
    <row r="147" spans="1:6" ht="22.8">
      <c r="A147" s="551"/>
      <c r="B147" s="551"/>
      <c r="C147" s="551"/>
      <c r="D147" s="552"/>
      <c r="E147" s="552"/>
      <c r="F147" s="552"/>
    </row>
    <row r="148" spans="1:6" ht="22.8">
      <c r="A148" s="551"/>
      <c r="B148" s="551"/>
      <c r="C148" s="551"/>
      <c r="D148" s="552"/>
      <c r="E148" s="552"/>
      <c r="F148" s="552"/>
    </row>
    <row r="149" spans="1:6" ht="22.8">
      <c r="A149" s="551"/>
      <c r="B149" s="551"/>
      <c r="C149" s="551"/>
      <c r="D149" s="552"/>
      <c r="E149" s="552"/>
      <c r="F149" s="552"/>
    </row>
    <row r="150" spans="1:6" ht="22.8">
      <c r="A150" s="551"/>
      <c r="B150" s="551"/>
      <c r="C150" s="551"/>
      <c r="D150" s="552"/>
      <c r="E150" s="552"/>
      <c r="F150" s="552"/>
    </row>
    <row r="151" spans="1:6" ht="22.8">
      <c r="A151" s="551"/>
      <c r="B151" s="551"/>
      <c r="C151" s="551"/>
      <c r="D151" s="552"/>
      <c r="E151" s="552"/>
      <c r="F151" s="552"/>
    </row>
    <row r="152" spans="1:6" ht="22.8">
      <c r="A152" s="551"/>
      <c r="B152" s="551"/>
      <c r="C152" s="551"/>
      <c r="D152" s="552"/>
      <c r="E152" s="552"/>
      <c r="F152" s="552"/>
    </row>
    <row r="153" spans="1:6" ht="22.8">
      <c r="A153" s="551"/>
      <c r="B153" s="551"/>
      <c r="C153" s="551"/>
      <c r="D153" s="552"/>
      <c r="E153" s="552"/>
      <c r="F153" s="552"/>
    </row>
    <row r="154" spans="1:6" ht="22.8">
      <c r="A154" s="551"/>
      <c r="B154" s="551"/>
      <c r="C154" s="551"/>
      <c r="D154" s="552"/>
      <c r="E154" s="552"/>
      <c r="F154" s="552"/>
    </row>
    <row r="155" spans="1:6" ht="22.8">
      <c r="A155" s="551"/>
      <c r="B155" s="551"/>
      <c r="C155" s="551"/>
      <c r="D155" s="552"/>
      <c r="E155" s="552"/>
      <c r="F155" s="552"/>
    </row>
    <row r="156" spans="1:6" ht="22.8">
      <c r="A156" s="551"/>
      <c r="B156" s="551"/>
      <c r="C156" s="551"/>
      <c r="D156" s="552"/>
      <c r="E156" s="552"/>
      <c r="F156" s="552"/>
    </row>
    <row r="157" spans="1:6" ht="22.8">
      <c r="A157" s="551"/>
      <c r="B157" s="551"/>
      <c r="C157" s="551"/>
      <c r="D157" s="552"/>
      <c r="E157" s="552"/>
      <c r="F157" s="552"/>
    </row>
    <row r="158" spans="1:6" ht="22.8">
      <c r="A158" s="551"/>
      <c r="B158" s="551"/>
      <c r="C158" s="551"/>
      <c r="D158" s="552"/>
      <c r="E158" s="552"/>
      <c r="F158" s="552"/>
    </row>
    <row r="159" spans="1:6" ht="22.8">
      <c r="A159" s="551"/>
      <c r="B159" s="551"/>
      <c r="C159" s="551"/>
      <c r="D159" s="552"/>
      <c r="E159" s="552"/>
      <c r="F159" s="552"/>
    </row>
    <row r="160" spans="1:6" ht="22.8">
      <c r="A160" s="551"/>
      <c r="B160" s="551"/>
      <c r="C160" s="551"/>
      <c r="D160" s="552"/>
      <c r="E160" s="552"/>
      <c r="F160" s="552"/>
    </row>
    <row r="161" spans="1:6" ht="22.8">
      <c r="A161" s="551"/>
      <c r="B161" s="551"/>
      <c r="C161" s="551"/>
      <c r="D161" s="552"/>
      <c r="E161" s="552"/>
      <c r="F161" s="552"/>
    </row>
    <row r="162" spans="1:6" ht="22.8">
      <c r="A162" s="551"/>
      <c r="B162" s="551"/>
      <c r="C162" s="551"/>
      <c r="D162" s="552"/>
      <c r="E162" s="552"/>
      <c r="F162" s="552"/>
    </row>
    <row r="163" spans="1:6" ht="22.8">
      <c r="A163" s="551"/>
      <c r="B163" s="551"/>
      <c r="C163" s="551"/>
      <c r="D163" s="552"/>
      <c r="E163" s="552"/>
      <c r="F163" s="552"/>
    </row>
    <row r="164" spans="1:6" ht="22.8">
      <c r="A164" s="551"/>
      <c r="B164" s="551"/>
      <c r="C164" s="551"/>
      <c r="D164" s="552"/>
      <c r="E164" s="552"/>
      <c r="F164" s="552"/>
    </row>
    <row r="165" spans="1:6" ht="22.8">
      <c r="A165" s="551"/>
      <c r="B165" s="551"/>
      <c r="C165" s="551"/>
      <c r="D165" s="552"/>
      <c r="E165" s="552"/>
      <c r="F165" s="552"/>
    </row>
    <row r="166" spans="1:6" ht="22.8">
      <c r="A166" s="551"/>
      <c r="B166" s="551"/>
      <c r="C166" s="551"/>
      <c r="D166" s="552"/>
      <c r="E166" s="552"/>
      <c r="F166" s="552"/>
    </row>
    <row r="167" spans="1:6" ht="22.8">
      <c r="A167" s="551"/>
      <c r="B167" s="551"/>
      <c r="C167" s="551"/>
      <c r="D167" s="552"/>
      <c r="E167" s="552"/>
      <c r="F167" s="552"/>
    </row>
    <row r="168" spans="1:6" ht="22.8">
      <c r="A168" s="551"/>
      <c r="B168" s="551"/>
      <c r="C168" s="551"/>
      <c r="D168" s="552"/>
      <c r="E168" s="552"/>
      <c r="F168" s="552"/>
    </row>
    <row r="169" spans="1:6" ht="22.8">
      <c r="A169" s="551"/>
      <c r="B169" s="551"/>
      <c r="C169" s="551"/>
      <c r="D169" s="552"/>
      <c r="E169" s="552"/>
      <c r="F169" s="552"/>
    </row>
    <row r="170" spans="1:6" ht="22.8">
      <c r="A170" s="551"/>
      <c r="B170" s="551"/>
      <c r="C170" s="551"/>
      <c r="D170" s="552"/>
      <c r="E170" s="552"/>
      <c r="F170" s="552"/>
    </row>
    <row r="171" spans="1:6" ht="22.8">
      <c r="A171" s="551"/>
      <c r="B171" s="551"/>
      <c r="C171" s="551"/>
      <c r="D171" s="552"/>
      <c r="E171" s="552"/>
      <c r="F171" s="552"/>
    </row>
    <row r="172" spans="1:6" ht="22.8">
      <c r="A172" s="551"/>
      <c r="B172" s="551"/>
      <c r="C172" s="551"/>
      <c r="D172" s="552"/>
      <c r="E172" s="552"/>
      <c r="F172" s="552"/>
    </row>
    <row r="173" spans="1:6" ht="22.8">
      <c r="A173" s="551"/>
      <c r="B173" s="551"/>
      <c r="C173" s="551"/>
      <c r="D173" s="552"/>
      <c r="E173" s="552"/>
      <c r="F173" s="552"/>
    </row>
    <row r="174" spans="1:6" ht="22.8">
      <c r="A174" s="551"/>
      <c r="B174" s="551"/>
      <c r="C174" s="551"/>
      <c r="D174" s="552"/>
      <c r="E174" s="552"/>
      <c r="F174" s="552"/>
    </row>
    <row r="175" spans="1:6" ht="22.8">
      <c r="A175" s="551"/>
      <c r="B175" s="551"/>
      <c r="C175" s="551"/>
      <c r="D175" s="552"/>
      <c r="E175" s="552"/>
      <c r="F175" s="552"/>
    </row>
    <row r="176" spans="1:6" ht="22.8">
      <c r="A176" s="551"/>
      <c r="B176" s="551"/>
      <c r="C176" s="551"/>
      <c r="D176" s="552"/>
      <c r="E176" s="552"/>
      <c r="F176" s="552"/>
    </row>
    <row r="177" spans="1:6" ht="22.8">
      <c r="A177" s="551"/>
      <c r="B177" s="551"/>
      <c r="C177" s="551"/>
      <c r="D177" s="552"/>
      <c r="E177" s="552"/>
      <c r="F177" s="552"/>
    </row>
    <row r="178" spans="1:6" ht="22.8">
      <c r="A178" s="551"/>
      <c r="B178" s="551"/>
      <c r="C178" s="551"/>
      <c r="D178" s="552"/>
      <c r="E178" s="552"/>
      <c r="F178" s="552"/>
    </row>
    <row r="179" spans="1:6" ht="22.8">
      <c r="A179" s="551"/>
      <c r="B179" s="551"/>
      <c r="C179" s="551"/>
      <c r="D179" s="552"/>
      <c r="E179" s="552"/>
      <c r="F179" s="552"/>
    </row>
    <row r="180" spans="1:6" ht="22.8">
      <c r="A180" s="551"/>
      <c r="B180" s="551"/>
      <c r="C180" s="551"/>
      <c r="D180" s="552"/>
      <c r="E180" s="552"/>
      <c r="F180" s="552"/>
    </row>
    <row r="181" spans="1:6" ht="22.8">
      <c r="A181" s="551"/>
      <c r="B181" s="551"/>
      <c r="C181" s="551"/>
      <c r="D181" s="552"/>
      <c r="E181" s="552"/>
      <c r="F181" s="552"/>
    </row>
    <row r="182" spans="1:6" ht="22.8">
      <c r="A182" s="551"/>
      <c r="B182" s="551"/>
      <c r="C182" s="551"/>
      <c r="D182" s="552"/>
      <c r="E182" s="552"/>
      <c r="F182" s="552"/>
    </row>
    <row r="183" spans="1:6" ht="22.8">
      <c r="A183" s="551"/>
      <c r="B183" s="551"/>
      <c r="C183" s="551"/>
      <c r="D183" s="552"/>
      <c r="E183" s="552"/>
      <c r="F183" s="552"/>
    </row>
    <row r="184" spans="1:6" ht="22.8">
      <c r="A184" s="551"/>
      <c r="B184" s="551"/>
      <c r="C184" s="551"/>
      <c r="D184" s="552"/>
      <c r="E184" s="552"/>
      <c r="F184" s="552"/>
    </row>
  </sheetData>
  <mergeCells count="19">
    <mergeCell ref="K2:L2"/>
    <mergeCell ref="A3:L3"/>
    <mergeCell ref="A4:L4"/>
    <mergeCell ref="A13:G13"/>
    <mergeCell ref="A14:L14"/>
    <mergeCell ref="M1:N1"/>
    <mergeCell ref="A5:A7"/>
    <mergeCell ref="B5:B7"/>
    <mergeCell ref="C5:G5"/>
    <mergeCell ref="H5:L5"/>
    <mergeCell ref="C6:C7"/>
    <mergeCell ref="D6:F6"/>
    <mergeCell ref="G6:G7"/>
    <mergeCell ref="H6:H7"/>
    <mergeCell ref="I6:K6"/>
    <mergeCell ref="L6:L7"/>
    <mergeCell ref="I1:J1"/>
    <mergeCell ref="K1:L1"/>
    <mergeCell ref="I2:J2"/>
  </mergeCells>
  <phoneticPr fontId="15" type="noConversion"/>
  <hyperlinks>
    <hyperlink ref="M1" location="預告統計資料發布時間表!A1" display="回發布時間表" xr:uid="{71C2BD85-C4AD-4870-98FD-D2D25265352E}"/>
  </hyperlink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3C63-6817-4446-A586-441464F2805F}">
  <dimension ref="A1:L14"/>
  <sheetViews>
    <sheetView workbookViewId="0">
      <selection activeCell="I1" sqref="I1:J1"/>
    </sheetView>
  </sheetViews>
  <sheetFormatPr defaultColWidth="7.109375" defaultRowHeight="12"/>
  <cols>
    <col min="1" max="1" width="13.109375" style="563" customWidth="1"/>
    <col min="2" max="8" width="17.6640625" style="563" customWidth="1"/>
    <col min="9" max="256" width="7.109375" style="563"/>
    <col min="257" max="257" width="13.109375" style="563" customWidth="1"/>
    <col min="258" max="264" width="17.6640625" style="563" customWidth="1"/>
    <col min="265" max="512" width="7.109375" style="563"/>
    <col min="513" max="513" width="13.109375" style="563" customWidth="1"/>
    <col min="514" max="520" width="17.6640625" style="563" customWidth="1"/>
    <col min="521" max="768" width="7.109375" style="563"/>
    <col min="769" max="769" width="13.109375" style="563" customWidth="1"/>
    <col min="770" max="776" width="17.6640625" style="563" customWidth="1"/>
    <col min="777" max="1024" width="7.109375" style="563"/>
    <col min="1025" max="1025" width="13.109375" style="563" customWidth="1"/>
    <col min="1026" max="1032" width="17.6640625" style="563" customWidth="1"/>
    <col min="1033" max="1280" width="7.109375" style="563"/>
    <col min="1281" max="1281" width="13.109375" style="563" customWidth="1"/>
    <col min="1282" max="1288" width="17.6640625" style="563" customWidth="1"/>
    <col min="1289" max="1536" width="7.109375" style="563"/>
    <col min="1537" max="1537" width="13.109375" style="563" customWidth="1"/>
    <col min="1538" max="1544" width="17.6640625" style="563" customWidth="1"/>
    <col min="1545" max="1792" width="7.109375" style="563"/>
    <col min="1793" max="1793" width="13.109375" style="563" customWidth="1"/>
    <col min="1794" max="1800" width="17.6640625" style="563" customWidth="1"/>
    <col min="1801" max="2048" width="7.109375" style="563"/>
    <col min="2049" max="2049" width="13.109375" style="563" customWidth="1"/>
    <col min="2050" max="2056" width="17.6640625" style="563" customWidth="1"/>
    <col min="2057" max="2304" width="7.109375" style="563"/>
    <col min="2305" max="2305" width="13.109375" style="563" customWidth="1"/>
    <col min="2306" max="2312" width="17.6640625" style="563" customWidth="1"/>
    <col min="2313" max="2560" width="7.109375" style="563"/>
    <col min="2561" max="2561" width="13.109375" style="563" customWidth="1"/>
    <col min="2562" max="2568" width="17.6640625" style="563" customWidth="1"/>
    <col min="2569" max="2816" width="7.109375" style="563"/>
    <col min="2817" max="2817" width="13.109375" style="563" customWidth="1"/>
    <col min="2818" max="2824" width="17.6640625" style="563" customWidth="1"/>
    <col min="2825" max="3072" width="7.109375" style="563"/>
    <col min="3073" max="3073" width="13.109375" style="563" customWidth="1"/>
    <col min="3074" max="3080" width="17.6640625" style="563" customWidth="1"/>
    <col min="3081" max="3328" width="7.109375" style="563"/>
    <col min="3329" max="3329" width="13.109375" style="563" customWidth="1"/>
    <col min="3330" max="3336" width="17.6640625" style="563" customWidth="1"/>
    <col min="3337" max="3584" width="7.109375" style="563"/>
    <col min="3585" max="3585" width="13.109375" style="563" customWidth="1"/>
    <col min="3586" max="3592" width="17.6640625" style="563" customWidth="1"/>
    <col min="3593" max="3840" width="7.109375" style="563"/>
    <col min="3841" max="3841" width="13.109375" style="563" customWidth="1"/>
    <col min="3842" max="3848" width="17.6640625" style="563" customWidth="1"/>
    <col min="3849" max="4096" width="7.109375" style="563"/>
    <col min="4097" max="4097" width="13.109375" style="563" customWidth="1"/>
    <col min="4098" max="4104" width="17.6640625" style="563" customWidth="1"/>
    <col min="4105" max="4352" width="7.109375" style="563"/>
    <col min="4353" max="4353" width="13.109375" style="563" customWidth="1"/>
    <col min="4354" max="4360" width="17.6640625" style="563" customWidth="1"/>
    <col min="4361" max="4608" width="7.109375" style="563"/>
    <col min="4609" max="4609" width="13.109375" style="563" customWidth="1"/>
    <col min="4610" max="4616" width="17.6640625" style="563" customWidth="1"/>
    <col min="4617" max="4864" width="7.109375" style="563"/>
    <col min="4865" max="4865" width="13.109375" style="563" customWidth="1"/>
    <col min="4866" max="4872" width="17.6640625" style="563" customWidth="1"/>
    <col min="4873" max="5120" width="7.109375" style="563"/>
    <col min="5121" max="5121" width="13.109375" style="563" customWidth="1"/>
    <col min="5122" max="5128" width="17.6640625" style="563" customWidth="1"/>
    <col min="5129" max="5376" width="7.109375" style="563"/>
    <col min="5377" max="5377" width="13.109375" style="563" customWidth="1"/>
    <col min="5378" max="5384" width="17.6640625" style="563" customWidth="1"/>
    <col min="5385" max="5632" width="7.109375" style="563"/>
    <col min="5633" max="5633" width="13.109375" style="563" customWidth="1"/>
    <col min="5634" max="5640" width="17.6640625" style="563" customWidth="1"/>
    <col min="5641" max="5888" width="7.109375" style="563"/>
    <col min="5889" max="5889" width="13.109375" style="563" customWidth="1"/>
    <col min="5890" max="5896" width="17.6640625" style="563" customWidth="1"/>
    <col min="5897" max="6144" width="7.109375" style="563"/>
    <col min="6145" max="6145" width="13.109375" style="563" customWidth="1"/>
    <col min="6146" max="6152" width="17.6640625" style="563" customWidth="1"/>
    <col min="6153" max="6400" width="7.109375" style="563"/>
    <col min="6401" max="6401" width="13.109375" style="563" customWidth="1"/>
    <col min="6402" max="6408" width="17.6640625" style="563" customWidth="1"/>
    <col min="6409" max="6656" width="7.109375" style="563"/>
    <col min="6657" max="6657" width="13.109375" style="563" customWidth="1"/>
    <col min="6658" max="6664" width="17.6640625" style="563" customWidth="1"/>
    <col min="6665" max="6912" width="7.109375" style="563"/>
    <col min="6913" max="6913" width="13.109375" style="563" customWidth="1"/>
    <col min="6914" max="6920" width="17.6640625" style="563" customWidth="1"/>
    <col min="6921" max="7168" width="7.109375" style="563"/>
    <col min="7169" max="7169" width="13.109375" style="563" customWidth="1"/>
    <col min="7170" max="7176" width="17.6640625" style="563" customWidth="1"/>
    <col min="7177" max="7424" width="7.109375" style="563"/>
    <col min="7425" max="7425" width="13.109375" style="563" customWidth="1"/>
    <col min="7426" max="7432" width="17.6640625" style="563" customWidth="1"/>
    <col min="7433" max="7680" width="7.109375" style="563"/>
    <col min="7681" max="7681" width="13.109375" style="563" customWidth="1"/>
    <col min="7682" max="7688" width="17.6640625" style="563" customWidth="1"/>
    <col min="7689" max="7936" width="7.109375" style="563"/>
    <col min="7937" max="7937" width="13.109375" style="563" customWidth="1"/>
    <col min="7938" max="7944" width="17.6640625" style="563" customWidth="1"/>
    <col min="7945" max="8192" width="7.109375" style="563"/>
    <col min="8193" max="8193" width="13.109375" style="563" customWidth="1"/>
    <col min="8194" max="8200" width="17.6640625" style="563" customWidth="1"/>
    <col min="8201" max="8448" width="7.109375" style="563"/>
    <col min="8449" max="8449" width="13.109375" style="563" customWidth="1"/>
    <col min="8450" max="8456" width="17.6640625" style="563" customWidth="1"/>
    <col min="8457" max="8704" width="7.109375" style="563"/>
    <col min="8705" max="8705" width="13.109375" style="563" customWidth="1"/>
    <col min="8706" max="8712" width="17.6640625" style="563" customWidth="1"/>
    <col min="8713" max="8960" width="7.109375" style="563"/>
    <col min="8961" max="8961" width="13.109375" style="563" customWidth="1"/>
    <col min="8962" max="8968" width="17.6640625" style="563" customWidth="1"/>
    <col min="8969" max="9216" width="7.109375" style="563"/>
    <col min="9217" max="9217" width="13.109375" style="563" customWidth="1"/>
    <col min="9218" max="9224" width="17.6640625" style="563" customWidth="1"/>
    <col min="9225" max="9472" width="7.109375" style="563"/>
    <col min="9473" max="9473" width="13.109375" style="563" customWidth="1"/>
    <col min="9474" max="9480" width="17.6640625" style="563" customWidth="1"/>
    <col min="9481" max="9728" width="7.109375" style="563"/>
    <col min="9729" max="9729" width="13.109375" style="563" customWidth="1"/>
    <col min="9730" max="9736" width="17.6640625" style="563" customWidth="1"/>
    <col min="9737" max="9984" width="7.109375" style="563"/>
    <col min="9985" max="9985" width="13.109375" style="563" customWidth="1"/>
    <col min="9986" max="9992" width="17.6640625" style="563" customWidth="1"/>
    <col min="9993" max="10240" width="7.109375" style="563"/>
    <col min="10241" max="10241" width="13.109375" style="563" customWidth="1"/>
    <col min="10242" max="10248" width="17.6640625" style="563" customWidth="1"/>
    <col min="10249" max="10496" width="7.109375" style="563"/>
    <col min="10497" max="10497" width="13.109375" style="563" customWidth="1"/>
    <col min="10498" max="10504" width="17.6640625" style="563" customWidth="1"/>
    <col min="10505" max="10752" width="7.109375" style="563"/>
    <col min="10753" max="10753" width="13.109375" style="563" customWidth="1"/>
    <col min="10754" max="10760" width="17.6640625" style="563" customWidth="1"/>
    <col min="10761" max="11008" width="7.109375" style="563"/>
    <col min="11009" max="11009" width="13.109375" style="563" customWidth="1"/>
    <col min="11010" max="11016" width="17.6640625" style="563" customWidth="1"/>
    <col min="11017" max="11264" width="7.109375" style="563"/>
    <col min="11265" max="11265" width="13.109375" style="563" customWidth="1"/>
    <col min="11266" max="11272" width="17.6640625" style="563" customWidth="1"/>
    <col min="11273" max="11520" width="7.109375" style="563"/>
    <col min="11521" max="11521" width="13.109375" style="563" customWidth="1"/>
    <col min="11522" max="11528" width="17.6640625" style="563" customWidth="1"/>
    <col min="11529" max="11776" width="7.109375" style="563"/>
    <col min="11777" max="11777" width="13.109375" style="563" customWidth="1"/>
    <col min="11778" max="11784" width="17.6640625" style="563" customWidth="1"/>
    <col min="11785" max="12032" width="7.109375" style="563"/>
    <col min="12033" max="12033" width="13.109375" style="563" customWidth="1"/>
    <col min="12034" max="12040" width="17.6640625" style="563" customWidth="1"/>
    <col min="12041" max="12288" width="7.109375" style="563"/>
    <col min="12289" max="12289" width="13.109375" style="563" customWidth="1"/>
    <col min="12290" max="12296" width="17.6640625" style="563" customWidth="1"/>
    <col min="12297" max="12544" width="7.109375" style="563"/>
    <col min="12545" max="12545" width="13.109375" style="563" customWidth="1"/>
    <col min="12546" max="12552" width="17.6640625" style="563" customWidth="1"/>
    <col min="12553" max="12800" width="7.109375" style="563"/>
    <col min="12801" max="12801" width="13.109375" style="563" customWidth="1"/>
    <col min="12802" max="12808" width="17.6640625" style="563" customWidth="1"/>
    <col min="12809" max="13056" width="7.109375" style="563"/>
    <col min="13057" max="13057" width="13.109375" style="563" customWidth="1"/>
    <col min="13058" max="13064" width="17.6640625" style="563" customWidth="1"/>
    <col min="13065" max="13312" width="7.109375" style="563"/>
    <col min="13313" max="13313" width="13.109375" style="563" customWidth="1"/>
    <col min="13314" max="13320" width="17.6640625" style="563" customWidth="1"/>
    <col min="13321" max="13568" width="7.109375" style="563"/>
    <col min="13569" max="13569" width="13.109375" style="563" customWidth="1"/>
    <col min="13570" max="13576" width="17.6640625" style="563" customWidth="1"/>
    <col min="13577" max="13824" width="7.109375" style="563"/>
    <col min="13825" max="13825" width="13.109375" style="563" customWidth="1"/>
    <col min="13826" max="13832" width="17.6640625" style="563" customWidth="1"/>
    <col min="13833" max="14080" width="7.109375" style="563"/>
    <col min="14081" max="14081" width="13.109375" style="563" customWidth="1"/>
    <col min="14082" max="14088" width="17.6640625" style="563" customWidth="1"/>
    <col min="14089" max="14336" width="7.109375" style="563"/>
    <col min="14337" max="14337" width="13.109375" style="563" customWidth="1"/>
    <col min="14338" max="14344" width="17.6640625" style="563" customWidth="1"/>
    <col min="14345" max="14592" width="7.109375" style="563"/>
    <col min="14593" max="14593" width="13.109375" style="563" customWidth="1"/>
    <col min="14594" max="14600" width="17.6640625" style="563" customWidth="1"/>
    <col min="14601" max="14848" width="7.109375" style="563"/>
    <col min="14849" max="14849" width="13.109375" style="563" customWidth="1"/>
    <col min="14850" max="14856" width="17.6640625" style="563" customWidth="1"/>
    <col min="14857" max="15104" width="7.109375" style="563"/>
    <col min="15105" max="15105" width="13.109375" style="563" customWidth="1"/>
    <col min="15106" max="15112" width="17.6640625" style="563" customWidth="1"/>
    <col min="15113" max="15360" width="7.109375" style="563"/>
    <col min="15361" max="15361" width="13.109375" style="563" customWidth="1"/>
    <col min="15362" max="15368" width="17.6640625" style="563" customWidth="1"/>
    <col min="15369" max="15616" width="7.109375" style="563"/>
    <col min="15617" max="15617" width="13.109375" style="563" customWidth="1"/>
    <col min="15618" max="15624" width="17.6640625" style="563" customWidth="1"/>
    <col min="15625" max="15872" width="7.109375" style="563"/>
    <col min="15873" max="15873" width="13.109375" style="563" customWidth="1"/>
    <col min="15874" max="15880" width="17.6640625" style="563" customWidth="1"/>
    <col min="15881" max="16128" width="7.109375" style="563"/>
    <col min="16129" max="16129" width="13.109375" style="563" customWidth="1"/>
    <col min="16130" max="16136" width="17.6640625" style="563" customWidth="1"/>
    <col min="16137" max="16384" width="7.109375" style="563"/>
  </cols>
  <sheetData>
    <row r="1" spans="1:12" ht="20.399999999999999" thickBot="1">
      <c r="A1" s="553" t="s">
        <v>1194</v>
      </c>
      <c r="B1" s="554"/>
      <c r="C1" s="556"/>
      <c r="D1" s="556"/>
      <c r="E1" s="557"/>
      <c r="F1" s="553" t="s">
        <v>754</v>
      </c>
      <c r="G1" s="2202" t="s">
        <v>1195</v>
      </c>
      <c r="H1" s="2203"/>
      <c r="I1" s="1453" t="s">
        <v>49</v>
      </c>
      <c r="J1" s="1453"/>
      <c r="K1" s="558"/>
      <c r="L1" s="558"/>
    </row>
    <row r="2" spans="1:12" ht="20.399999999999999" thickBot="1">
      <c r="A2" s="553" t="s">
        <v>1196</v>
      </c>
      <c r="B2" s="582" t="s">
        <v>1197</v>
      </c>
      <c r="C2" s="561"/>
      <c r="D2" s="561"/>
      <c r="E2" s="562"/>
      <c r="F2" s="553" t="s">
        <v>1198</v>
      </c>
      <c r="G2" s="2204" t="s">
        <v>1259</v>
      </c>
      <c r="H2" s="2203"/>
      <c r="I2" s="558"/>
      <c r="J2" s="558"/>
      <c r="K2" s="558"/>
      <c r="L2" s="558"/>
    </row>
    <row r="3" spans="1:12" ht="24.6">
      <c r="A3" s="2205" t="s">
        <v>1260</v>
      </c>
      <c r="B3" s="2206"/>
      <c r="C3" s="2206"/>
      <c r="D3" s="2206"/>
      <c r="E3" s="2206"/>
      <c r="F3" s="2206"/>
      <c r="G3" s="2206"/>
      <c r="H3" s="2206"/>
      <c r="I3" s="558"/>
      <c r="J3" s="558"/>
      <c r="K3" s="558"/>
      <c r="L3" s="558"/>
    </row>
    <row r="4" spans="1:12" ht="16.8" thickBot="1">
      <c r="A4" s="2207" t="s">
        <v>1261</v>
      </c>
      <c r="B4" s="2207"/>
      <c r="C4" s="2207"/>
      <c r="D4" s="2207"/>
      <c r="E4" s="2207"/>
      <c r="F4" s="2207"/>
      <c r="G4" s="2207"/>
      <c r="H4" s="2207"/>
      <c r="I4" s="558"/>
      <c r="J4" s="558"/>
      <c r="K4" s="558"/>
      <c r="L4" s="591"/>
    </row>
    <row r="5" spans="1:12" s="565" customFormat="1" ht="21.9" customHeight="1">
      <c r="A5" s="2208" t="s">
        <v>1155</v>
      </c>
      <c r="B5" s="2210" t="s">
        <v>1079</v>
      </c>
      <c r="C5" s="2212" t="s">
        <v>1262</v>
      </c>
      <c r="D5" s="2213"/>
      <c r="E5" s="2214"/>
      <c r="F5" s="2212" t="s">
        <v>1263</v>
      </c>
      <c r="G5" s="2213"/>
      <c r="H5" s="2213"/>
      <c r="I5" s="564"/>
      <c r="J5" s="564"/>
      <c r="K5" s="564"/>
      <c r="L5" s="564"/>
    </row>
    <row r="6" spans="1:12" s="565" customFormat="1" ht="16.8" thickBot="1">
      <c r="A6" s="2209"/>
      <c r="B6" s="2211"/>
      <c r="C6" s="567" t="s">
        <v>776</v>
      </c>
      <c r="D6" s="567" t="s">
        <v>1248</v>
      </c>
      <c r="E6" s="568" t="s">
        <v>1237</v>
      </c>
      <c r="F6" s="566" t="s">
        <v>776</v>
      </c>
      <c r="G6" s="567" t="s">
        <v>1248</v>
      </c>
      <c r="H6" s="569" t="s">
        <v>1237</v>
      </c>
      <c r="I6" s="564"/>
      <c r="J6" s="564"/>
      <c r="K6" s="564"/>
      <c r="L6" s="564"/>
    </row>
    <row r="7" spans="1:12" s="574" customFormat="1" ht="59.4" customHeight="1">
      <c r="A7" s="570" t="s">
        <v>1079</v>
      </c>
      <c r="B7" s="571" t="s">
        <v>1214</v>
      </c>
      <c r="C7" s="572" t="s">
        <v>1214</v>
      </c>
      <c r="D7" s="572" t="s">
        <v>1214</v>
      </c>
      <c r="E7" s="572" t="s">
        <v>1214</v>
      </c>
      <c r="F7" s="572" t="s">
        <v>1214</v>
      </c>
      <c r="G7" s="572" t="s">
        <v>1214</v>
      </c>
      <c r="H7" s="572" t="s">
        <v>1214</v>
      </c>
      <c r="I7" s="573"/>
      <c r="J7" s="573"/>
      <c r="K7" s="573"/>
      <c r="L7" s="573"/>
    </row>
    <row r="8" spans="1:12" s="574" customFormat="1" ht="59.4" customHeight="1">
      <c r="A8" s="575" t="s">
        <v>1249</v>
      </c>
      <c r="B8" s="576" t="s">
        <v>1214</v>
      </c>
      <c r="C8" s="592" t="s">
        <v>1214</v>
      </c>
      <c r="D8" s="577" t="s">
        <v>1214</v>
      </c>
      <c r="E8" s="592" t="s">
        <v>1214</v>
      </c>
      <c r="F8" s="577" t="s">
        <v>1214</v>
      </c>
      <c r="G8" s="577" t="s">
        <v>1214</v>
      </c>
      <c r="H8" s="577" t="s">
        <v>1214</v>
      </c>
      <c r="I8" s="573"/>
      <c r="J8" s="573"/>
      <c r="K8" s="573"/>
      <c r="L8" s="573"/>
    </row>
    <row r="9" spans="1:12" s="574" customFormat="1" ht="16.8" thickBot="1">
      <c r="A9" s="578" t="s">
        <v>1250</v>
      </c>
      <c r="B9" s="579" t="s">
        <v>1214</v>
      </c>
      <c r="C9" s="593" t="s">
        <v>1214</v>
      </c>
      <c r="D9" s="580" t="s">
        <v>1214</v>
      </c>
      <c r="E9" s="593" t="s">
        <v>1214</v>
      </c>
      <c r="F9" s="580" t="s">
        <v>1214</v>
      </c>
      <c r="G9" s="580" t="s">
        <v>1214</v>
      </c>
      <c r="H9" s="580" t="s">
        <v>1214</v>
      </c>
      <c r="I9" s="573"/>
      <c r="J9" s="573"/>
      <c r="K9" s="573"/>
      <c r="L9" s="573"/>
    </row>
    <row r="10" spans="1:12" ht="16.2">
      <c r="A10" s="509"/>
      <c r="B10" s="377"/>
      <c r="C10" s="510"/>
      <c r="D10" s="510"/>
      <c r="E10" s="510"/>
      <c r="F10" s="377"/>
      <c r="H10" s="512" t="s">
        <v>1218</v>
      </c>
      <c r="I10" s="558"/>
      <c r="J10" s="558"/>
      <c r="K10" s="558"/>
      <c r="L10" s="558"/>
    </row>
    <row r="11" spans="1:12" ht="16.2">
      <c r="A11" s="377" t="s">
        <v>1227</v>
      </c>
      <c r="B11" s="377"/>
      <c r="C11" s="377"/>
      <c r="D11" s="510"/>
      <c r="E11" s="510"/>
      <c r="F11" s="510"/>
      <c r="G11" s="377"/>
      <c r="H11" s="377"/>
      <c r="I11" s="558"/>
      <c r="J11" s="558"/>
      <c r="K11" s="558"/>
      <c r="L11" s="558"/>
    </row>
    <row r="12" spans="1:12" ht="16.2">
      <c r="A12" s="1716" t="s">
        <v>1220</v>
      </c>
      <c r="B12" s="1716"/>
      <c r="C12" s="1716"/>
      <c r="D12" s="1716"/>
      <c r="E12" s="1716"/>
      <c r="F12" s="1716"/>
      <c r="G12" s="1716"/>
      <c r="H12" s="1716"/>
      <c r="I12" s="1716"/>
      <c r="J12" s="1716"/>
      <c r="K12" s="1716"/>
      <c r="L12" s="1716"/>
    </row>
    <row r="13" spans="1:12" ht="16.2">
      <c r="A13" s="2201" t="s">
        <v>1252</v>
      </c>
      <c r="B13" s="2201"/>
      <c r="C13" s="2201"/>
      <c r="D13" s="2201"/>
      <c r="E13" s="2201"/>
      <c r="F13" s="2201"/>
      <c r="G13" s="2201"/>
      <c r="H13" s="2201"/>
      <c r="I13" s="558"/>
      <c r="J13" s="558"/>
      <c r="K13" s="558"/>
      <c r="L13" s="558"/>
    </row>
    <row r="14" spans="1:12" ht="12.6">
      <c r="G14" s="590"/>
    </row>
  </sheetData>
  <mergeCells count="11">
    <mergeCell ref="A12:L12"/>
    <mergeCell ref="A13:H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B2E8EEE2-0083-4B36-957E-73F92B3AD1F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5"/>
  <sheetViews>
    <sheetView workbookViewId="0">
      <selection activeCell="B1" sqref="B1:C1"/>
    </sheetView>
  </sheetViews>
  <sheetFormatPr defaultRowHeight="16.2"/>
  <cols>
    <col min="1" max="1" width="93.44140625" customWidth="1"/>
  </cols>
  <sheetData>
    <row r="1" spans="1:3" ht="20.399999999999999" thickBot="1">
      <c r="A1" s="110" t="s">
        <v>470</v>
      </c>
      <c r="B1" s="1448" t="s">
        <v>81</v>
      </c>
      <c r="C1" s="1449"/>
    </row>
    <row r="2" spans="1:3" ht="19.8">
      <c r="A2" s="57" t="s">
        <v>574</v>
      </c>
    </row>
    <row r="3" spans="1:3" ht="19.8">
      <c r="A3" s="57" t="s">
        <v>471</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19.8">
      <c r="A14" s="72" t="s">
        <v>472</v>
      </c>
    </row>
    <row r="15" spans="1:3" ht="39.6">
      <c r="A15" s="70" t="s">
        <v>473</v>
      </c>
    </row>
    <row r="16" spans="1:3" ht="19.8">
      <c r="A16" s="68" t="s">
        <v>55</v>
      </c>
    </row>
    <row r="17" spans="1:1" ht="19.8">
      <c r="A17" s="70" t="s">
        <v>474</v>
      </c>
    </row>
    <row r="18" spans="1:1" ht="59.4">
      <c r="A18" s="70" t="s">
        <v>475</v>
      </c>
    </row>
    <row r="19" spans="1:1" ht="19.8">
      <c r="A19" s="70" t="s">
        <v>476</v>
      </c>
    </row>
    <row r="20" spans="1:1" ht="19.8">
      <c r="A20" s="70" t="s">
        <v>477</v>
      </c>
    </row>
    <row r="21" spans="1:1" ht="39.6">
      <c r="A21" s="70" t="s">
        <v>478</v>
      </c>
    </row>
    <row r="22" spans="1:1" ht="19.8">
      <c r="A22" s="68" t="s">
        <v>479</v>
      </c>
    </row>
    <row r="23" spans="1:1" ht="118.8">
      <c r="A23" s="70" t="s">
        <v>480</v>
      </c>
    </row>
    <row r="24" spans="1:1" ht="19.8">
      <c r="A24" s="68" t="s">
        <v>481</v>
      </c>
    </row>
    <row r="25" spans="1:1" ht="19.8">
      <c r="A25" s="63" t="s">
        <v>460</v>
      </c>
    </row>
    <row r="26" spans="1:1" ht="19.8">
      <c r="A26" s="68" t="s">
        <v>57</v>
      </c>
    </row>
    <row r="27" spans="1:1" ht="39" customHeight="1">
      <c r="A27" s="69" t="s">
        <v>58</v>
      </c>
    </row>
    <row r="28" spans="1:1" ht="39.6">
      <c r="A28" s="64" t="s">
        <v>508</v>
      </c>
    </row>
    <row r="29" spans="1:1" ht="39.6">
      <c r="A29" s="70" t="s">
        <v>482</v>
      </c>
    </row>
    <row r="30" spans="1:1" ht="19.8">
      <c r="A30" s="69" t="s">
        <v>59</v>
      </c>
    </row>
    <row r="31" spans="1:1" ht="19.8">
      <c r="A31" s="70" t="s">
        <v>483</v>
      </c>
    </row>
    <row r="32" spans="1:1" ht="19.8">
      <c r="A32" s="70" t="s">
        <v>484</v>
      </c>
    </row>
    <row r="33" spans="1:1" ht="39.6">
      <c r="A33" s="71" t="s">
        <v>60</v>
      </c>
    </row>
    <row r="34" spans="1:1" ht="20.399999999999999" thickBot="1">
      <c r="A34" s="73" t="s">
        <v>61</v>
      </c>
    </row>
    <row r="35" spans="1:1">
      <c r="A35" s="55" t="s">
        <v>49</v>
      </c>
    </row>
  </sheetData>
  <mergeCells count="1">
    <mergeCell ref="B1:C1"/>
  </mergeCells>
  <phoneticPr fontId="15" type="noConversion"/>
  <hyperlinks>
    <hyperlink ref="B1" location="預告統計資料發布時間表!A1" display="回發布時間表" xr:uid="{00000000-0004-0000-1500-000000000000}"/>
    <hyperlink ref="A35" location="預告統計資料發布時間表!A1" display="回發布時間表" xr:uid="{00000000-0004-0000-1500-000001000000}"/>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B16E-F025-4E67-ACC5-40BB8B57E808}">
  <dimension ref="A1:L13"/>
  <sheetViews>
    <sheetView workbookViewId="0">
      <selection activeCell="I1" sqref="I1:J1"/>
    </sheetView>
  </sheetViews>
  <sheetFormatPr defaultColWidth="7.109375" defaultRowHeight="12"/>
  <cols>
    <col min="1" max="8" width="17.6640625" style="563" customWidth="1"/>
    <col min="9" max="256" width="7.109375" style="563"/>
    <col min="257" max="264" width="17.6640625" style="563" customWidth="1"/>
    <col min="265" max="512" width="7.109375" style="563"/>
    <col min="513" max="520" width="17.6640625" style="563" customWidth="1"/>
    <col min="521" max="768" width="7.109375" style="563"/>
    <col min="769" max="776" width="17.6640625" style="563" customWidth="1"/>
    <col min="777" max="1024" width="7.109375" style="563"/>
    <col min="1025" max="1032" width="17.6640625" style="563" customWidth="1"/>
    <col min="1033" max="1280" width="7.109375" style="563"/>
    <col min="1281" max="1288" width="17.6640625" style="563" customWidth="1"/>
    <col min="1289" max="1536" width="7.109375" style="563"/>
    <col min="1537" max="1544" width="17.6640625" style="563" customWidth="1"/>
    <col min="1545" max="1792" width="7.109375" style="563"/>
    <col min="1793" max="1800" width="17.6640625" style="563" customWidth="1"/>
    <col min="1801" max="2048" width="7.109375" style="563"/>
    <col min="2049" max="2056" width="17.6640625" style="563" customWidth="1"/>
    <col min="2057" max="2304" width="7.109375" style="563"/>
    <col min="2305" max="2312" width="17.6640625" style="563" customWidth="1"/>
    <col min="2313" max="2560" width="7.109375" style="563"/>
    <col min="2561" max="2568" width="17.6640625" style="563" customWidth="1"/>
    <col min="2569" max="2816" width="7.109375" style="563"/>
    <col min="2817" max="2824" width="17.6640625" style="563" customWidth="1"/>
    <col min="2825" max="3072" width="7.109375" style="563"/>
    <col min="3073" max="3080" width="17.6640625" style="563" customWidth="1"/>
    <col min="3081" max="3328" width="7.109375" style="563"/>
    <col min="3329" max="3336" width="17.6640625" style="563" customWidth="1"/>
    <col min="3337" max="3584" width="7.109375" style="563"/>
    <col min="3585" max="3592" width="17.6640625" style="563" customWidth="1"/>
    <col min="3593" max="3840" width="7.109375" style="563"/>
    <col min="3841" max="3848" width="17.6640625" style="563" customWidth="1"/>
    <col min="3849" max="4096" width="7.109375" style="563"/>
    <col min="4097" max="4104" width="17.6640625" style="563" customWidth="1"/>
    <col min="4105" max="4352" width="7.109375" style="563"/>
    <col min="4353" max="4360" width="17.6640625" style="563" customWidth="1"/>
    <col min="4361" max="4608" width="7.109375" style="563"/>
    <col min="4609" max="4616" width="17.6640625" style="563" customWidth="1"/>
    <col min="4617" max="4864" width="7.109375" style="563"/>
    <col min="4865" max="4872" width="17.6640625" style="563" customWidth="1"/>
    <col min="4873" max="5120" width="7.109375" style="563"/>
    <col min="5121" max="5128" width="17.6640625" style="563" customWidth="1"/>
    <col min="5129" max="5376" width="7.109375" style="563"/>
    <col min="5377" max="5384" width="17.6640625" style="563" customWidth="1"/>
    <col min="5385" max="5632" width="7.109375" style="563"/>
    <col min="5633" max="5640" width="17.6640625" style="563" customWidth="1"/>
    <col min="5641" max="5888" width="7.109375" style="563"/>
    <col min="5889" max="5896" width="17.6640625" style="563" customWidth="1"/>
    <col min="5897" max="6144" width="7.109375" style="563"/>
    <col min="6145" max="6152" width="17.6640625" style="563" customWidth="1"/>
    <col min="6153" max="6400" width="7.109375" style="563"/>
    <col min="6401" max="6408" width="17.6640625" style="563" customWidth="1"/>
    <col min="6409" max="6656" width="7.109375" style="563"/>
    <col min="6657" max="6664" width="17.6640625" style="563" customWidth="1"/>
    <col min="6665" max="6912" width="7.109375" style="563"/>
    <col min="6913" max="6920" width="17.6640625" style="563" customWidth="1"/>
    <col min="6921" max="7168" width="7.109375" style="563"/>
    <col min="7169" max="7176" width="17.6640625" style="563" customWidth="1"/>
    <col min="7177" max="7424" width="7.109375" style="563"/>
    <col min="7425" max="7432" width="17.6640625" style="563" customWidth="1"/>
    <col min="7433" max="7680" width="7.109375" style="563"/>
    <col min="7681" max="7688" width="17.6640625" style="563" customWidth="1"/>
    <col min="7689" max="7936" width="7.109375" style="563"/>
    <col min="7937" max="7944" width="17.6640625" style="563" customWidth="1"/>
    <col min="7945" max="8192" width="7.109375" style="563"/>
    <col min="8193" max="8200" width="17.6640625" style="563" customWidth="1"/>
    <col min="8201" max="8448" width="7.109375" style="563"/>
    <col min="8449" max="8456" width="17.6640625" style="563" customWidth="1"/>
    <col min="8457" max="8704" width="7.109375" style="563"/>
    <col min="8705" max="8712" width="17.6640625" style="563" customWidth="1"/>
    <col min="8713" max="8960" width="7.109375" style="563"/>
    <col min="8961" max="8968" width="17.6640625" style="563" customWidth="1"/>
    <col min="8969" max="9216" width="7.109375" style="563"/>
    <col min="9217" max="9224" width="17.6640625" style="563" customWidth="1"/>
    <col min="9225" max="9472" width="7.109375" style="563"/>
    <col min="9473" max="9480" width="17.6640625" style="563" customWidth="1"/>
    <col min="9481" max="9728" width="7.109375" style="563"/>
    <col min="9729" max="9736" width="17.6640625" style="563" customWidth="1"/>
    <col min="9737" max="9984" width="7.109375" style="563"/>
    <col min="9985" max="9992" width="17.6640625" style="563" customWidth="1"/>
    <col min="9993" max="10240" width="7.109375" style="563"/>
    <col min="10241" max="10248" width="17.6640625" style="563" customWidth="1"/>
    <col min="10249" max="10496" width="7.109375" style="563"/>
    <col min="10497" max="10504" width="17.6640625" style="563" customWidth="1"/>
    <col min="10505" max="10752" width="7.109375" style="563"/>
    <col min="10753" max="10760" width="17.6640625" style="563" customWidth="1"/>
    <col min="10761" max="11008" width="7.109375" style="563"/>
    <col min="11009" max="11016" width="17.6640625" style="563" customWidth="1"/>
    <col min="11017" max="11264" width="7.109375" style="563"/>
    <col min="11265" max="11272" width="17.6640625" style="563" customWidth="1"/>
    <col min="11273" max="11520" width="7.109375" style="563"/>
    <col min="11521" max="11528" width="17.6640625" style="563" customWidth="1"/>
    <col min="11529" max="11776" width="7.109375" style="563"/>
    <col min="11777" max="11784" width="17.6640625" style="563" customWidth="1"/>
    <col min="11785" max="12032" width="7.109375" style="563"/>
    <col min="12033" max="12040" width="17.6640625" style="563" customWidth="1"/>
    <col min="12041" max="12288" width="7.109375" style="563"/>
    <col min="12289" max="12296" width="17.6640625" style="563" customWidth="1"/>
    <col min="12297" max="12544" width="7.109375" style="563"/>
    <col min="12545" max="12552" width="17.6640625" style="563" customWidth="1"/>
    <col min="12553" max="12800" width="7.109375" style="563"/>
    <col min="12801" max="12808" width="17.6640625" style="563" customWidth="1"/>
    <col min="12809" max="13056" width="7.109375" style="563"/>
    <col min="13057" max="13064" width="17.6640625" style="563" customWidth="1"/>
    <col min="13065" max="13312" width="7.109375" style="563"/>
    <col min="13313" max="13320" width="17.6640625" style="563" customWidth="1"/>
    <col min="13321" max="13568" width="7.109375" style="563"/>
    <col min="13569" max="13576" width="17.6640625" style="563" customWidth="1"/>
    <col min="13577" max="13824" width="7.109375" style="563"/>
    <col min="13825" max="13832" width="17.6640625" style="563" customWidth="1"/>
    <col min="13833" max="14080" width="7.109375" style="563"/>
    <col min="14081" max="14088" width="17.6640625" style="563" customWidth="1"/>
    <col min="14089" max="14336" width="7.109375" style="563"/>
    <col min="14337" max="14344" width="17.6640625" style="563" customWidth="1"/>
    <col min="14345" max="14592" width="7.109375" style="563"/>
    <col min="14593" max="14600" width="17.6640625" style="563" customWidth="1"/>
    <col min="14601" max="14848" width="7.109375" style="563"/>
    <col min="14849" max="14856" width="17.6640625" style="563" customWidth="1"/>
    <col min="14857" max="15104" width="7.109375" style="563"/>
    <col min="15105" max="15112" width="17.6640625" style="563" customWidth="1"/>
    <col min="15113" max="15360" width="7.109375" style="563"/>
    <col min="15361" max="15368" width="17.6640625" style="563" customWidth="1"/>
    <col min="15369" max="15616" width="7.109375" style="563"/>
    <col min="15617" max="15624" width="17.6640625" style="563" customWidth="1"/>
    <col min="15625" max="15872" width="7.109375" style="563"/>
    <col min="15873" max="15880" width="17.6640625" style="563" customWidth="1"/>
    <col min="15881" max="16128" width="7.109375" style="563"/>
    <col min="16129" max="16136" width="17.6640625" style="563" customWidth="1"/>
    <col min="16137" max="16384" width="7.109375" style="563"/>
  </cols>
  <sheetData>
    <row r="1" spans="1:12" s="559" customFormat="1" ht="20.399999999999999" thickBot="1">
      <c r="A1" s="553" t="s">
        <v>1194</v>
      </c>
      <c r="B1" s="554"/>
      <c r="C1" s="555"/>
      <c r="D1" s="556"/>
      <c r="E1" s="557"/>
      <c r="F1" s="553" t="s">
        <v>754</v>
      </c>
      <c r="G1" s="2216" t="s">
        <v>1195</v>
      </c>
      <c r="H1" s="2217"/>
      <c r="I1" s="1453" t="s">
        <v>49</v>
      </c>
      <c r="J1" s="1453"/>
      <c r="K1" s="557"/>
      <c r="L1" s="557"/>
    </row>
    <row r="2" spans="1:12" s="559" customFormat="1" ht="20.399999999999999" thickBot="1">
      <c r="A2" s="553" t="s">
        <v>1196</v>
      </c>
      <c r="B2" s="490" t="s">
        <v>1197</v>
      </c>
      <c r="C2" s="560"/>
      <c r="D2" s="561"/>
      <c r="E2" s="562"/>
      <c r="F2" s="553" t="s">
        <v>1198</v>
      </c>
      <c r="G2" s="2218" t="s">
        <v>1243</v>
      </c>
      <c r="H2" s="2219"/>
      <c r="I2" s="557"/>
      <c r="J2" s="557"/>
      <c r="K2" s="557"/>
      <c r="L2" s="557"/>
    </row>
    <row r="3" spans="1:12" s="558" customFormat="1" ht="24.6">
      <c r="A3" s="2220" t="s">
        <v>1244</v>
      </c>
      <c r="B3" s="2220"/>
      <c r="C3" s="2220"/>
      <c r="D3" s="2220"/>
      <c r="E3" s="2220"/>
      <c r="F3" s="2220"/>
      <c r="G3" s="2220"/>
      <c r="H3" s="2220"/>
    </row>
    <row r="4" spans="1:12" ht="16.8" thickBot="1">
      <c r="A4" s="2221" t="s">
        <v>1245</v>
      </c>
      <c r="B4" s="2221"/>
      <c r="C4" s="2221"/>
      <c r="D4" s="2221"/>
      <c r="E4" s="2221"/>
      <c r="F4" s="2221"/>
      <c r="G4" s="2221"/>
      <c r="H4" s="2221"/>
      <c r="I4" s="558"/>
      <c r="J4" s="558"/>
      <c r="K4" s="558"/>
      <c r="L4" s="558"/>
    </row>
    <row r="5" spans="1:12" s="565" customFormat="1" ht="21.9" customHeight="1">
      <c r="A5" s="2208" t="s">
        <v>1155</v>
      </c>
      <c r="B5" s="2210" t="s">
        <v>1079</v>
      </c>
      <c r="C5" s="2212" t="s">
        <v>1246</v>
      </c>
      <c r="D5" s="2213"/>
      <c r="E5" s="2214"/>
      <c r="F5" s="2213" t="s">
        <v>1247</v>
      </c>
      <c r="G5" s="2213"/>
      <c r="H5" s="2213"/>
      <c r="I5" s="564"/>
      <c r="J5" s="564"/>
      <c r="K5" s="564"/>
      <c r="L5" s="564"/>
    </row>
    <row r="6" spans="1:12" s="565" customFormat="1" ht="16.8" thickBot="1">
      <c r="A6" s="2209"/>
      <c r="B6" s="2211"/>
      <c r="C6" s="566" t="s">
        <v>776</v>
      </c>
      <c r="D6" s="567" t="s">
        <v>1248</v>
      </c>
      <c r="E6" s="568" t="s">
        <v>1237</v>
      </c>
      <c r="F6" s="567" t="s">
        <v>776</v>
      </c>
      <c r="G6" s="567" t="s">
        <v>1248</v>
      </c>
      <c r="H6" s="569" t="s">
        <v>1237</v>
      </c>
      <c r="I6" s="564"/>
      <c r="J6" s="564"/>
      <c r="K6" s="564"/>
      <c r="L6" s="564"/>
    </row>
    <row r="7" spans="1:12" s="574" customFormat="1" ht="63.6" customHeight="1">
      <c r="A7" s="570" t="s">
        <v>1079</v>
      </c>
      <c r="B7" s="571">
        <v>12</v>
      </c>
      <c r="C7" s="572">
        <v>12</v>
      </c>
      <c r="D7" s="572" t="s">
        <v>1214</v>
      </c>
      <c r="E7" s="572">
        <v>12</v>
      </c>
      <c r="F7" s="572" t="s">
        <v>1214</v>
      </c>
      <c r="G7" s="572" t="s">
        <v>1214</v>
      </c>
      <c r="H7" s="572" t="s">
        <v>1214</v>
      </c>
      <c r="I7" s="573"/>
      <c r="J7" s="573"/>
      <c r="K7" s="573"/>
      <c r="L7" s="573"/>
    </row>
    <row r="8" spans="1:12" s="574" customFormat="1" ht="63.6" customHeight="1">
      <c r="A8" s="575" t="s">
        <v>1249</v>
      </c>
      <c r="B8" s="576">
        <v>9</v>
      </c>
      <c r="C8" s="577">
        <v>9</v>
      </c>
      <c r="D8" s="577" t="s">
        <v>1214</v>
      </c>
      <c r="E8" s="577">
        <v>9</v>
      </c>
      <c r="F8" s="577" t="s">
        <v>1214</v>
      </c>
      <c r="G8" s="577" t="s">
        <v>1214</v>
      </c>
      <c r="H8" s="577" t="s">
        <v>1214</v>
      </c>
      <c r="I8" s="573"/>
      <c r="J8" s="573"/>
      <c r="K8" s="573"/>
      <c r="L8" s="573"/>
    </row>
    <row r="9" spans="1:12" s="574" customFormat="1" ht="16.8" thickBot="1">
      <c r="A9" s="578" t="s">
        <v>1250</v>
      </c>
      <c r="B9" s="579">
        <v>3</v>
      </c>
      <c r="C9" s="580">
        <v>3</v>
      </c>
      <c r="D9" s="580" t="s">
        <v>1214</v>
      </c>
      <c r="E9" s="580">
        <v>3</v>
      </c>
      <c r="F9" s="580" t="s">
        <v>1214</v>
      </c>
      <c r="G9" s="580" t="s">
        <v>1214</v>
      </c>
      <c r="H9" s="580" t="s">
        <v>1214</v>
      </c>
      <c r="I9" s="573"/>
      <c r="J9" s="573"/>
      <c r="K9" s="573"/>
      <c r="L9" s="573"/>
    </row>
    <row r="10" spans="1:12" ht="16.2">
      <c r="A10" s="509"/>
      <c r="B10" s="377"/>
      <c r="C10" s="510"/>
      <c r="D10" s="510"/>
      <c r="E10" s="510"/>
      <c r="F10" s="377"/>
      <c r="G10" s="558"/>
      <c r="H10" s="377"/>
      <c r="I10" s="558"/>
      <c r="J10" s="558"/>
      <c r="K10" s="558"/>
      <c r="L10" s="558"/>
    </row>
    <row r="11" spans="1:12" ht="29.25" customHeight="1">
      <c r="A11" s="377" t="s">
        <v>1227</v>
      </c>
      <c r="B11" s="377"/>
      <c r="C11" s="377"/>
      <c r="D11" s="510"/>
      <c r="E11" s="510"/>
      <c r="F11" s="510"/>
      <c r="H11" s="581" t="s">
        <v>1218</v>
      </c>
      <c r="I11" s="558"/>
      <c r="J11" s="558"/>
      <c r="K11" s="558"/>
      <c r="L11" s="558"/>
    </row>
    <row r="12" spans="1:12" ht="16.2">
      <c r="A12" s="2215" t="s">
        <v>1251</v>
      </c>
      <c r="B12" s="1716"/>
      <c r="C12" s="1716"/>
      <c r="D12" s="1716"/>
      <c r="E12" s="1716"/>
      <c r="F12" s="1716"/>
      <c r="G12" s="1716"/>
      <c r="H12" s="1716"/>
      <c r="I12" s="1716"/>
      <c r="J12" s="1716"/>
      <c r="K12" s="1716"/>
      <c r="L12" s="1716"/>
    </row>
    <row r="13" spans="1:12" ht="16.2">
      <c r="A13" s="2201" t="s">
        <v>1252</v>
      </c>
      <c r="B13" s="2201"/>
      <c r="C13" s="2201"/>
      <c r="D13" s="2201"/>
      <c r="E13" s="2201"/>
      <c r="F13" s="2201"/>
      <c r="G13" s="2201"/>
      <c r="H13" s="2201"/>
      <c r="I13" s="558"/>
      <c r="J13" s="558"/>
      <c r="K13" s="558"/>
      <c r="L13" s="558"/>
    </row>
  </sheetData>
  <mergeCells count="11">
    <mergeCell ref="A12:L12"/>
    <mergeCell ref="A13:H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38D8C026-D212-4F2F-9144-A564D1CAAEFA}"/>
  </hyperlink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2AF1-1BC5-4C8A-BECC-5484527C98C0}">
  <dimension ref="A1:L14"/>
  <sheetViews>
    <sheetView workbookViewId="0">
      <selection activeCell="I1" sqref="I1:J1"/>
    </sheetView>
  </sheetViews>
  <sheetFormatPr defaultColWidth="7.109375" defaultRowHeight="12"/>
  <cols>
    <col min="1" max="8" width="17.6640625" style="563" customWidth="1"/>
    <col min="9" max="9" width="16.6640625" style="563" customWidth="1"/>
    <col min="10" max="256" width="7.109375" style="563"/>
    <col min="257" max="264" width="17.6640625" style="563" customWidth="1"/>
    <col min="265" max="265" width="16.6640625" style="563" customWidth="1"/>
    <col min="266" max="512" width="7.109375" style="563"/>
    <col min="513" max="520" width="17.6640625" style="563" customWidth="1"/>
    <col min="521" max="521" width="16.6640625" style="563" customWidth="1"/>
    <col min="522" max="768" width="7.109375" style="563"/>
    <col min="769" max="776" width="17.6640625" style="563" customWidth="1"/>
    <col min="777" max="777" width="16.6640625" style="563" customWidth="1"/>
    <col min="778" max="1024" width="7.109375" style="563"/>
    <col min="1025" max="1032" width="17.6640625" style="563" customWidth="1"/>
    <col min="1033" max="1033" width="16.6640625" style="563" customWidth="1"/>
    <col min="1034" max="1280" width="7.109375" style="563"/>
    <col min="1281" max="1288" width="17.6640625" style="563" customWidth="1"/>
    <col min="1289" max="1289" width="16.6640625" style="563" customWidth="1"/>
    <col min="1290" max="1536" width="7.109375" style="563"/>
    <col min="1537" max="1544" width="17.6640625" style="563" customWidth="1"/>
    <col min="1545" max="1545" width="16.6640625" style="563" customWidth="1"/>
    <col min="1546" max="1792" width="7.109375" style="563"/>
    <col min="1793" max="1800" width="17.6640625" style="563" customWidth="1"/>
    <col min="1801" max="1801" width="16.6640625" style="563" customWidth="1"/>
    <col min="1802" max="2048" width="7.109375" style="563"/>
    <col min="2049" max="2056" width="17.6640625" style="563" customWidth="1"/>
    <col min="2057" max="2057" width="16.6640625" style="563" customWidth="1"/>
    <col min="2058" max="2304" width="7.109375" style="563"/>
    <col min="2305" max="2312" width="17.6640625" style="563" customWidth="1"/>
    <col min="2313" max="2313" width="16.6640625" style="563" customWidth="1"/>
    <col min="2314" max="2560" width="7.109375" style="563"/>
    <col min="2561" max="2568" width="17.6640625" style="563" customWidth="1"/>
    <col min="2569" max="2569" width="16.6640625" style="563" customWidth="1"/>
    <col min="2570" max="2816" width="7.109375" style="563"/>
    <col min="2817" max="2824" width="17.6640625" style="563" customWidth="1"/>
    <col min="2825" max="2825" width="16.6640625" style="563" customWidth="1"/>
    <col min="2826" max="3072" width="7.109375" style="563"/>
    <col min="3073" max="3080" width="17.6640625" style="563" customWidth="1"/>
    <col min="3081" max="3081" width="16.6640625" style="563" customWidth="1"/>
    <col min="3082" max="3328" width="7.109375" style="563"/>
    <col min="3329" max="3336" width="17.6640625" style="563" customWidth="1"/>
    <col min="3337" max="3337" width="16.6640625" style="563" customWidth="1"/>
    <col min="3338" max="3584" width="7.109375" style="563"/>
    <col min="3585" max="3592" width="17.6640625" style="563" customWidth="1"/>
    <col min="3593" max="3593" width="16.6640625" style="563" customWidth="1"/>
    <col min="3594" max="3840" width="7.109375" style="563"/>
    <col min="3841" max="3848" width="17.6640625" style="563" customWidth="1"/>
    <col min="3849" max="3849" width="16.6640625" style="563" customWidth="1"/>
    <col min="3850" max="4096" width="7.109375" style="563"/>
    <col min="4097" max="4104" width="17.6640625" style="563" customWidth="1"/>
    <col min="4105" max="4105" width="16.6640625" style="563" customWidth="1"/>
    <col min="4106" max="4352" width="7.109375" style="563"/>
    <col min="4353" max="4360" width="17.6640625" style="563" customWidth="1"/>
    <col min="4361" max="4361" width="16.6640625" style="563" customWidth="1"/>
    <col min="4362" max="4608" width="7.109375" style="563"/>
    <col min="4609" max="4616" width="17.6640625" style="563" customWidth="1"/>
    <col min="4617" max="4617" width="16.6640625" style="563" customWidth="1"/>
    <col min="4618" max="4864" width="7.109375" style="563"/>
    <col min="4865" max="4872" width="17.6640625" style="563" customWidth="1"/>
    <col min="4873" max="4873" width="16.6640625" style="563" customWidth="1"/>
    <col min="4874" max="5120" width="7.109375" style="563"/>
    <col min="5121" max="5128" width="17.6640625" style="563" customWidth="1"/>
    <col min="5129" max="5129" width="16.6640625" style="563" customWidth="1"/>
    <col min="5130" max="5376" width="7.109375" style="563"/>
    <col min="5377" max="5384" width="17.6640625" style="563" customWidth="1"/>
    <col min="5385" max="5385" width="16.6640625" style="563" customWidth="1"/>
    <col min="5386" max="5632" width="7.109375" style="563"/>
    <col min="5633" max="5640" width="17.6640625" style="563" customWidth="1"/>
    <col min="5641" max="5641" width="16.6640625" style="563" customWidth="1"/>
    <col min="5642" max="5888" width="7.109375" style="563"/>
    <col min="5889" max="5896" width="17.6640625" style="563" customWidth="1"/>
    <col min="5897" max="5897" width="16.6640625" style="563" customWidth="1"/>
    <col min="5898" max="6144" width="7.109375" style="563"/>
    <col min="6145" max="6152" width="17.6640625" style="563" customWidth="1"/>
    <col min="6153" max="6153" width="16.6640625" style="563" customWidth="1"/>
    <col min="6154" max="6400" width="7.109375" style="563"/>
    <col min="6401" max="6408" width="17.6640625" style="563" customWidth="1"/>
    <col min="6409" max="6409" width="16.6640625" style="563" customWidth="1"/>
    <col min="6410" max="6656" width="7.109375" style="563"/>
    <col min="6657" max="6664" width="17.6640625" style="563" customWidth="1"/>
    <col min="6665" max="6665" width="16.6640625" style="563" customWidth="1"/>
    <col min="6666" max="6912" width="7.109375" style="563"/>
    <col min="6913" max="6920" width="17.6640625" style="563" customWidth="1"/>
    <col min="6921" max="6921" width="16.6640625" style="563" customWidth="1"/>
    <col min="6922" max="7168" width="7.109375" style="563"/>
    <col min="7169" max="7176" width="17.6640625" style="563" customWidth="1"/>
    <col min="7177" max="7177" width="16.6640625" style="563" customWidth="1"/>
    <col min="7178" max="7424" width="7.109375" style="563"/>
    <col min="7425" max="7432" width="17.6640625" style="563" customWidth="1"/>
    <col min="7433" max="7433" width="16.6640625" style="563" customWidth="1"/>
    <col min="7434" max="7680" width="7.109375" style="563"/>
    <col min="7681" max="7688" width="17.6640625" style="563" customWidth="1"/>
    <col min="7689" max="7689" width="16.6640625" style="563" customWidth="1"/>
    <col min="7690" max="7936" width="7.109375" style="563"/>
    <col min="7937" max="7944" width="17.6640625" style="563" customWidth="1"/>
    <col min="7945" max="7945" width="16.6640625" style="563" customWidth="1"/>
    <col min="7946" max="8192" width="7.109375" style="563"/>
    <col min="8193" max="8200" width="17.6640625" style="563" customWidth="1"/>
    <col min="8201" max="8201" width="16.6640625" style="563" customWidth="1"/>
    <col min="8202" max="8448" width="7.109375" style="563"/>
    <col min="8449" max="8456" width="17.6640625" style="563" customWidth="1"/>
    <col min="8457" max="8457" width="16.6640625" style="563" customWidth="1"/>
    <col min="8458" max="8704" width="7.109375" style="563"/>
    <col min="8705" max="8712" width="17.6640625" style="563" customWidth="1"/>
    <col min="8713" max="8713" width="16.6640625" style="563" customWidth="1"/>
    <col min="8714" max="8960" width="7.109375" style="563"/>
    <col min="8961" max="8968" width="17.6640625" style="563" customWidth="1"/>
    <col min="8969" max="8969" width="16.6640625" style="563" customWidth="1"/>
    <col min="8970" max="9216" width="7.109375" style="563"/>
    <col min="9217" max="9224" width="17.6640625" style="563" customWidth="1"/>
    <col min="9225" max="9225" width="16.6640625" style="563" customWidth="1"/>
    <col min="9226" max="9472" width="7.109375" style="563"/>
    <col min="9473" max="9480" width="17.6640625" style="563" customWidth="1"/>
    <col min="9481" max="9481" width="16.6640625" style="563" customWidth="1"/>
    <col min="9482" max="9728" width="7.109375" style="563"/>
    <col min="9729" max="9736" width="17.6640625" style="563" customWidth="1"/>
    <col min="9737" max="9737" width="16.6640625" style="563" customWidth="1"/>
    <col min="9738" max="9984" width="7.109375" style="563"/>
    <col min="9985" max="9992" width="17.6640625" style="563" customWidth="1"/>
    <col min="9993" max="9993" width="16.6640625" style="563" customWidth="1"/>
    <col min="9994" max="10240" width="7.109375" style="563"/>
    <col min="10241" max="10248" width="17.6640625" style="563" customWidth="1"/>
    <col min="10249" max="10249" width="16.6640625" style="563" customWidth="1"/>
    <col min="10250" max="10496" width="7.109375" style="563"/>
    <col min="10497" max="10504" width="17.6640625" style="563" customWidth="1"/>
    <col min="10505" max="10505" width="16.6640625" style="563" customWidth="1"/>
    <col min="10506" max="10752" width="7.109375" style="563"/>
    <col min="10753" max="10760" width="17.6640625" style="563" customWidth="1"/>
    <col min="10761" max="10761" width="16.6640625" style="563" customWidth="1"/>
    <col min="10762" max="11008" width="7.109375" style="563"/>
    <col min="11009" max="11016" width="17.6640625" style="563" customWidth="1"/>
    <col min="11017" max="11017" width="16.6640625" style="563" customWidth="1"/>
    <col min="11018" max="11264" width="7.109375" style="563"/>
    <col min="11265" max="11272" width="17.6640625" style="563" customWidth="1"/>
    <col min="11273" max="11273" width="16.6640625" style="563" customWidth="1"/>
    <col min="11274" max="11520" width="7.109375" style="563"/>
    <col min="11521" max="11528" width="17.6640625" style="563" customWidth="1"/>
    <col min="11529" max="11529" width="16.6640625" style="563" customWidth="1"/>
    <col min="11530" max="11776" width="7.109375" style="563"/>
    <col min="11777" max="11784" width="17.6640625" style="563" customWidth="1"/>
    <col min="11785" max="11785" width="16.6640625" style="563" customWidth="1"/>
    <col min="11786" max="12032" width="7.109375" style="563"/>
    <col min="12033" max="12040" width="17.6640625" style="563" customWidth="1"/>
    <col min="12041" max="12041" width="16.6640625" style="563" customWidth="1"/>
    <col min="12042" max="12288" width="7.109375" style="563"/>
    <col min="12289" max="12296" width="17.6640625" style="563" customWidth="1"/>
    <col min="12297" max="12297" width="16.6640625" style="563" customWidth="1"/>
    <col min="12298" max="12544" width="7.109375" style="563"/>
    <col min="12545" max="12552" width="17.6640625" style="563" customWidth="1"/>
    <col min="12553" max="12553" width="16.6640625" style="563" customWidth="1"/>
    <col min="12554" max="12800" width="7.109375" style="563"/>
    <col min="12801" max="12808" width="17.6640625" style="563" customWidth="1"/>
    <col min="12809" max="12809" width="16.6640625" style="563" customWidth="1"/>
    <col min="12810" max="13056" width="7.109375" style="563"/>
    <col min="13057" max="13064" width="17.6640625" style="563" customWidth="1"/>
    <col min="13065" max="13065" width="16.6640625" style="563" customWidth="1"/>
    <col min="13066" max="13312" width="7.109375" style="563"/>
    <col min="13313" max="13320" width="17.6640625" style="563" customWidth="1"/>
    <col min="13321" max="13321" width="16.6640625" style="563" customWidth="1"/>
    <col min="13322" max="13568" width="7.109375" style="563"/>
    <col min="13569" max="13576" width="17.6640625" style="563" customWidth="1"/>
    <col min="13577" max="13577" width="16.6640625" style="563" customWidth="1"/>
    <col min="13578" max="13824" width="7.109375" style="563"/>
    <col min="13825" max="13832" width="17.6640625" style="563" customWidth="1"/>
    <col min="13833" max="13833" width="16.6640625" style="563" customWidth="1"/>
    <col min="13834" max="14080" width="7.109375" style="563"/>
    <col min="14081" max="14088" width="17.6640625" style="563" customWidth="1"/>
    <col min="14089" max="14089" width="16.6640625" style="563" customWidth="1"/>
    <col min="14090" max="14336" width="7.109375" style="563"/>
    <col min="14337" max="14344" width="17.6640625" style="563" customWidth="1"/>
    <col min="14345" max="14345" width="16.6640625" style="563" customWidth="1"/>
    <col min="14346" max="14592" width="7.109375" style="563"/>
    <col min="14593" max="14600" width="17.6640625" style="563" customWidth="1"/>
    <col min="14601" max="14601" width="16.6640625" style="563" customWidth="1"/>
    <col min="14602" max="14848" width="7.109375" style="563"/>
    <col min="14849" max="14856" width="17.6640625" style="563" customWidth="1"/>
    <col min="14857" max="14857" width="16.6640625" style="563" customWidth="1"/>
    <col min="14858" max="15104" width="7.109375" style="563"/>
    <col min="15105" max="15112" width="17.6640625" style="563" customWidth="1"/>
    <col min="15113" max="15113" width="16.6640625" style="563" customWidth="1"/>
    <col min="15114" max="15360" width="7.109375" style="563"/>
    <col min="15361" max="15368" width="17.6640625" style="563" customWidth="1"/>
    <col min="15369" max="15369" width="16.6640625" style="563" customWidth="1"/>
    <col min="15370" max="15616" width="7.109375" style="563"/>
    <col min="15617" max="15624" width="17.6640625" style="563" customWidth="1"/>
    <col min="15625" max="15625" width="16.6640625" style="563" customWidth="1"/>
    <col min="15626" max="15872" width="7.109375" style="563"/>
    <col min="15873" max="15880" width="17.6640625" style="563" customWidth="1"/>
    <col min="15881" max="15881" width="16.6640625" style="563" customWidth="1"/>
    <col min="15882" max="16128" width="7.109375" style="563"/>
    <col min="16129" max="16136" width="17.6640625" style="563" customWidth="1"/>
    <col min="16137" max="16137" width="16.6640625" style="563" customWidth="1"/>
    <col min="16138" max="16384" width="7.109375" style="563"/>
  </cols>
  <sheetData>
    <row r="1" spans="1:12" s="559" customFormat="1" ht="20.399999999999999" thickBot="1">
      <c r="A1" s="553" t="s">
        <v>1253</v>
      </c>
      <c r="B1" s="554"/>
      <c r="C1" s="555"/>
      <c r="D1" s="556"/>
      <c r="F1" s="553" t="s">
        <v>754</v>
      </c>
      <c r="G1" s="2216" t="s">
        <v>1195</v>
      </c>
      <c r="H1" s="2223"/>
      <c r="I1" s="1453" t="s">
        <v>49</v>
      </c>
      <c r="J1" s="1453"/>
    </row>
    <row r="2" spans="1:12" s="559" customFormat="1" ht="20.399999999999999" thickBot="1">
      <c r="A2" s="553" t="s">
        <v>1196</v>
      </c>
      <c r="B2" s="582" t="s">
        <v>1197</v>
      </c>
      <c r="C2" s="560"/>
      <c r="D2" s="561"/>
      <c r="E2" s="583"/>
      <c r="F2" s="553" t="s">
        <v>1198</v>
      </c>
      <c r="G2" s="2218" t="s">
        <v>1254</v>
      </c>
      <c r="H2" s="2223"/>
    </row>
    <row r="3" spans="1:12" ht="24.6">
      <c r="A3" s="2205" t="s">
        <v>1255</v>
      </c>
      <c r="B3" s="2206"/>
      <c r="C3" s="2206"/>
      <c r="D3" s="2206"/>
      <c r="E3" s="2206"/>
      <c r="F3" s="2206"/>
      <c r="G3" s="2206"/>
      <c r="H3" s="2206"/>
    </row>
    <row r="4" spans="1:12" ht="16.8" thickBot="1">
      <c r="A4" s="2221" t="s">
        <v>1256</v>
      </c>
      <c r="B4" s="2221"/>
      <c r="C4" s="2221"/>
      <c r="D4" s="2221"/>
      <c r="E4" s="2221"/>
      <c r="F4" s="2221"/>
      <c r="G4" s="2221"/>
      <c r="H4" s="2221"/>
    </row>
    <row r="5" spans="1:12" s="565" customFormat="1" ht="21.9" customHeight="1">
      <c r="A5" s="2208" t="s">
        <v>1155</v>
      </c>
      <c r="B5" s="2210" t="s">
        <v>1079</v>
      </c>
      <c r="C5" s="2212" t="s">
        <v>1246</v>
      </c>
      <c r="D5" s="2213"/>
      <c r="E5" s="2214"/>
      <c r="F5" s="2213" t="s">
        <v>1247</v>
      </c>
      <c r="G5" s="2213"/>
      <c r="H5" s="2213"/>
    </row>
    <row r="6" spans="1:12" s="565" customFormat="1" ht="16.8" thickBot="1">
      <c r="A6" s="2209"/>
      <c r="B6" s="2211"/>
      <c r="C6" s="566" t="s">
        <v>776</v>
      </c>
      <c r="D6" s="567" t="s">
        <v>1248</v>
      </c>
      <c r="E6" s="568" t="s">
        <v>1237</v>
      </c>
      <c r="F6" s="567" t="s">
        <v>776</v>
      </c>
      <c r="G6" s="567" t="s">
        <v>1248</v>
      </c>
      <c r="H6" s="569" t="s">
        <v>1237</v>
      </c>
    </row>
    <row r="7" spans="1:12" s="574" customFormat="1" ht="87.6" customHeight="1">
      <c r="A7" s="570" t="s">
        <v>1079</v>
      </c>
      <c r="B7" s="584">
        <v>4</v>
      </c>
      <c r="C7" s="585">
        <v>2</v>
      </c>
      <c r="D7" s="585" t="s">
        <v>1214</v>
      </c>
      <c r="E7" s="585">
        <v>2</v>
      </c>
      <c r="F7" s="585">
        <v>2</v>
      </c>
      <c r="G7" s="585" t="s">
        <v>1214</v>
      </c>
      <c r="H7" s="585">
        <v>2</v>
      </c>
    </row>
    <row r="8" spans="1:12" s="574" customFormat="1" ht="64.2" customHeight="1">
      <c r="A8" s="575" t="s">
        <v>1249</v>
      </c>
      <c r="B8" s="586">
        <v>3</v>
      </c>
      <c r="C8" s="587">
        <v>2</v>
      </c>
      <c r="D8" s="587" t="s">
        <v>1214</v>
      </c>
      <c r="E8" s="587">
        <v>2</v>
      </c>
      <c r="F8" s="587">
        <v>1</v>
      </c>
      <c r="G8" s="587" t="s">
        <v>1214</v>
      </c>
      <c r="H8" s="587">
        <v>1</v>
      </c>
    </row>
    <row r="9" spans="1:12" s="574" customFormat="1" ht="16.8" thickBot="1">
      <c r="A9" s="578" t="s">
        <v>1250</v>
      </c>
      <c r="B9" s="588">
        <v>1</v>
      </c>
      <c r="C9" s="589" t="s">
        <v>1214</v>
      </c>
      <c r="D9" s="589" t="s">
        <v>1214</v>
      </c>
      <c r="E9" s="589" t="s">
        <v>1214</v>
      </c>
      <c r="F9" s="589">
        <v>1</v>
      </c>
      <c r="G9" s="589" t="s">
        <v>1214</v>
      </c>
      <c r="H9" s="589">
        <v>1</v>
      </c>
    </row>
    <row r="10" spans="1:12" ht="16.2">
      <c r="A10" s="509"/>
      <c r="B10" s="377"/>
      <c r="C10" s="510"/>
      <c r="D10" s="510"/>
      <c r="E10" s="510"/>
      <c r="F10" s="377"/>
      <c r="H10" s="377"/>
    </row>
    <row r="11" spans="1:12" ht="21" customHeight="1">
      <c r="A11" s="377" t="s">
        <v>1227</v>
      </c>
      <c r="B11" s="377"/>
      <c r="C11" s="377"/>
      <c r="D11" s="510"/>
      <c r="E11" s="510"/>
      <c r="F11" s="510"/>
      <c r="H11" s="581" t="s">
        <v>1257</v>
      </c>
    </row>
    <row r="12" spans="1:12" ht="17.25" customHeight="1">
      <c r="A12" s="2215" t="s">
        <v>1220</v>
      </c>
      <c r="B12" s="1716"/>
      <c r="C12" s="1716"/>
      <c r="D12" s="1716"/>
      <c r="E12" s="1716"/>
      <c r="F12" s="1716"/>
      <c r="G12" s="1716"/>
      <c r="H12" s="1716"/>
      <c r="I12" s="1716"/>
      <c r="J12" s="1716"/>
      <c r="K12" s="1716"/>
      <c r="L12" s="1716"/>
    </row>
    <row r="13" spans="1:12" ht="16.2">
      <c r="A13" s="2222" t="s">
        <v>1258</v>
      </c>
      <c r="B13" s="2222"/>
      <c r="C13" s="2222"/>
      <c r="D13" s="2222"/>
      <c r="E13" s="2222"/>
      <c r="F13" s="2222"/>
      <c r="G13" s="2222"/>
      <c r="H13" s="2222"/>
    </row>
    <row r="14" spans="1:12" ht="12.6">
      <c r="G14" s="590"/>
    </row>
  </sheetData>
  <mergeCells count="11">
    <mergeCell ref="A12:L12"/>
    <mergeCell ref="A13:H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0B10DE34-18FE-4AD5-A9DA-242C69483437}"/>
  </hyperlinks>
  <pageMargins left="0.7" right="0.7" top="0.75" bottom="0.75" header="0.3" footer="0.3"/>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5A8D-50F1-41DC-B272-27A008BB829C}">
  <dimension ref="A1:J222"/>
  <sheetViews>
    <sheetView workbookViewId="0">
      <selection activeCell="I1" sqref="I1:J1"/>
    </sheetView>
  </sheetViews>
  <sheetFormatPr defaultColWidth="9" defaultRowHeight="15.6"/>
  <cols>
    <col min="1" max="3" width="18.6640625" style="518" customWidth="1"/>
    <col min="4" max="4" width="18.6640625" style="520" customWidth="1"/>
    <col min="5" max="8" width="18.6640625" style="518" customWidth="1"/>
    <col min="9" max="16384" width="9" style="518"/>
  </cols>
  <sheetData>
    <row r="1" spans="1:10" s="516" customFormat="1" ht="21" customHeight="1">
      <c r="A1" s="487" t="s">
        <v>1194</v>
      </c>
      <c r="B1" s="488"/>
      <c r="C1" s="489"/>
      <c r="D1" s="488"/>
      <c r="E1" s="489"/>
      <c r="F1" s="487" t="s">
        <v>754</v>
      </c>
      <c r="G1" s="1727" t="s">
        <v>1276</v>
      </c>
      <c r="H1" s="1729"/>
      <c r="I1" s="1453" t="s">
        <v>49</v>
      </c>
      <c r="J1" s="1453"/>
    </row>
    <row r="2" spans="1:10" s="516" customFormat="1" ht="21" customHeight="1">
      <c r="A2" s="487" t="s">
        <v>1196</v>
      </c>
      <c r="B2" s="490" t="s">
        <v>1265</v>
      </c>
      <c r="C2" s="489"/>
      <c r="D2" s="491"/>
      <c r="E2" s="490"/>
      <c r="F2" s="487" t="s">
        <v>1198</v>
      </c>
      <c r="G2" s="1597" t="s">
        <v>1277</v>
      </c>
      <c r="H2" s="1597"/>
    </row>
    <row r="3" spans="1:10" s="517" customFormat="1" ht="37.5" customHeight="1">
      <c r="A3" s="2225" t="s">
        <v>1278</v>
      </c>
      <c r="B3" s="2225"/>
      <c r="C3" s="2225"/>
      <c r="D3" s="2225"/>
      <c r="E3" s="2225"/>
      <c r="F3" s="2225"/>
      <c r="G3" s="2225"/>
      <c r="H3" s="2225"/>
    </row>
    <row r="4" spans="1:10" ht="21" customHeight="1" thickBot="1">
      <c r="A4" s="2226" t="s">
        <v>1268</v>
      </c>
      <c r="B4" s="2226"/>
      <c r="C4" s="2226"/>
      <c r="D4" s="2226"/>
      <c r="E4" s="2226"/>
      <c r="F4" s="2226"/>
      <c r="G4" s="2226"/>
      <c r="H4" s="2226"/>
    </row>
    <row r="5" spans="1:10" s="519" customFormat="1" ht="37.35" customHeight="1">
      <c r="A5" s="2227" t="s">
        <v>1203</v>
      </c>
      <c r="B5" s="2229" t="s">
        <v>1204</v>
      </c>
      <c r="C5" s="2231" t="s">
        <v>1205</v>
      </c>
      <c r="D5" s="2232"/>
      <c r="E5" s="2232"/>
      <c r="F5" s="2233" t="s">
        <v>1206</v>
      </c>
      <c r="G5" s="2234"/>
      <c r="H5" s="2234"/>
    </row>
    <row r="6" spans="1:10" s="519" customFormat="1" ht="37.35" customHeight="1" thickBot="1">
      <c r="A6" s="2228"/>
      <c r="B6" s="2230"/>
      <c r="C6" s="594" t="s">
        <v>776</v>
      </c>
      <c r="D6" s="595" t="s">
        <v>1248</v>
      </c>
      <c r="E6" s="595" t="s">
        <v>1237</v>
      </c>
      <c r="F6" s="594" t="s">
        <v>776</v>
      </c>
      <c r="G6" s="595" t="s">
        <v>1248</v>
      </c>
      <c r="H6" s="596" t="s">
        <v>1237</v>
      </c>
    </row>
    <row r="7" spans="1:10" s="519" customFormat="1" ht="43.5" customHeight="1">
      <c r="A7" s="494" t="s">
        <v>1213</v>
      </c>
      <c r="B7" s="597" t="s">
        <v>1214</v>
      </c>
      <c r="C7" s="598" t="s">
        <v>1214</v>
      </c>
      <c r="D7" s="598" t="s">
        <v>1214</v>
      </c>
      <c r="E7" s="598" t="s">
        <v>1214</v>
      </c>
      <c r="F7" s="598" t="s">
        <v>1214</v>
      </c>
      <c r="G7" s="598" t="s">
        <v>1214</v>
      </c>
      <c r="H7" s="598" t="s">
        <v>1214</v>
      </c>
    </row>
    <row r="8" spans="1:10" s="519" customFormat="1" ht="43.95" customHeight="1">
      <c r="A8" s="496" t="s">
        <v>1215</v>
      </c>
      <c r="B8" s="599" t="s">
        <v>1214</v>
      </c>
      <c r="C8" s="600" t="s">
        <v>1214</v>
      </c>
      <c r="D8" s="600" t="s">
        <v>1214</v>
      </c>
      <c r="E8" s="600" t="s">
        <v>1214</v>
      </c>
      <c r="F8" s="600" t="s">
        <v>1214</v>
      </c>
      <c r="G8" s="601" t="s">
        <v>1214</v>
      </c>
      <c r="H8" s="601" t="s">
        <v>1214</v>
      </c>
    </row>
    <row r="9" spans="1:10" s="519" customFormat="1" ht="43.95" customHeight="1">
      <c r="A9" s="496" t="s">
        <v>1216</v>
      </c>
      <c r="B9" s="599" t="s">
        <v>1214</v>
      </c>
      <c r="C9" s="600" t="s">
        <v>1214</v>
      </c>
      <c r="D9" s="600" t="s">
        <v>1214</v>
      </c>
      <c r="E9" s="600" t="s">
        <v>1214</v>
      </c>
      <c r="F9" s="600" t="s">
        <v>1214</v>
      </c>
      <c r="G9" s="601" t="s">
        <v>1214</v>
      </c>
      <c r="H9" s="601" t="s">
        <v>1214</v>
      </c>
    </row>
    <row r="10" spans="1:10" s="519" customFormat="1" ht="43.95" customHeight="1" thickBot="1">
      <c r="A10" s="497" t="s">
        <v>1217</v>
      </c>
      <c r="B10" s="602" t="s">
        <v>1214</v>
      </c>
      <c r="C10" s="603" t="s">
        <v>1214</v>
      </c>
      <c r="D10" s="603" t="s">
        <v>1214</v>
      </c>
      <c r="E10" s="603" t="s">
        <v>1214</v>
      </c>
      <c r="F10" s="603" t="s">
        <v>1214</v>
      </c>
      <c r="G10" s="604" t="s">
        <v>1214</v>
      </c>
      <c r="H10" s="604" t="s">
        <v>1214</v>
      </c>
    </row>
    <row r="11" spans="1:10" ht="16.2">
      <c r="A11" s="509"/>
      <c r="B11" s="377"/>
      <c r="C11" s="377"/>
      <c r="D11" s="510"/>
      <c r="E11" s="377"/>
      <c r="F11" s="2224"/>
      <c r="G11" s="2224"/>
      <c r="H11" s="2224"/>
    </row>
    <row r="12" spans="1:10" ht="33.75" customHeight="1">
      <c r="A12" s="377" t="s">
        <v>1279</v>
      </c>
      <c r="B12" s="377"/>
      <c r="C12" s="377"/>
      <c r="D12" s="377"/>
      <c r="E12" s="377"/>
      <c r="F12" s="377"/>
      <c r="H12" s="606" t="s">
        <v>1269</v>
      </c>
    </row>
    <row r="13" spans="1:10" ht="16.2">
      <c r="A13" s="2215" t="s">
        <v>1280</v>
      </c>
      <c r="B13" s="1716"/>
      <c r="C13" s="1716"/>
      <c r="D13" s="1716"/>
      <c r="E13" s="1716"/>
      <c r="F13" s="1716"/>
      <c r="G13" s="1716"/>
      <c r="H13" s="1716"/>
    </row>
    <row r="14" spans="1:10" ht="17.399999999999999" customHeight="1">
      <c r="A14" s="377" t="s">
        <v>1281</v>
      </c>
      <c r="B14" s="377"/>
      <c r="C14" s="377"/>
      <c r="D14" s="377"/>
      <c r="E14" s="377"/>
      <c r="F14" s="377"/>
      <c r="G14" s="377"/>
      <c r="H14" s="377"/>
    </row>
    <row r="15" spans="1:10" ht="21.75" customHeight="1"/>
    <row r="16" spans="1:10" ht="21" customHeight="1">
      <c r="A16" s="523"/>
      <c r="B16" s="523"/>
      <c r="C16" s="523"/>
      <c r="D16" s="524"/>
      <c r="E16" s="523"/>
      <c r="F16" s="523"/>
      <c r="G16" s="523"/>
    </row>
    <row r="17" spans="1:7" ht="21" customHeight="1">
      <c r="A17" s="523"/>
      <c r="B17" s="523"/>
      <c r="C17" s="523"/>
      <c r="D17" s="524"/>
      <c r="E17" s="523"/>
      <c r="F17" s="523"/>
      <c r="G17" s="523"/>
    </row>
    <row r="18" spans="1:7" ht="21" customHeight="1">
      <c r="A18" s="523"/>
      <c r="B18" s="523"/>
      <c r="C18" s="523"/>
      <c r="D18" s="524"/>
      <c r="E18" s="523"/>
      <c r="F18" s="523"/>
      <c r="G18" s="523"/>
    </row>
    <row r="19" spans="1:7" ht="21" customHeight="1">
      <c r="A19" s="523"/>
      <c r="B19" s="523"/>
      <c r="C19" s="523"/>
      <c r="D19" s="524"/>
      <c r="E19" s="523"/>
      <c r="F19" s="523"/>
      <c r="G19" s="523"/>
    </row>
    <row r="20" spans="1:7" ht="21" customHeight="1">
      <c r="A20" s="523"/>
      <c r="B20" s="523"/>
      <c r="C20" s="523"/>
      <c r="D20" s="524"/>
      <c r="E20" s="523"/>
      <c r="F20" s="523"/>
      <c r="G20" s="523"/>
    </row>
    <row r="21" spans="1:7" ht="21" customHeight="1">
      <c r="A21" s="523"/>
      <c r="B21" s="523"/>
      <c r="C21" s="523"/>
      <c r="D21" s="524"/>
      <c r="E21" s="523"/>
      <c r="F21" s="523"/>
      <c r="G21" s="523"/>
    </row>
    <row r="22" spans="1:7" ht="21" customHeight="1">
      <c r="A22" s="523"/>
      <c r="B22" s="523"/>
      <c r="C22" s="523"/>
      <c r="D22" s="524"/>
      <c r="E22" s="523"/>
      <c r="F22" s="523"/>
      <c r="G22" s="523"/>
    </row>
    <row r="23" spans="1:7" ht="21" customHeight="1">
      <c r="A23" s="523"/>
      <c r="B23" s="523"/>
      <c r="C23" s="523"/>
      <c r="D23" s="524"/>
      <c r="E23" s="523"/>
      <c r="F23" s="523"/>
      <c r="G23" s="523"/>
    </row>
    <row r="24" spans="1:7" ht="21" customHeight="1">
      <c r="A24" s="523"/>
      <c r="B24" s="523"/>
      <c r="C24" s="523"/>
      <c r="D24" s="524"/>
      <c r="E24" s="523"/>
      <c r="F24" s="523"/>
      <c r="G24" s="523"/>
    </row>
    <row r="25" spans="1:7" ht="21" customHeight="1">
      <c r="A25" s="523"/>
      <c r="B25" s="523"/>
      <c r="C25" s="523"/>
      <c r="D25" s="524"/>
      <c r="E25" s="523"/>
    </row>
    <row r="26" spans="1:7" ht="21" customHeight="1">
      <c r="A26" s="523"/>
      <c r="B26" s="523"/>
      <c r="C26" s="523"/>
      <c r="D26" s="524"/>
      <c r="E26" s="523"/>
    </row>
    <row r="27" spans="1:7" ht="21" customHeight="1">
      <c r="A27" s="523"/>
      <c r="B27" s="523"/>
      <c r="C27" s="523"/>
      <c r="D27" s="524"/>
      <c r="E27" s="523"/>
    </row>
    <row r="28" spans="1:7" ht="21" customHeight="1">
      <c r="A28" s="523"/>
      <c r="B28" s="523"/>
      <c r="C28" s="523"/>
      <c r="D28" s="524"/>
      <c r="E28" s="523"/>
    </row>
    <row r="29" spans="1:7" ht="21" customHeight="1">
      <c r="A29" s="523"/>
      <c r="B29" s="523"/>
      <c r="C29" s="523"/>
      <c r="D29" s="524"/>
      <c r="E29" s="523"/>
    </row>
    <row r="30" spans="1:7" ht="21" customHeight="1">
      <c r="A30" s="523"/>
      <c r="B30" s="523"/>
      <c r="C30" s="523"/>
      <c r="D30" s="524"/>
      <c r="E30" s="523"/>
    </row>
    <row r="31" spans="1:7" ht="21" customHeight="1">
      <c r="A31" s="523"/>
      <c r="B31" s="523"/>
      <c r="C31" s="523"/>
      <c r="D31" s="524"/>
      <c r="E31" s="523"/>
    </row>
    <row r="32" spans="1:7" ht="21" customHeight="1">
      <c r="A32" s="523"/>
      <c r="B32" s="523"/>
      <c r="C32" s="523"/>
      <c r="D32" s="524"/>
      <c r="E32" s="523"/>
    </row>
    <row r="33" spans="1:5" ht="21" customHeight="1">
      <c r="A33" s="523"/>
      <c r="B33" s="523"/>
      <c r="C33" s="523"/>
      <c r="D33" s="524"/>
      <c r="E33" s="523"/>
    </row>
    <row r="34" spans="1:5" ht="21" customHeight="1">
      <c r="A34" s="523"/>
      <c r="B34" s="523"/>
      <c r="C34" s="523"/>
      <c r="D34" s="524"/>
      <c r="E34" s="523"/>
    </row>
    <row r="35" spans="1:5" ht="22.8">
      <c r="A35" s="523"/>
      <c r="B35" s="523"/>
      <c r="C35" s="523"/>
      <c r="D35" s="524"/>
      <c r="E35" s="523"/>
    </row>
    <row r="36" spans="1:5" ht="22.8">
      <c r="A36" s="523"/>
      <c r="B36" s="523"/>
      <c r="C36" s="523"/>
      <c r="D36" s="524"/>
      <c r="E36" s="523"/>
    </row>
    <row r="37" spans="1:5" ht="22.8">
      <c r="A37" s="523"/>
      <c r="B37" s="523"/>
      <c r="C37" s="523"/>
      <c r="D37" s="524"/>
      <c r="E37" s="523"/>
    </row>
    <row r="38" spans="1:5" ht="22.8">
      <c r="A38" s="523"/>
      <c r="B38" s="523"/>
      <c r="C38" s="523"/>
      <c r="D38" s="524"/>
      <c r="E38" s="523"/>
    </row>
    <row r="39" spans="1:5" ht="22.8">
      <c r="A39" s="523"/>
      <c r="B39" s="523"/>
      <c r="C39" s="523"/>
      <c r="D39" s="524"/>
      <c r="E39" s="523"/>
    </row>
    <row r="40" spans="1:5" ht="22.8">
      <c r="A40" s="523"/>
      <c r="B40" s="523"/>
      <c r="C40" s="523"/>
      <c r="D40" s="524"/>
      <c r="E40" s="523"/>
    </row>
    <row r="41" spans="1:5" ht="22.8">
      <c r="A41" s="523"/>
      <c r="B41" s="523"/>
      <c r="C41" s="523"/>
      <c r="D41" s="524"/>
      <c r="E41" s="523"/>
    </row>
    <row r="42" spans="1:5" ht="22.8">
      <c r="A42" s="523"/>
      <c r="B42" s="523"/>
      <c r="C42" s="523"/>
      <c r="D42" s="524"/>
      <c r="E42" s="523"/>
    </row>
    <row r="43" spans="1:5" ht="22.8">
      <c r="A43" s="523"/>
      <c r="B43" s="523"/>
      <c r="C43" s="523"/>
      <c r="D43" s="524"/>
      <c r="E43" s="523"/>
    </row>
    <row r="44" spans="1:5" ht="22.8">
      <c r="A44" s="523"/>
      <c r="B44" s="523"/>
      <c r="C44" s="523"/>
      <c r="D44" s="524"/>
      <c r="E44" s="523"/>
    </row>
    <row r="45" spans="1:5" ht="22.8">
      <c r="A45" s="523"/>
      <c r="B45" s="523"/>
      <c r="C45" s="523"/>
      <c r="D45" s="524"/>
      <c r="E45" s="523"/>
    </row>
    <row r="46" spans="1:5" ht="22.8">
      <c r="A46" s="523"/>
      <c r="B46" s="523"/>
      <c r="C46" s="523"/>
      <c r="D46" s="524"/>
      <c r="E46" s="523"/>
    </row>
    <row r="47" spans="1:5" ht="22.8">
      <c r="A47" s="523"/>
      <c r="B47" s="523"/>
      <c r="C47" s="523"/>
      <c r="D47" s="524"/>
      <c r="E47" s="523"/>
    </row>
    <row r="48" spans="1:5" ht="22.8">
      <c r="A48" s="523"/>
      <c r="B48" s="523"/>
      <c r="C48" s="523"/>
      <c r="D48" s="524"/>
      <c r="E48" s="523"/>
    </row>
    <row r="49" spans="1:5" ht="22.8">
      <c r="A49" s="523"/>
      <c r="B49" s="523"/>
      <c r="C49" s="523"/>
      <c r="D49" s="524"/>
      <c r="E49" s="523"/>
    </row>
    <row r="50" spans="1:5" ht="22.8">
      <c r="A50" s="523"/>
      <c r="B50" s="523"/>
      <c r="C50" s="523"/>
      <c r="D50" s="524"/>
      <c r="E50" s="523"/>
    </row>
    <row r="51" spans="1:5" ht="22.8">
      <c r="A51" s="523"/>
      <c r="B51" s="523"/>
      <c r="C51" s="523"/>
      <c r="D51" s="524"/>
      <c r="E51" s="523"/>
    </row>
    <row r="52" spans="1:5" ht="22.8">
      <c r="A52" s="523"/>
      <c r="B52" s="523"/>
      <c r="C52" s="523"/>
      <c r="D52" s="524"/>
      <c r="E52" s="523"/>
    </row>
    <row r="53" spans="1:5" ht="22.8">
      <c r="A53" s="523"/>
      <c r="B53" s="523"/>
      <c r="C53" s="523"/>
      <c r="D53" s="524"/>
      <c r="E53" s="523"/>
    </row>
    <row r="54" spans="1:5" ht="22.8">
      <c r="A54" s="523"/>
      <c r="B54" s="523"/>
      <c r="C54" s="523"/>
      <c r="D54" s="524"/>
      <c r="E54" s="523"/>
    </row>
    <row r="55" spans="1:5" ht="22.8">
      <c r="A55" s="523"/>
      <c r="B55" s="523"/>
      <c r="C55" s="523"/>
      <c r="D55" s="524"/>
      <c r="E55" s="523"/>
    </row>
    <row r="56" spans="1:5" ht="22.8">
      <c r="A56" s="523"/>
      <c r="B56" s="523"/>
      <c r="C56" s="523"/>
      <c r="D56" s="524"/>
      <c r="E56" s="523"/>
    </row>
    <row r="57" spans="1:5" ht="22.8">
      <c r="A57" s="523"/>
      <c r="B57" s="523"/>
      <c r="C57" s="523"/>
      <c r="D57" s="524"/>
      <c r="E57" s="523"/>
    </row>
    <row r="58" spans="1:5" ht="22.8">
      <c r="A58" s="523"/>
      <c r="B58" s="523"/>
      <c r="C58" s="523"/>
      <c r="D58" s="524"/>
      <c r="E58" s="523"/>
    </row>
    <row r="59" spans="1:5" ht="22.8">
      <c r="A59" s="523"/>
      <c r="B59" s="523"/>
      <c r="C59" s="523"/>
      <c r="D59" s="524"/>
      <c r="E59" s="523"/>
    </row>
    <row r="60" spans="1:5" ht="22.8">
      <c r="A60" s="523"/>
      <c r="B60" s="523"/>
      <c r="C60" s="523"/>
      <c r="D60" s="524"/>
      <c r="E60" s="523"/>
    </row>
    <row r="61" spans="1:5" ht="22.8">
      <c r="A61" s="523"/>
      <c r="B61" s="523"/>
      <c r="C61" s="523"/>
      <c r="D61" s="524"/>
      <c r="E61" s="523"/>
    </row>
    <row r="62" spans="1:5" ht="22.8">
      <c r="A62" s="523"/>
      <c r="B62" s="523"/>
      <c r="C62" s="523"/>
      <c r="D62" s="524"/>
      <c r="E62" s="523"/>
    </row>
    <row r="63" spans="1:5" ht="22.8">
      <c r="A63" s="523"/>
      <c r="B63" s="523"/>
      <c r="C63" s="523"/>
      <c r="D63" s="524"/>
      <c r="E63" s="523"/>
    </row>
    <row r="64" spans="1:5" ht="22.8">
      <c r="A64" s="523"/>
      <c r="B64" s="523"/>
      <c r="C64" s="523"/>
      <c r="D64" s="524"/>
      <c r="E64" s="523"/>
    </row>
    <row r="65" spans="1:5" ht="22.8">
      <c r="A65" s="523"/>
      <c r="B65" s="523"/>
      <c r="C65" s="523"/>
      <c r="D65" s="524"/>
      <c r="E65" s="523"/>
    </row>
    <row r="66" spans="1:5" ht="22.8">
      <c r="A66" s="523"/>
      <c r="B66" s="523"/>
      <c r="C66" s="523"/>
      <c r="D66" s="524"/>
      <c r="E66" s="523"/>
    </row>
    <row r="67" spans="1:5" ht="22.8">
      <c r="A67" s="523"/>
      <c r="B67" s="523"/>
      <c r="C67" s="523"/>
      <c r="D67" s="524"/>
      <c r="E67" s="523"/>
    </row>
    <row r="68" spans="1:5" ht="22.8">
      <c r="A68" s="523"/>
      <c r="B68" s="523"/>
      <c r="C68" s="523"/>
      <c r="D68" s="524"/>
      <c r="E68" s="523"/>
    </row>
    <row r="69" spans="1:5" ht="22.8">
      <c r="A69" s="523"/>
      <c r="B69" s="523"/>
      <c r="C69" s="523"/>
      <c r="D69" s="524"/>
      <c r="E69" s="523"/>
    </row>
    <row r="70" spans="1:5" ht="22.8">
      <c r="A70" s="523"/>
      <c r="B70" s="523"/>
      <c r="C70" s="523"/>
      <c r="D70" s="524"/>
      <c r="E70" s="523"/>
    </row>
    <row r="71" spans="1:5" ht="22.8">
      <c r="A71" s="523"/>
      <c r="B71" s="523"/>
      <c r="C71" s="523"/>
      <c r="D71" s="524"/>
      <c r="E71" s="523"/>
    </row>
    <row r="72" spans="1:5" ht="22.8">
      <c r="A72" s="523"/>
      <c r="B72" s="523"/>
      <c r="C72" s="523"/>
      <c r="D72" s="524"/>
      <c r="E72" s="523"/>
    </row>
    <row r="73" spans="1:5" ht="22.8">
      <c r="A73" s="523"/>
      <c r="B73" s="523"/>
      <c r="C73" s="523"/>
      <c r="D73" s="524"/>
      <c r="E73" s="523"/>
    </row>
    <row r="74" spans="1:5" ht="22.8">
      <c r="A74" s="523"/>
      <c r="B74" s="523"/>
      <c r="C74" s="523"/>
      <c r="D74" s="524"/>
      <c r="E74" s="523"/>
    </row>
    <row r="75" spans="1:5" ht="22.8">
      <c r="A75" s="523"/>
      <c r="B75" s="523"/>
      <c r="C75" s="523"/>
      <c r="D75" s="524"/>
      <c r="E75" s="523"/>
    </row>
    <row r="76" spans="1:5" ht="22.8">
      <c r="A76" s="523"/>
      <c r="B76" s="523"/>
      <c r="C76" s="523"/>
      <c r="D76" s="524"/>
      <c r="E76" s="523"/>
    </row>
    <row r="77" spans="1:5" ht="22.8">
      <c r="A77" s="523"/>
      <c r="B77" s="523"/>
      <c r="C77" s="523"/>
      <c r="D77" s="524"/>
      <c r="E77" s="523"/>
    </row>
    <row r="78" spans="1:5" ht="22.8">
      <c r="A78" s="523"/>
      <c r="B78" s="523"/>
      <c r="C78" s="523"/>
      <c r="D78" s="524"/>
      <c r="E78" s="523"/>
    </row>
    <row r="79" spans="1:5" ht="22.8">
      <c r="A79" s="523"/>
      <c r="B79" s="523"/>
      <c r="C79" s="523"/>
      <c r="D79" s="524"/>
      <c r="E79" s="523"/>
    </row>
    <row r="80" spans="1:5" ht="22.8">
      <c r="A80" s="523"/>
      <c r="B80" s="523"/>
      <c r="C80" s="523"/>
      <c r="D80" s="524"/>
      <c r="E80" s="523"/>
    </row>
    <row r="81" spans="1:5" ht="22.8">
      <c r="A81" s="523"/>
      <c r="B81" s="523"/>
      <c r="C81" s="523"/>
      <c r="D81" s="524"/>
      <c r="E81" s="523"/>
    </row>
    <row r="82" spans="1:5" ht="22.8">
      <c r="A82" s="523"/>
      <c r="B82" s="523"/>
      <c r="C82" s="523"/>
      <c r="D82" s="524"/>
      <c r="E82" s="523"/>
    </row>
    <row r="83" spans="1:5" ht="22.8">
      <c r="A83" s="523"/>
      <c r="B83" s="523"/>
      <c r="C83" s="523"/>
      <c r="D83" s="524"/>
      <c r="E83" s="523"/>
    </row>
    <row r="84" spans="1:5" ht="22.8">
      <c r="A84" s="523"/>
      <c r="B84" s="523"/>
      <c r="C84" s="523"/>
      <c r="D84" s="524"/>
      <c r="E84" s="523"/>
    </row>
    <row r="85" spans="1:5" ht="22.8">
      <c r="A85" s="523"/>
      <c r="B85" s="523"/>
      <c r="C85" s="523"/>
      <c r="D85" s="524"/>
      <c r="E85" s="523"/>
    </row>
    <row r="86" spans="1:5" ht="22.8">
      <c r="A86" s="523"/>
      <c r="B86" s="523"/>
      <c r="C86" s="523"/>
      <c r="D86" s="524"/>
      <c r="E86" s="523"/>
    </row>
    <row r="87" spans="1:5" ht="22.8">
      <c r="A87" s="523"/>
      <c r="B87" s="523"/>
      <c r="C87" s="523"/>
      <c r="D87" s="524"/>
      <c r="E87" s="523"/>
    </row>
    <row r="88" spans="1:5" ht="22.8">
      <c r="A88" s="523"/>
      <c r="B88" s="523"/>
      <c r="C88" s="523"/>
      <c r="D88" s="524"/>
      <c r="E88" s="523"/>
    </row>
    <row r="89" spans="1:5" ht="22.8">
      <c r="A89" s="523"/>
      <c r="B89" s="523"/>
      <c r="C89" s="523"/>
      <c r="D89" s="524"/>
      <c r="E89" s="523"/>
    </row>
    <row r="90" spans="1:5" ht="22.8">
      <c r="A90" s="523"/>
      <c r="B90" s="523"/>
      <c r="C90" s="523"/>
      <c r="D90" s="524"/>
      <c r="E90" s="523"/>
    </row>
    <row r="91" spans="1:5" ht="22.8">
      <c r="A91" s="523"/>
      <c r="B91" s="523"/>
      <c r="C91" s="523"/>
      <c r="D91" s="524"/>
      <c r="E91" s="523"/>
    </row>
    <row r="92" spans="1:5" ht="22.8">
      <c r="A92" s="523"/>
      <c r="B92" s="523"/>
      <c r="C92" s="523"/>
      <c r="D92" s="524"/>
      <c r="E92" s="523"/>
    </row>
    <row r="93" spans="1:5" ht="22.8">
      <c r="A93" s="523"/>
      <c r="B93" s="523"/>
      <c r="C93" s="523"/>
      <c r="D93" s="524"/>
      <c r="E93" s="523"/>
    </row>
    <row r="94" spans="1:5" ht="22.8">
      <c r="A94" s="523"/>
      <c r="B94" s="523"/>
      <c r="C94" s="523"/>
      <c r="D94" s="524"/>
      <c r="E94" s="523"/>
    </row>
    <row r="95" spans="1:5" ht="22.8">
      <c r="A95" s="523"/>
      <c r="B95" s="523"/>
      <c r="C95" s="523"/>
      <c r="D95" s="524"/>
      <c r="E95" s="523"/>
    </row>
    <row r="96" spans="1:5" ht="22.8">
      <c r="A96" s="523"/>
      <c r="B96" s="523"/>
      <c r="C96" s="523"/>
      <c r="D96" s="524"/>
      <c r="E96" s="523"/>
    </row>
    <row r="97" spans="1:5" ht="22.8">
      <c r="A97" s="523"/>
      <c r="B97" s="523"/>
      <c r="C97" s="523"/>
      <c r="D97" s="524"/>
      <c r="E97" s="523"/>
    </row>
    <row r="98" spans="1:5" ht="22.8">
      <c r="A98" s="523"/>
      <c r="B98" s="523"/>
      <c r="C98" s="523"/>
      <c r="D98" s="524"/>
      <c r="E98" s="523"/>
    </row>
    <row r="99" spans="1:5" ht="22.8">
      <c r="A99" s="523"/>
      <c r="B99" s="523"/>
      <c r="C99" s="523"/>
      <c r="D99" s="524"/>
      <c r="E99" s="523"/>
    </row>
    <row r="100" spans="1:5" ht="22.8">
      <c r="A100" s="523"/>
      <c r="B100" s="523"/>
      <c r="C100" s="523"/>
      <c r="D100" s="524"/>
      <c r="E100" s="523"/>
    </row>
    <row r="101" spans="1:5" ht="22.8">
      <c r="A101" s="523"/>
      <c r="B101" s="523"/>
      <c r="C101" s="523"/>
      <c r="D101" s="524"/>
      <c r="E101" s="523"/>
    </row>
    <row r="102" spans="1:5" ht="22.8">
      <c r="A102" s="523"/>
      <c r="B102" s="523"/>
      <c r="C102" s="523"/>
      <c r="D102" s="524"/>
      <c r="E102" s="523"/>
    </row>
    <row r="103" spans="1:5" ht="22.8">
      <c r="A103" s="523"/>
      <c r="B103" s="523"/>
      <c r="C103" s="523"/>
      <c r="D103" s="524"/>
      <c r="E103" s="523"/>
    </row>
    <row r="104" spans="1:5" ht="22.8">
      <c r="A104" s="523"/>
      <c r="B104" s="523"/>
      <c r="C104" s="523"/>
      <c r="D104" s="524"/>
      <c r="E104" s="523"/>
    </row>
    <row r="105" spans="1:5" ht="22.8">
      <c r="A105" s="523"/>
      <c r="B105" s="523"/>
      <c r="C105" s="523"/>
      <c r="D105" s="524"/>
      <c r="E105" s="523"/>
    </row>
    <row r="106" spans="1:5" ht="22.8">
      <c r="A106" s="523"/>
      <c r="B106" s="523"/>
      <c r="C106" s="523"/>
      <c r="D106" s="524"/>
      <c r="E106" s="523"/>
    </row>
    <row r="107" spans="1:5" ht="22.8">
      <c r="A107" s="523"/>
      <c r="B107" s="523"/>
      <c r="C107" s="523"/>
      <c r="D107" s="524"/>
      <c r="E107" s="523"/>
    </row>
    <row r="108" spans="1:5" ht="22.8">
      <c r="A108" s="523"/>
      <c r="B108" s="523"/>
      <c r="C108" s="523"/>
      <c r="D108" s="524"/>
      <c r="E108" s="523"/>
    </row>
    <row r="109" spans="1:5" ht="22.8">
      <c r="A109" s="523"/>
      <c r="B109" s="523"/>
      <c r="C109" s="523"/>
      <c r="D109" s="524"/>
      <c r="E109" s="523"/>
    </row>
    <row r="110" spans="1:5" ht="22.8">
      <c r="A110" s="523"/>
      <c r="B110" s="523"/>
      <c r="C110" s="523"/>
      <c r="D110" s="524"/>
      <c r="E110" s="523"/>
    </row>
    <row r="111" spans="1:5" ht="22.8">
      <c r="A111" s="523"/>
      <c r="B111" s="523"/>
      <c r="C111" s="523"/>
      <c r="D111" s="524"/>
      <c r="E111" s="523"/>
    </row>
    <row r="112" spans="1:5" ht="22.8">
      <c r="A112" s="523"/>
      <c r="B112" s="523"/>
      <c r="C112" s="523"/>
      <c r="D112" s="524"/>
      <c r="E112" s="523"/>
    </row>
    <row r="113" spans="1:5" ht="22.8">
      <c r="A113" s="523"/>
      <c r="B113" s="523"/>
      <c r="C113" s="523"/>
      <c r="D113" s="524"/>
      <c r="E113" s="523"/>
    </row>
    <row r="114" spans="1:5" ht="22.8">
      <c r="A114" s="523"/>
      <c r="B114" s="523"/>
      <c r="C114" s="523"/>
      <c r="D114" s="524"/>
      <c r="E114" s="523"/>
    </row>
    <row r="115" spans="1:5" ht="22.8">
      <c r="A115" s="523"/>
      <c r="B115" s="523"/>
      <c r="C115" s="523"/>
      <c r="D115" s="524"/>
      <c r="E115" s="523"/>
    </row>
    <row r="116" spans="1:5" ht="22.8">
      <c r="A116" s="523"/>
      <c r="B116" s="523"/>
      <c r="C116" s="523"/>
      <c r="D116" s="524"/>
      <c r="E116" s="523"/>
    </row>
    <row r="117" spans="1:5" ht="22.8">
      <c r="A117" s="523"/>
      <c r="B117" s="523"/>
      <c r="C117" s="523"/>
      <c r="D117" s="524"/>
      <c r="E117" s="523"/>
    </row>
    <row r="118" spans="1:5" ht="22.8">
      <c r="A118" s="523"/>
      <c r="B118" s="523"/>
      <c r="C118" s="523"/>
      <c r="D118" s="524"/>
      <c r="E118" s="523"/>
    </row>
    <row r="119" spans="1:5" ht="22.8">
      <c r="A119" s="523"/>
      <c r="B119" s="523"/>
      <c r="C119" s="523"/>
      <c r="D119" s="524"/>
      <c r="E119" s="523"/>
    </row>
    <row r="120" spans="1:5" ht="22.8">
      <c r="A120" s="523"/>
      <c r="B120" s="523"/>
      <c r="C120" s="523"/>
      <c r="D120" s="524"/>
      <c r="E120" s="523"/>
    </row>
    <row r="121" spans="1:5" ht="22.8">
      <c r="A121" s="523"/>
      <c r="B121" s="523"/>
      <c r="C121" s="523"/>
      <c r="D121" s="524"/>
      <c r="E121" s="523"/>
    </row>
    <row r="122" spans="1:5" ht="22.8">
      <c r="A122" s="523"/>
      <c r="B122" s="523"/>
      <c r="C122" s="523"/>
      <c r="D122" s="524"/>
      <c r="E122" s="523"/>
    </row>
    <row r="123" spans="1:5" ht="22.8">
      <c r="A123" s="523"/>
      <c r="B123" s="523"/>
      <c r="C123" s="523"/>
      <c r="D123" s="524"/>
      <c r="E123" s="523"/>
    </row>
    <row r="124" spans="1:5" ht="22.8">
      <c r="A124" s="523"/>
      <c r="B124" s="523"/>
      <c r="C124" s="523"/>
      <c r="D124" s="524"/>
      <c r="E124" s="523"/>
    </row>
    <row r="125" spans="1:5" ht="22.8">
      <c r="A125" s="523"/>
      <c r="B125" s="523"/>
      <c r="C125" s="523"/>
      <c r="D125" s="524"/>
      <c r="E125" s="523"/>
    </row>
    <row r="126" spans="1:5" ht="22.8">
      <c r="A126" s="523"/>
      <c r="B126" s="523"/>
      <c r="C126" s="523"/>
      <c r="D126" s="524"/>
      <c r="E126" s="523"/>
    </row>
    <row r="127" spans="1:5" ht="22.8">
      <c r="A127" s="523"/>
      <c r="B127" s="523"/>
      <c r="C127" s="523"/>
      <c r="D127" s="524"/>
      <c r="E127" s="523"/>
    </row>
    <row r="128" spans="1:5" ht="22.8">
      <c r="A128" s="523"/>
      <c r="B128" s="523"/>
      <c r="C128" s="523"/>
      <c r="D128" s="524"/>
      <c r="E128" s="523"/>
    </row>
    <row r="129" spans="1:5" ht="22.8">
      <c r="A129" s="523"/>
      <c r="B129" s="523"/>
      <c r="C129" s="523"/>
      <c r="D129" s="524"/>
      <c r="E129" s="523"/>
    </row>
    <row r="130" spans="1:5" ht="22.8">
      <c r="A130" s="523"/>
      <c r="B130" s="523"/>
      <c r="C130" s="523"/>
      <c r="D130" s="524"/>
      <c r="E130" s="523"/>
    </row>
    <row r="131" spans="1:5" ht="22.8">
      <c r="A131" s="523"/>
      <c r="B131" s="523"/>
      <c r="C131" s="523"/>
      <c r="D131" s="524"/>
      <c r="E131" s="523"/>
    </row>
    <row r="132" spans="1:5" ht="22.8">
      <c r="A132" s="523"/>
      <c r="B132" s="523"/>
      <c r="C132" s="523"/>
      <c r="D132" s="524"/>
      <c r="E132" s="523"/>
    </row>
    <row r="133" spans="1:5" ht="22.8">
      <c r="A133" s="523"/>
      <c r="B133" s="523"/>
      <c r="C133" s="523"/>
      <c r="D133" s="524"/>
      <c r="E133" s="523"/>
    </row>
    <row r="134" spans="1:5" ht="22.8">
      <c r="A134" s="523"/>
      <c r="B134" s="523"/>
      <c r="C134" s="523"/>
      <c r="D134" s="524"/>
      <c r="E134" s="523"/>
    </row>
    <row r="135" spans="1:5" ht="22.8">
      <c r="A135" s="523"/>
      <c r="B135" s="523"/>
      <c r="C135" s="523"/>
      <c r="D135" s="524"/>
      <c r="E135" s="523"/>
    </row>
    <row r="136" spans="1:5" ht="22.8">
      <c r="A136" s="523"/>
      <c r="B136" s="523"/>
      <c r="C136" s="523"/>
      <c r="D136" s="524"/>
      <c r="E136" s="523"/>
    </row>
    <row r="137" spans="1:5" ht="22.8">
      <c r="A137" s="523"/>
      <c r="B137" s="523"/>
      <c r="C137" s="523"/>
      <c r="D137" s="524"/>
      <c r="E137" s="523"/>
    </row>
    <row r="138" spans="1:5" ht="22.8">
      <c r="A138" s="523"/>
      <c r="B138" s="523"/>
      <c r="C138" s="523"/>
      <c r="D138" s="524"/>
      <c r="E138" s="523"/>
    </row>
    <row r="139" spans="1:5" ht="22.8">
      <c r="A139" s="523"/>
      <c r="B139" s="523"/>
      <c r="C139" s="523"/>
      <c r="D139" s="524"/>
      <c r="E139" s="523"/>
    </row>
    <row r="140" spans="1:5" ht="22.8">
      <c r="A140" s="523"/>
      <c r="B140" s="523"/>
      <c r="C140" s="523"/>
      <c r="D140" s="524"/>
      <c r="E140" s="523"/>
    </row>
    <row r="141" spans="1:5" ht="22.8">
      <c r="A141" s="523"/>
      <c r="B141" s="523"/>
      <c r="C141" s="523"/>
      <c r="D141" s="524"/>
      <c r="E141" s="523"/>
    </row>
    <row r="142" spans="1:5" ht="22.8">
      <c r="A142" s="523"/>
      <c r="B142" s="523"/>
      <c r="C142" s="523"/>
      <c r="D142" s="524"/>
      <c r="E142" s="523"/>
    </row>
    <row r="143" spans="1:5" ht="22.8">
      <c r="A143" s="523"/>
      <c r="B143" s="523"/>
      <c r="C143" s="523"/>
      <c r="D143" s="524"/>
      <c r="E143" s="523"/>
    </row>
    <row r="144" spans="1:5" ht="22.8">
      <c r="A144" s="523"/>
      <c r="B144" s="523"/>
      <c r="C144" s="523"/>
      <c r="D144" s="524"/>
      <c r="E144" s="523"/>
    </row>
    <row r="145" spans="1:5" ht="22.8">
      <c r="A145" s="523"/>
      <c r="B145" s="523"/>
      <c r="C145" s="523"/>
      <c r="D145" s="524"/>
      <c r="E145" s="523"/>
    </row>
    <row r="146" spans="1:5" ht="22.8">
      <c r="A146" s="523"/>
      <c r="B146" s="523"/>
      <c r="C146" s="523"/>
      <c r="D146" s="524"/>
      <c r="E146" s="523"/>
    </row>
    <row r="147" spans="1:5" ht="22.8">
      <c r="A147" s="523"/>
      <c r="B147" s="523"/>
      <c r="C147" s="523"/>
      <c r="D147" s="524"/>
      <c r="E147" s="523"/>
    </row>
    <row r="148" spans="1:5" ht="22.8">
      <c r="A148" s="523"/>
      <c r="B148" s="523"/>
      <c r="C148" s="523"/>
      <c r="D148" s="524"/>
      <c r="E148" s="523"/>
    </row>
    <row r="149" spans="1:5" ht="22.8">
      <c r="A149" s="523"/>
      <c r="B149" s="523"/>
      <c r="C149" s="523"/>
      <c r="D149" s="524"/>
      <c r="E149" s="523"/>
    </row>
    <row r="150" spans="1:5" ht="22.8">
      <c r="A150" s="523"/>
      <c r="B150" s="523"/>
      <c r="C150" s="523"/>
      <c r="D150" s="524"/>
      <c r="E150" s="523"/>
    </row>
    <row r="151" spans="1:5" ht="22.8">
      <c r="A151" s="523"/>
      <c r="B151" s="523"/>
      <c r="C151" s="523"/>
      <c r="D151" s="524"/>
      <c r="E151" s="523"/>
    </row>
    <row r="152" spans="1:5" ht="22.8">
      <c r="A152" s="523"/>
      <c r="B152" s="523"/>
      <c r="C152" s="523"/>
      <c r="D152" s="524"/>
      <c r="E152" s="523"/>
    </row>
    <row r="153" spans="1:5" ht="22.8">
      <c r="A153" s="523"/>
      <c r="B153" s="523"/>
      <c r="C153" s="523"/>
      <c r="D153" s="524"/>
      <c r="E153" s="523"/>
    </row>
    <row r="154" spans="1:5" ht="22.8">
      <c r="A154" s="523"/>
      <c r="B154" s="523"/>
      <c r="C154" s="523"/>
      <c r="D154" s="524"/>
      <c r="E154" s="523"/>
    </row>
    <row r="155" spans="1:5" ht="22.8">
      <c r="A155" s="523"/>
      <c r="B155" s="523"/>
      <c r="C155" s="523"/>
      <c r="D155" s="524"/>
      <c r="E155" s="523"/>
    </row>
    <row r="156" spans="1:5" ht="22.8">
      <c r="A156" s="523"/>
      <c r="B156" s="523"/>
      <c r="C156" s="523"/>
      <c r="D156" s="524"/>
      <c r="E156" s="523"/>
    </row>
    <row r="157" spans="1:5" ht="22.8">
      <c r="A157" s="523"/>
      <c r="B157" s="523"/>
      <c r="C157" s="523"/>
      <c r="D157" s="524"/>
      <c r="E157" s="523"/>
    </row>
    <row r="158" spans="1:5" ht="22.8">
      <c r="A158" s="523"/>
      <c r="B158" s="523"/>
      <c r="C158" s="523"/>
      <c r="D158" s="524"/>
      <c r="E158" s="523"/>
    </row>
    <row r="159" spans="1:5" ht="22.8">
      <c r="A159" s="523"/>
      <c r="B159" s="523"/>
      <c r="C159" s="523"/>
      <c r="D159" s="524"/>
      <c r="E159" s="523"/>
    </row>
    <row r="160" spans="1:5" ht="22.8">
      <c r="A160" s="523"/>
      <c r="B160" s="523"/>
      <c r="C160" s="523"/>
      <c r="D160" s="524"/>
      <c r="E160" s="523"/>
    </row>
    <row r="161" spans="1:5" ht="22.8">
      <c r="A161" s="523"/>
      <c r="B161" s="523"/>
      <c r="C161" s="523"/>
      <c r="D161" s="524"/>
      <c r="E161" s="523"/>
    </row>
    <row r="162" spans="1:5" ht="22.8">
      <c r="A162" s="523"/>
      <c r="B162" s="523"/>
      <c r="C162" s="523"/>
      <c r="D162" s="524"/>
      <c r="E162" s="523"/>
    </row>
    <row r="163" spans="1:5" ht="22.8">
      <c r="A163" s="523"/>
      <c r="B163" s="523"/>
      <c r="C163" s="523"/>
      <c r="D163" s="524"/>
      <c r="E163" s="523"/>
    </row>
    <row r="164" spans="1:5" ht="22.8">
      <c r="A164" s="523"/>
      <c r="B164" s="523"/>
      <c r="C164" s="523"/>
      <c r="D164" s="524"/>
      <c r="E164" s="523"/>
    </row>
    <row r="165" spans="1:5" ht="22.8">
      <c r="A165" s="523"/>
      <c r="B165" s="523"/>
      <c r="C165" s="523"/>
      <c r="D165" s="524"/>
      <c r="E165" s="523"/>
    </row>
    <row r="166" spans="1:5" ht="22.8">
      <c r="A166" s="523"/>
      <c r="B166" s="523"/>
      <c r="C166" s="523"/>
      <c r="D166" s="524"/>
      <c r="E166" s="523"/>
    </row>
    <row r="167" spans="1:5" ht="22.8">
      <c r="A167" s="523"/>
      <c r="B167" s="523"/>
      <c r="C167" s="523"/>
      <c r="D167" s="524"/>
      <c r="E167" s="523"/>
    </row>
    <row r="168" spans="1:5" ht="22.8">
      <c r="A168" s="523"/>
      <c r="B168" s="523"/>
      <c r="C168" s="523"/>
      <c r="D168" s="524"/>
      <c r="E168" s="523"/>
    </row>
    <row r="169" spans="1:5" ht="22.8">
      <c r="A169" s="523"/>
      <c r="B169" s="523"/>
      <c r="C169" s="523"/>
      <c r="D169" s="524"/>
      <c r="E169" s="523"/>
    </row>
    <row r="170" spans="1:5" ht="22.8">
      <c r="A170" s="523"/>
      <c r="B170" s="523"/>
      <c r="C170" s="523"/>
      <c r="D170" s="524"/>
      <c r="E170" s="523"/>
    </row>
    <row r="171" spans="1:5" ht="22.8">
      <c r="A171" s="523"/>
      <c r="B171" s="523"/>
      <c r="C171" s="523"/>
      <c r="D171" s="524"/>
      <c r="E171" s="523"/>
    </row>
    <row r="172" spans="1:5" ht="22.8">
      <c r="A172" s="523"/>
      <c r="B172" s="523"/>
      <c r="C172" s="523"/>
      <c r="D172" s="524"/>
      <c r="E172" s="523"/>
    </row>
    <row r="173" spans="1:5" ht="22.8">
      <c r="A173" s="523"/>
      <c r="B173" s="523"/>
      <c r="C173" s="523"/>
      <c r="D173" s="524"/>
      <c r="E173" s="523"/>
    </row>
    <row r="174" spans="1:5" ht="22.8">
      <c r="A174" s="523"/>
      <c r="B174" s="523"/>
      <c r="C174" s="523"/>
      <c r="D174" s="524"/>
      <c r="E174" s="523"/>
    </row>
    <row r="175" spans="1:5" ht="22.8">
      <c r="A175" s="523"/>
      <c r="B175" s="523"/>
      <c r="C175" s="523"/>
      <c r="D175" s="524"/>
      <c r="E175" s="523"/>
    </row>
    <row r="176" spans="1:5" ht="22.8">
      <c r="A176" s="523"/>
      <c r="B176" s="523"/>
      <c r="C176" s="523"/>
      <c r="D176" s="524"/>
      <c r="E176" s="523"/>
    </row>
    <row r="177" spans="1:5" ht="22.8">
      <c r="A177" s="523"/>
      <c r="B177" s="523"/>
      <c r="C177" s="523"/>
      <c r="D177" s="524"/>
      <c r="E177" s="523"/>
    </row>
    <row r="178" spans="1:5" ht="22.8">
      <c r="A178" s="523"/>
      <c r="B178" s="523"/>
      <c r="C178" s="523"/>
      <c r="D178" s="524"/>
      <c r="E178" s="523"/>
    </row>
    <row r="179" spans="1:5" ht="22.8">
      <c r="A179" s="523"/>
      <c r="B179" s="523"/>
      <c r="C179" s="523"/>
      <c r="D179" s="524"/>
      <c r="E179" s="523"/>
    </row>
    <row r="180" spans="1:5" ht="22.8">
      <c r="A180" s="523"/>
      <c r="B180" s="523"/>
      <c r="C180" s="523"/>
      <c r="D180" s="524"/>
      <c r="E180" s="523"/>
    </row>
    <row r="181" spans="1:5" ht="22.8">
      <c r="A181" s="523"/>
      <c r="B181" s="523"/>
      <c r="C181" s="523"/>
      <c r="D181" s="524"/>
      <c r="E181" s="523"/>
    </row>
    <row r="182" spans="1:5" ht="22.8">
      <c r="A182" s="523"/>
      <c r="B182" s="523"/>
      <c r="C182" s="523"/>
      <c r="D182" s="524"/>
      <c r="E182" s="523"/>
    </row>
    <row r="183" spans="1:5" ht="22.8">
      <c r="A183" s="523"/>
      <c r="B183" s="523"/>
      <c r="C183" s="523"/>
      <c r="D183" s="524"/>
      <c r="E183" s="523"/>
    </row>
    <row r="184" spans="1:5" ht="22.8">
      <c r="A184" s="523"/>
      <c r="B184" s="523"/>
      <c r="C184" s="523"/>
      <c r="D184" s="524"/>
      <c r="E184" s="523"/>
    </row>
    <row r="185" spans="1:5" ht="22.8">
      <c r="A185" s="523"/>
      <c r="B185" s="523"/>
      <c r="C185" s="523"/>
      <c r="D185" s="524"/>
      <c r="E185" s="523"/>
    </row>
    <row r="186" spans="1:5" ht="22.8">
      <c r="A186" s="523"/>
      <c r="B186" s="523"/>
      <c r="C186" s="523"/>
      <c r="D186" s="524"/>
      <c r="E186" s="523"/>
    </row>
    <row r="187" spans="1:5" ht="22.8">
      <c r="A187" s="523"/>
      <c r="B187" s="523"/>
      <c r="C187" s="523"/>
      <c r="D187" s="524"/>
      <c r="E187" s="523"/>
    </row>
    <row r="188" spans="1:5" ht="22.8">
      <c r="A188" s="523"/>
      <c r="B188" s="523"/>
      <c r="C188" s="523"/>
      <c r="D188" s="524"/>
      <c r="E188" s="523"/>
    </row>
    <row r="189" spans="1:5" ht="22.8">
      <c r="A189" s="523"/>
      <c r="B189" s="523"/>
      <c r="C189" s="523"/>
      <c r="D189" s="524"/>
      <c r="E189" s="523"/>
    </row>
    <row r="190" spans="1:5" ht="22.8">
      <c r="A190" s="523"/>
      <c r="B190" s="523"/>
      <c r="C190" s="523"/>
      <c r="D190" s="524"/>
      <c r="E190" s="523"/>
    </row>
    <row r="191" spans="1:5" ht="22.8">
      <c r="A191" s="523"/>
      <c r="B191" s="523"/>
      <c r="C191" s="523"/>
      <c r="D191" s="524"/>
      <c r="E191" s="523"/>
    </row>
    <row r="192" spans="1:5" ht="22.8">
      <c r="A192" s="523"/>
      <c r="B192" s="523"/>
      <c r="C192" s="523"/>
      <c r="D192" s="524"/>
      <c r="E192" s="523"/>
    </row>
    <row r="193" spans="1:5" ht="22.8">
      <c r="A193" s="523"/>
      <c r="B193" s="523"/>
      <c r="C193" s="523"/>
      <c r="D193" s="524"/>
      <c r="E193" s="523"/>
    </row>
    <row r="194" spans="1:5" ht="22.8">
      <c r="A194" s="523"/>
      <c r="B194" s="523"/>
      <c r="C194" s="523"/>
      <c r="D194" s="524"/>
      <c r="E194" s="523"/>
    </row>
    <row r="195" spans="1:5" ht="22.8">
      <c r="A195" s="523"/>
      <c r="B195" s="523"/>
      <c r="C195" s="523"/>
      <c r="D195" s="524"/>
      <c r="E195" s="523"/>
    </row>
    <row r="196" spans="1:5" ht="22.8">
      <c r="A196" s="523"/>
      <c r="B196" s="523"/>
      <c r="C196" s="523"/>
      <c r="D196" s="524"/>
      <c r="E196" s="523"/>
    </row>
    <row r="197" spans="1:5" ht="22.8">
      <c r="A197" s="523"/>
      <c r="B197" s="523"/>
      <c r="C197" s="523"/>
      <c r="D197" s="524"/>
      <c r="E197" s="523"/>
    </row>
    <row r="198" spans="1:5" ht="22.8">
      <c r="A198" s="523"/>
      <c r="B198" s="523"/>
      <c r="C198" s="523"/>
      <c r="D198" s="524"/>
      <c r="E198" s="523"/>
    </row>
    <row r="199" spans="1:5" ht="22.8">
      <c r="A199" s="523"/>
      <c r="B199" s="523"/>
      <c r="C199" s="523"/>
      <c r="D199" s="524"/>
      <c r="E199" s="523"/>
    </row>
    <row r="200" spans="1:5" ht="22.8">
      <c r="A200" s="523"/>
      <c r="B200" s="523"/>
      <c r="C200" s="523"/>
      <c r="D200" s="524"/>
      <c r="E200" s="523"/>
    </row>
    <row r="201" spans="1:5" ht="22.8">
      <c r="A201" s="523"/>
      <c r="B201" s="523"/>
      <c r="C201" s="523"/>
      <c r="D201" s="524"/>
      <c r="E201" s="523"/>
    </row>
    <row r="202" spans="1:5" ht="22.8">
      <c r="A202" s="523"/>
      <c r="B202" s="523"/>
      <c r="C202" s="523"/>
      <c r="D202" s="524"/>
      <c r="E202" s="523"/>
    </row>
    <row r="203" spans="1:5" ht="22.8">
      <c r="A203" s="523"/>
      <c r="B203" s="523"/>
      <c r="C203" s="523"/>
      <c r="D203" s="524"/>
      <c r="E203" s="523"/>
    </row>
    <row r="204" spans="1:5" ht="22.8">
      <c r="A204" s="523"/>
      <c r="B204" s="523"/>
      <c r="C204" s="523"/>
      <c r="D204" s="524"/>
      <c r="E204" s="523"/>
    </row>
    <row r="205" spans="1:5" ht="22.8">
      <c r="A205" s="523"/>
      <c r="B205" s="523"/>
      <c r="C205" s="523"/>
      <c r="D205" s="524"/>
      <c r="E205" s="523"/>
    </row>
    <row r="206" spans="1:5" ht="22.8">
      <c r="A206" s="523"/>
      <c r="B206" s="523"/>
      <c r="C206" s="523"/>
      <c r="D206" s="524"/>
      <c r="E206" s="523"/>
    </row>
    <row r="207" spans="1:5" ht="22.8">
      <c r="A207" s="523"/>
      <c r="B207" s="523"/>
      <c r="C207" s="523"/>
      <c r="D207" s="524"/>
      <c r="E207" s="523"/>
    </row>
    <row r="208" spans="1:5" ht="22.8">
      <c r="A208" s="523"/>
      <c r="B208" s="523"/>
      <c r="C208" s="523"/>
      <c r="D208" s="524"/>
      <c r="E208" s="523"/>
    </row>
    <row r="209" spans="1:5" ht="22.8">
      <c r="A209" s="523"/>
      <c r="B209" s="523"/>
      <c r="C209" s="523"/>
      <c r="D209" s="524"/>
      <c r="E209" s="523"/>
    </row>
    <row r="210" spans="1:5" ht="22.8">
      <c r="A210" s="523"/>
      <c r="B210" s="523"/>
      <c r="C210" s="523"/>
      <c r="D210" s="524"/>
      <c r="E210" s="523"/>
    </row>
    <row r="211" spans="1:5" ht="22.8">
      <c r="A211" s="523"/>
      <c r="B211" s="523"/>
      <c r="C211" s="523"/>
      <c r="D211" s="524"/>
      <c r="E211" s="523"/>
    </row>
    <row r="212" spans="1:5" ht="22.8">
      <c r="A212" s="523"/>
      <c r="B212" s="523"/>
      <c r="C212" s="523"/>
      <c r="D212" s="524"/>
      <c r="E212" s="523"/>
    </row>
    <row r="213" spans="1:5" ht="22.8">
      <c r="A213" s="523"/>
      <c r="B213" s="523"/>
      <c r="C213" s="523"/>
      <c r="D213" s="524"/>
      <c r="E213" s="523"/>
    </row>
    <row r="214" spans="1:5" ht="22.8">
      <c r="A214" s="523"/>
      <c r="B214" s="523"/>
      <c r="C214" s="523"/>
      <c r="D214" s="524"/>
      <c r="E214" s="523"/>
    </row>
    <row r="215" spans="1:5" ht="22.8">
      <c r="A215" s="523"/>
      <c r="B215" s="523"/>
      <c r="C215" s="523"/>
      <c r="D215" s="524"/>
      <c r="E215" s="523"/>
    </row>
    <row r="216" spans="1:5" ht="22.8">
      <c r="A216" s="523"/>
      <c r="B216" s="523"/>
      <c r="C216" s="523"/>
      <c r="D216" s="524"/>
      <c r="E216" s="523"/>
    </row>
    <row r="217" spans="1:5" ht="22.8">
      <c r="A217" s="523"/>
      <c r="B217" s="523"/>
      <c r="C217" s="523"/>
      <c r="D217" s="524"/>
      <c r="E217" s="523"/>
    </row>
    <row r="218" spans="1:5" ht="22.8">
      <c r="A218" s="523"/>
      <c r="B218" s="523"/>
      <c r="C218" s="523"/>
      <c r="D218" s="524"/>
      <c r="E218" s="523"/>
    </row>
    <row r="219" spans="1:5" ht="22.8">
      <c r="A219" s="523"/>
      <c r="B219" s="523"/>
      <c r="C219" s="523"/>
      <c r="D219" s="524"/>
      <c r="E219" s="523"/>
    </row>
    <row r="220" spans="1:5" ht="22.8">
      <c r="A220" s="523"/>
      <c r="B220" s="523"/>
      <c r="C220" s="523"/>
      <c r="D220" s="524"/>
      <c r="E220" s="523"/>
    </row>
    <row r="221" spans="1:5" ht="22.8">
      <c r="A221" s="523"/>
      <c r="B221" s="523"/>
      <c r="C221" s="523"/>
      <c r="D221" s="524"/>
      <c r="E221" s="523"/>
    </row>
    <row r="222" spans="1:5" ht="22.8">
      <c r="A222" s="523"/>
      <c r="B222" s="523"/>
      <c r="C222" s="523"/>
      <c r="D222" s="524"/>
      <c r="E222" s="523"/>
    </row>
  </sheetData>
  <mergeCells count="11">
    <mergeCell ref="F11:H11"/>
    <mergeCell ref="A13:H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67375F6B-B7E6-49A3-A088-879464FEF22B}"/>
  </hyperlinks>
  <pageMargins left="0.7" right="0.7" top="0.75" bottom="0.75" header="0.3" footer="0.3"/>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DE7B-5980-4393-866C-BF4DFF7BA34E}">
  <dimension ref="A1:L222"/>
  <sheetViews>
    <sheetView workbookViewId="0">
      <selection activeCell="I1" sqref="I1:J1"/>
    </sheetView>
  </sheetViews>
  <sheetFormatPr defaultColWidth="9" defaultRowHeight="15.6"/>
  <cols>
    <col min="1" max="3" width="18.6640625" style="518" customWidth="1"/>
    <col min="4" max="4" width="18.6640625" style="520" customWidth="1"/>
    <col min="5" max="8" width="18.6640625" style="518" customWidth="1"/>
    <col min="9" max="16384" width="9" style="518"/>
  </cols>
  <sheetData>
    <row r="1" spans="1:12" s="516" customFormat="1" ht="21" customHeight="1">
      <c r="A1" s="487" t="s">
        <v>1194</v>
      </c>
      <c r="B1" s="488"/>
      <c r="C1" s="489"/>
      <c r="D1" s="488"/>
      <c r="E1" s="489"/>
      <c r="F1" s="487" t="s">
        <v>754</v>
      </c>
      <c r="G1" s="2235" t="s">
        <v>1264</v>
      </c>
      <c r="H1" s="2236"/>
      <c r="I1" s="1453" t="s">
        <v>49</v>
      </c>
      <c r="J1" s="1453"/>
      <c r="K1" s="489"/>
      <c r="L1" s="489"/>
    </row>
    <row r="2" spans="1:12" s="516" customFormat="1" ht="21" customHeight="1">
      <c r="A2" s="487" t="s">
        <v>1196</v>
      </c>
      <c r="B2" s="490" t="s">
        <v>1265</v>
      </c>
      <c r="C2" s="489"/>
      <c r="D2" s="491"/>
      <c r="E2" s="490"/>
      <c r="F2" s="487" t="s">
        <v>1067</v>
      </c>
      <c r="G2" s="1597" t="s">
        <v>1266</v>
      </c>
      <c r="H2" s="1597"/>
      <c r="I2" s="489"/>
      <c r="J2" s="489"/>
      <c r="K2" s="489"/>
      <c r="L2" s="489"/>
    </row>
    <row r="3" spans="1:12" s="517" customFormat="1" ht="37.5" customHeight="1">
      <c r="A3" s="2237" t="s">
        <v>1267</v>
      </c>
      <c r="B3" s="2237"/>
      <c r="C3" s="2237"/>
      <c r="D3" s="2237"/>
      <c r="E3" s="2237"/>
      <c r="F3" s="2237"/>
      <c r="G3" s="2237"/>
      <c r="H3" s="2237"/>
      <c r="I3" s="492"/>
      <c r="J3" s="492"/>
      <c r="K3" s="492"/>
      <c r="L3" s="492"/>
    </row>
    <row r="4" spans="1:12" ht="21" customHeight="1" thickBot="1">
      <c r="A4" s="2226" t="s">
        <v>1268</v>
      </c>
      <c r="B4" s="2226"/>
      <c r="C4" s="2226"/>
      <c r="D4" s="2226"/>
      <c r="E4" s="2226"/>
      <c r="F4" s="2226"/>
      <c r="G4" s="2226"/>
      <c r="H4" s="2226"/>
      <c r="I4" s="377"/>
      <c r="J4" s="377"/>
      <c r="K4" s="377"/>
      <c r="L4" s="377"/>
    </row>
    <row r="5" spans="1:12" s="519" customFormat="1" ht="37.35" customHeight="1">
      <c r="A5" s="2227" t="s">
        <v>1203</v>
      </c>
      <c r="B5" s="2229" t="s">
        <v>1204</v>
      </c>
      <c r="C5" s="2231" t="s">
        <v>1205</v>
      </c>
      <c r="D5" s="2232"/>
      <c r="E5" s="2232"/>
      <c r="F5" s="2233" t="s">
        <v>1206</v>
      </c>
      <c r="G5" s="2234"/>
      <c r="H5" s="2234"/>
      <c r="I5" s="495"/>
      <c r="J5" s="495"/>
      <c r="K5" s="495"/>
      <c r="L5" s="495"/>
    </row>
    <row r="6" spans="1:12" s="519" customFormat="1" ht="37.35" customHeight="1" thickBot="1">
      <c r="A6" s="2228"/>
      <c r="B6" s="2230"/>
      <c r="C6" s="594" t="s">
        <v>776</v>
      </c>
      <c r="D6" s="595" t="s">
        <v>1248</v>
      </c>
      <c r="E6" s="595" t="s">
        <v>1237</v>
      </c>
      <c r="F6" s="594" t="s">
        <v>776</v>
      </c>
      <c r="G6" s="595" t="s">
        <v>1248</v>
      </c>
      <c r="H6" s="596" t="s">
        <v>1237</v>
      </c>
      <c r="I6" s="495"/>
      <c r="J6" s="495"/>
      <c r="K6" s="495"/>
      <c r="L6" s="495"/>
    </row>
    <row r="7" spans="1:12" s="519" customFormat="1" ht="43.5" customHeight="1">
      <c r="A7" s="494" t="s">
        <v>1213</v>
      </c>
      <c r="B7" s="597">
        <v>8</v>
      </c>
      <c r="C7" s="598">
        <v>8</v>
      </c>
      <c r="D7" s="598" t="s">
        <v>1214</v>
      </c>
      <c r="E7" s="598">
        <v>8</v>
      </c>
      <c r="F7" s="598" t="s">
        <v>1214</v>
      </c>
      <c r="G7" s="598" t="s">
        <v>1214</v>
      </c>
      <c r="H7" s="598" t="s">
        <v>1214</v>
      </c>
      <c r="I7" s="495"/>
      <c r="J7" s="495"/>
      <c r="K7" s="495"/>
      <c r="L7" s="495"/>
    </row>
    <row r="8" spans="1:12" s="519" customFormat="1" ht="43.95" customHeight="1">
      <c r="A8" s="496" t="s">
        <v>1215</v>
      </c>
      <c r="B8" s="599" t="s">
        <v>1214</v>
      </c>
      <c r="C8" s="600" t="s">
        <v>1214</v>
      </c>
      <c r="D8" s="600" t="s">
        <v>1214</v>
      </c>
      <c r="E8" s="600" t="s">
        <v>1214</v>
      </c>
      <c r="F8" s="600" t="s">
        <v>1214</v>
      </c>
      <c r="G8" s="601" t="s">
        <v>1214</v>
      </c>
      <c r="H8" s="601" t="s">
        <v>1214</v>
      </c>
      <c r="I8" s="495"/>
      <c r="J8" s="495"/>
      <c r="K8" s="495"/>
      <c r="L8" s="495"/>
    </row>
    <row r="9" spans="1:12" s="519" customFormat="1" ht="43.95" customHeight="1">
      <c r="A9" s="496" t="s">
        <v>1216</v>
      </c>
      <c r="B9" s="599" t="s">
        <v>1214</v>
      </c>
      <c r="C9" s="600" t="s">
        <v>1214</v>
      </c>
      <c r="D9" s="600" t="s">
        <v>1214</v>
      </c>
      <c r="E9" s="600" t="s">
        <v>1214</v>
      </c>
      <c r="F9" s="600" t="s">
        <v>1214</v>
      </c>
      <c r="G9" s="601" t="s">
        <v>1214</v>
      </c>
      <c r="H9" s="601" t="s">
        <v>1214</v>
      </c>
      <c r="I9" s="495"/>
      <c r="J9" s="495"/>
      <c r="K9" s="495"/>
      <c r="L9" s="495"/>
    </row>
    <row r="10" spans="1:12" s="519" customFormat="1" ht="43.95" customHeight="1" thickBot="1">
      <c r="A10" s="497" t="s">
        <v>1217</v>
      </c>
      <c r="B10" s="602">
        <v>8</v>
      </c>
      <c r="C10" s="603">
        <v>8</v>
      </c>
      <c r="D10" s="603" t="s">
        <v>1214</v>
      </c>
      <c r="E10" s="603">
        <v>8</v>
      </c>
      <c r="F10" s="603" t="s">
        <v>1214</v>
      </c>
      <c r="G10" s="604" t="s">
        <v>1214</v>
      </c>
      <c r="H10" s="604" t="s">
        <v>1214</v>
      </c>
      <c r="I10" s="495"/>
      <c r="J10" s="495"/>
      <c r="K10" s="495"/>
      <c r="L10" s="495"/>
    </row>
    <row r="11" spans="1:12" ht="16.2">
      <c r="A11" s="509"/>
      <c r="B11" s="377"/>
      <c r="C11" s="377"/>
      <c r="D11" s="510"/>
      <c r="E11" s="377"/>
      <c r="F11" s="2224" t="s">
        <v>1269</v>
      </c>
      <c r="G11" s="2224"/>
      <c r="H11" s="2224"/>
      <c r="I11" s="377"/>
      <c r="J11" s="377"/>
      <c r="K11" s="377"/>
      <c r="L11" s="377"/>
    </row>
    <row r="12" spans="1:12" ht="30.75" customHeight="1">
      <c r="A12" s="2201" t="s">
        <v>1270</v>
      </c>
      <c r="B12" s="2201"/>
      <c r="C12" s="2201"/>
      <c r="D12" s="2201"/>
      <c r="E12" s="2201"/>
      <c r="F12" s="2201"/>
      <c r="G12" s="2201"/>
      <c r="H12" s="2201"/>
      <c r="I12" s="377"/>
      <c r="J12" s="377"/>
      <c r="K12" s="377"/>
      <c r="L12" s="377"/>
    </row>
    <row r="13" spans="1:12" ht="16.2">
      <c r="A13" s="2215" t="s">
        <v>1271</v>
      </c>
      <c r="B13" s="1716"/>
      <c r="C13" s="1716"/>
      <c r="D13" s="1716"/>
      <c r="E13" s="1716"/>
      <c r="F13" s="1716"/>
      <c r="G13" s="1716"/>
      <c r="H13" s="1716"/>
      <c r="I13" s="1716"/>
      <c r="J13" s="1716"/>
      <c r="K13" s="1716"/>
      <c r="L13" s="1716"/>
    </row>
    <row r="14" spans="1:12" ht="17.399999999999999" customHeight="1">
      <c r="A14" s="377" t="s">
        <v>1272</v>
      </c>
      <c r="B14" s="377"/>
      <c r="C14" s="377"/>
      <c r="D14" s="377"/>
      <c r="E14" s="377"/>
      <c r="F14" s="377"/>
      <c r="G14" s="377"/>
      <c r="H14" s="377"/>
      <c r="I14" s="377"/>
      <c r="J14" s="377"/>
      <c r="K14" s="377"/>
      <c r="L14" s="377"/>
    </row>
    <row r="15" spans="1:12" ht="21.75" customHeight="1"/>
    <row r="16" spans="1:12" ht="21" customHeight="1">
      <c r="A16" s="523"/>
      <c r="B16" s="523"/>
      <c r="C16" s="523"/>
      <c r="D16" s="524"/>
      <c r="E16" s="523"/>
      <c r="F16" s="523"/>
      <c r="G16" s="523"/>
    </row>
    <row r="17" spans="1:7" ht="21" customHeight="1">
      <c r="A17" s="523"/>
      <c r="B17" s="523"/>
      <c r="C17" s="523"/>
      <c r="D17" s="524"/>
      <c r="E17" s="523"/>
      <c r="F17" s="523"/>
      <c r="G17" s="523"/>
    </row>
    <row r="18" spans="1:7" ht="21" customHeight="1">
      <c r="A18" s="523"/>
      <c r="B18" s="523"/>
      <c r="C18" s="523"/>
      <c r="D18" s="524"/>
      <c r="E18" s="523"/>
      <c r="F18" s="523"/>
      <c r="G18" s="523"/>
    </row>
    <row r="19" spans="1:7" ht="21" customHeight="1">
      <c r="A19" s="523"/>
      <c r="B19" s="523"/>
      <c r="C19" s="523"/>
      <c r="D19" s="524"/>
      <c r="E19" s="523"/>
      <c r="F19" s="523"/>
      <c r="G19" s="523"/>
    </row>
    <row r="20" spans="1:7" ht="21" customHeight="1">
      <c r="A20" s="523"/>
      <c r="B20" s="523"/>
      <c r="C20" s="523"/>
      <c r="D20" s="524"/>
      <c r="E20" s="523"/>
      <c r="F20" s="523"/>
      <c r="G20" s="523"/>
    </row>
    <row r="21" spans="1:7" ht="21" customHeight="1">
      <c r="A21" s="523"/>
      <c r="B21" s="523"/>
      <c r="C21" s="523"/>
      <c r="D21" s="524"/>
      <c r="E21" s="523"/>
      <c r="F21" s="523"/>
      <c r="G21" s="523"/>
    </row>
    <row r="22" spans="1:7" ht="21" customHeight="1">
      <c r="A22" s="523"/>
      <c r="B22" s="523"/>
      <c r="C22" s="523"/>
      <c r="D22" s="524"/>
      <c r="E22" s="523"/>
      <c r="F22" s="523"/>
      <c r="G22" s="523"/>
    </row>
    <row r="23" spans="1:7" ht="21" customHeight="1">
      <c r="A23" s="523"/>
      <c r="B23" s="523"/>
      <c r="C23" s="523"/>
      <c r="D23" s="524"/>
      <c r="E23" s="523"/>
      <c r="F23" s="523"/>
      <c r="G23" s="523"/>
    </row>
    <row r="24" spans="1:7" ht="21" customHeight="1">
      <c r="A24" s="523"/>
      <c r="B24" s="523"/>
      <c r="C24" s="523"/>
      <c r="D24" s="524"/>
      <c r="E24" s="523"/>
      <c r="F24" s="523"/>
      <c r="G24" s="523"/>
    </row>
    <row r="25" spans="1:7" ht="21" customHeight="1">
      <c r="A25" s="523"/>
      <c r="B25" s="523"/>
      <c r="C25" s="523"/>
      <c r="D25" s="524"/>
      <c r="E25" s="523"/>
    </row>
    <row r="26" spans="1:7" ht="21" customHeight="1">
      <c r="A26" s="523"/>
      <c r="B26" s="523"/>
      <c r="C26" s="523"/>
      <c r="D26" s="524"/>
      <c r="E26" s="523"/>
    </row>
    <row r="27" spans="1:7" ht="21" customHeight="1">
      <c r="A27" s="523"/>
      <c r="B27" s="523"/>
      <c r="C27" s="523"/>
      <c r="D27" s="524"/>
      <c r="E27" s="523"/>
    </row>
    <row r="28" spans="1:7" ht="21" customHeight="1">
      <c r="A28" s="523"/>
      <c r="B28" s="523"/>
      <c r="C28" s="523"/>
      <c r="D28" s="524"/>
      <c r="E28" s="523"/>
    </row>
    <row r="29" spans="1:7" ht="21" customHeight="1">
      <c r="A29" s="523"/>
      <c r="B29" s="523"/>
      <c r="C29" s="523"/>
      <c r="D29" s="524"/>
      <c r="E29" s="523"/>
    </row>
    <row r="30" spans="1:7" ht="21" customHeight="1">
      <c r="A30" s="523"/>
      <c r="B30" s="523"/>
      <c r="C30" s="523"/>
      <c r="D30" s="524"/>
      <c r="E30" s="523"/>
    </row>
    <row r="31" spans="1:7" ht="21" customHeight="1">
      <c r="A31" s="523"/>
      <c r="B31" s="523"/>
      <c r="C31" s="523"/>
      <c r="D31" s="524"/>
      <c r="E31" s="523"/>
    </row>
    <row r="32" spans="1:7" ht="21" customHeight="1">
      <c r="A32" s="523"/>
      <c r="B32" s="523"/>
      <c r="C32" s="523"/>
      <c r="D32" s="524"/>
      <c r="E32" s="523"/>
    </row>
    <row r="33" spans="1:5" ht="21" customHeight="1">
      <c r="A33" s="523"/>
      <c r="B33" s="523"/>
      <c r="C33" s="523"/>
      <c r="D33" s="524"/>
      <c r="E33" s="523"/>
    </row>
    <row r="34" spans="1:5" ht="21" customHeight="1">
      <c r="A34" s="523"/>
      <c r="B34" s="523"/>
      <c r="C34" s="523"/>
      <c r="D34" s="524"/>
      <c r="E34" s="523"/>
    </row>
    <row r="35" spans="1:5" ht="22.8">
      <c r="A35" s="523"/>
      <c r="B35" s="523"/>
      <c r="C35" s="523"/>
      <c r="D35" s="524"/>
      <c r="E35" s="523"/>
    </row>
    <row r="36" spans="1:5" ht="22.8">
      <c r="A36" s="523"/>
      <c r="B36" s="523"/>
      <c r="C36" s="523"/>
      <c r="D36" s="524"/>
      <c r="E36" s="523"/>
    </row>
    <row r="37" spans="1:5" ht="22.8">
      <c r="A37" s="523"/>
      <c r="B37" s="523"/>
      <c r="C37" s="523"/>
      <c r="D37" s="524"/>
      <c r="E37" s="523"/>
    </row>
    <row r="38" spans="1:5" ht="22.8">
      <c r="A38" s="523"/>
      <c r="B38" s="523"/>
      <c r="C38" s="523"/>
      <c r="D38" s="524"/>
      <c r="E38" s="523"/>
    </row>
    <row r="39" spans="1:5" ht="22.8">
      <c r="A39" s="523"/>
      <c r="B39" s="523"/>
      <c r="C39" s="523"/>
      <c r="D39" s="524"/>
      <c r="E39" s="523"/>
    </row>
    <row r="40" spans="1:5" ht="22.8">
      <c r="A40" s="523"/>
      <c r="B40" s="523"/>
      <c r="C40" s="523"/>
      <c r="D40" s="524"/>
      <c r="E40" s="523"/>
    </row>
    <row r="41" spans="1:5" ht="22.8">
      <c r="A41" s="523"/>
      <c r="B41" s="523"/>
      <c r="C41" s="523"/>
      <c r="D41" s="524"/>
      <c r="E41" s="523"/>
    </row>
    <row r="42" spans="1:5" ht="22.8">
      <c r="A42" s="523"/>
      <c r="B42" s="523"/>
      <c r="C42" s="523"/>
      <c r="D42" s="524"/>
      <c r="E42" s="523"/>
    </row>
    <row r="43" spans="1:5" ht="22.8">
      <c r="A43" s="523"/>
      <c r="B43" s="523"/>
      <c r="C43" s="523"/>
      <c r="D43" s="524"/>
      <c r="E43" s="523"/>
    </row>
    <row r="44" spans="1:5" ht="22.8">
      <c r="A44" s="523"/>
      <c r="B44" s="523"/>
      <c r="C44" s="523"/>
      <c r="D44" s="524"/>
      <c r="E44" s="523"/>
    </row>
    <row r="45" spans="1:5" ht="22.8">
      <c r="A45" s="523"/>
      <c r="B45" s="523"/>
      <c r="C45" s="523"/>
      <c r="D45" s="524"/>
      <c r="E45" s="523"/>
    </row>
    <row r="46" spans="1:5" ht="22.8">
      <c r="A46" s="523"/>
      <c r="B46" s="523"/>
      <c r="C46" s="523"/>
      <c r="D46" s="524"/>
      <c r="E46" s="523"/>
    </row>
    <row r="47" spans="1:5" ht="22.8">
      <c r="A47" s="523"/>
      <c r="B47" s="523"/>
      <c r="C47" s="523"/>
      <c r="D47" s="524"/>
      <c r="E47" s="523"/>
    </row>
    <row r="48" spans="1:5" ht="22.8">
      <c r="A48" s="523"/>
      <c r="B48" s="523"/>
      <c r="C48" s="523"/>
      <c r="D48" s="524"/>
      <c r="E48" s="523"/>
    </row>
    <row r="49" spans="1:5" ht="22.8">
      <c r="A49" s="523"/>
      <c r="B49" s="523"/>
      <c r="C49" s="523"/>
      <c r="D49" s="524"/>
      <c r="E49" s="523"/>
    </row>
    <row r="50" spans="1:5" ht="22.8">
      <c r="A50" s="523"/>
      <c r="B50" s="523"/>
      <c r="C50" s="523"/>
      <c r="D50" s="524"/>
      <c r="E50" s="523"/>
    </row>
    <row r="51" spans="1:5" ht="22.8">
      <c r="A51" s="523"/>
      <c r="B51" s="523"/>
      <c r="C51" s="523"/>
      <c r="D51" s="524"/>
      <c r="E51" s="523"/>
    </row>
    <row r="52" spans="1:5" ht="22.8">
      <c r="A52" s="523"/>
      <c r="B52" s="523"/>
      <c r="C52" s="523"/>
      <c r="D52" s="524"/>
      <c r="E52" s="523"/>
    </row>
    <row r="53" spans="1:5" ht="22.8">
      <c r="A53" s="523"/>
      <c r="B53" s="523"/>
      <c r="C53" s="523"/>
      <c r="D53" s="524"/>
      <c r="E53" s="523"/>
    </row>
    <row r="54" spans="1:5" ht="22.8">
      <c r="A54" s="523"/>
      <c r="B54" s="523"/>
      <c r="C54" s="523"/>
      <c r="D54" s="524"/>
      <c r="E54" s="523"/>
    </row>
    <row r="55" spans="1:5" ht="22.8">
      <c r="A55" s="523"/>
      <c r="B55" s="523"/>
      <c r="C55" s="523"/>
      <c r="D55" s="524"/>
      <c r="E55" s="523"/>
    </row>
    <row r="56" spans="1:5" ht="22.8">
      <c r="A56" s="523"/>
      <c r="B56" s="523"/>
      <c r="C56" s="523"/>
      <c r="D56" s="524"/>
      <c r="E56" s="523"/>
    </row>
    <row r="57" spans="1:5" ht="22.8">
      <c r="A57" s="523"/>
      <c r="B57" s="523"/>
      <c r="C57" s="523"/>
      <c r="D57" s="524"/>
      <c r="E57" s="523"/>
    </row>
    <row r="58" spans="1:5" ht="22.8">
      <c r="A58" s="523"/>
      <c r="B58" s="523"/>
      <c r="C58" s="523"/>
      <c r="D58" s="524"/>
      <c r="E58" s="523"/>
    </row>
    <row r="59" spans="1:5" ht="22.8">
      <c r="A59" s="523"/>
      <c r="B59" s="523"/>
      <c r="C59" s="523"/>
      <c r="D59" s="524"/>
      <c r="E59" s="523"/>
    </row>
    <row r="60" spans="1:5" ht="22.8">
      <c r="A60" s="523"/>
      <c r="B60" s="523"/>
      <c r="C60" s="523"/>
      <c r="D60" s="524"/>
      <c r="E60" s="523"/>
    </row>
    <row r="61" spans="1:5" ht="22.8">
      <c r="A61" s="523"/>
      <c r="B61" s="523"/>
      <c r="C61" s="523"/>
      <c r="D61" s="524"/>
      <c r="E61" s="523"/>
    </row>
    <row r="62" spans="1:5" ht="22.8">
      <c r="A62" s="523"/>
      <c r="B62" s="523"/>
      <c r="C62" s="523"/>
      <c r="D62" s="524"/>
      <c r="E62" s="523"/>
    </row>
    <row r="63" spans="1:5" ht="22.8">
      <c r="A63" s="523"/>
      <c r="B63" s="523"/>
      <c r="C63" s="523"/>
      <c r="D63" s="524"/>
      <c r="E63" s="523"/>
    </row>
    <row r="64" spans="1:5" ht="22.8">
      <c r="A64" s="523"/>
      <c r="B64" s="523"/>
      <c r="C64" s="523"/>
      <c r="D64" s="524"/>
      <c r="E64" s="523"/>
    </row>
    <row r="65" spans="1:5" ht="22.8">
      <c r="A65" s="523"/>
      <c r="B65" s="523"/>
      <c r="C65" s="523"/>
      <c r="D65" s="524"/>
      <c r="E65" s="523"/>
    </row>
    <row r="66" spans="1:5" ht="22.8">
      <c r="A66" s="523"/>
      <c r="B66" s="523"/>
      <c r="C66" s="523"/>
      <c r="D66" s="524"/>
      <c r="E66" s="523"/>
    </row>
    <row r="67" spans="1:5" ht="22.8">
      <c r="A67" s="523"/>
      <c r="B67" s="523"/>
      <c r="C67" s="523"/>
      <c r="D67" s="524"/>
      <c r="E67" s="523"/>
    </row>
    <row r="68" spans="1:5" ht="22.8">
      <c r="A68" s="523"/>
      <c r="B68" s="523"/>
      <c r="C68" s="523"/>
      <c r="D68" s="524"/>
      <c r="E68" s="523"/>
    </row>
    <row r="69" spans="1:5" ht="22.8">
      <c r="A69" s="523"/>
      <c r="B69" s="523"/>
      <c r="C69" s="523"/>
      <c r="D69" s="524"/>
      <c r="E69" s="523"/>
    </row>
    <row r="70" spans="1:5" ht="22.8">
      <c r="A70" s="523"/>
      <c r="B70" s="523"/>
      <c r="C70" s="523"/>
      <c r="D70" s="524"/>
      <c r="E70" s="523"/>
    </row>
    <row r="71" spans="1:5" ht="22.8">
      <c r="A71" s="523"/>
      <c r="B71" s="523"/>
      <c r="C71" s="523"/>
      <c r="D71" s="524"/>
      <c r="E71" s="523"/>
    </row>
    <row r="72" spans="1:5" ht="22.8">
      <c r="A72" s="523"/>
      <c r="B72" s="523"/>
      <c r="C72" s="523"/>
      <c r="D72" s="524"/>
      <c r="E72" s="523"/>
    </row>
    <row r="73" spans="1:5" ht="22.8">
      <c r="A73" s="523"/>
      <c r="B73" s="523"/>
      <c r="C73" s="523"/>
      <c r="D73" s="524"/>
      <c r="E73" s="523"/>
    </row>
    <row r="74" spans="1:5" ht="22.8">
      <c r="A74" s="523"/>
      <c r="B74" s="523"/>
      <c r="C74" s="523"/>
      <c r="D74" s="524"/>
      <c r="E74" s="523"/>
    </row>
    <row r="75" spans="1:5" ht="22.8">
      <c r="A75" s="523"/>
      <c r="B75" s="523"/>
      <c r="C75" s="523"/>
      <c r="D75" s="524"/>
      <c r="E75" s="523"/>
    </row>
    <row r="76" spans="1:5" ht="22.8">
      <c r="A76" s="523"/>
      <c r="B76" s="523"/>
      <c r="C76" s="523"/>
      <c r="D76" s="524"/>
      <c r="E76" s="523"/>
    </row>
    <row r="77" spans="1:5" ht="22.8">
      <c r="A77" s="523"/>
      <c r="B77" s="523"/>
      <c r="C77" s="523"/>
      <c r="D77" s="524"/>
      <c r="E77" s="523"/>
    </row>
    <row r="78" spans="1:5" ht="22.8">
      <c r="A78" s="523"/>
      <c r="B78" s="523"/>
      <c r="C78" s="523"/>
      <c r="D78" s="524"/>
      <c r="E78" s="523"/>
    </row>
    <row r="79" spans="1:5" ht="22.8">
      <c r="A79" s="523"/>
      <c r="B79" s="523"/>
      <c r="C79" s="523"/>
      <c r="D79" s="524"/>
      <c r="E79" s="523"/>
    </row>
    <row r="80" spans="1:5" ht="22.8">
      <c r="A80" s="523"/>
      <c r="B80" s="523"/>
      <c r="C80" s="523"/>
      <c r="D80" s="524"/>
      <c r="E80" s="523"/>
    </row>
    <row r="81" spans="1:5" ht="22.8">
      <c r="A81" s="523"/>
      <c r="B81" s="523"/>
      <c r="C81" s="523"/>
      <c r="D81" s="524"/>
      <c r="E81" s="523"/>
    </row>
    <row r="82" spans="1:5" ht="22.8">
      <c r="A82" s="523"/>
      <c r="B82" s="523"/>
      <c r="C82" s="523"/>
      <c r="D82" s="524"/>
      <c r="E82" s="523"/>
    </row>
    <row r="83" spans="1:5" ht="22.8">
      <c r="A83" s="523"/>
      <c r="B83" s="523"/>
      <c r="C83" s="523"/>
      <c r="D83" s="524"/>
      <c r="E83" s="523"/>
    </row>
    <row r="84" spans="1:5" ht="22.8">
      <c r="A84" s="523"/>
      <c r="B84" s="523"/>
      <c r="C84" s="523"/>
      <c r="D84" s="524"/>
      <c r="E84" s="523"/>
    </row>
    <row r="85" spans="1:5" ht="22.8">
      <c r="A85" s="523"/>
      <c r="B85" s="523"/>
      <c r="C85" s="523"/>
      <c r="D85" s="524"/>
      <c r="E85" s="523"/>
    </row>
    <row r="86" spans="1:5" ht="22.8">
      <c r="A86" s="523"/>
      <c r="B86" s="523"/>
      <c r="C86" s="523"/>
      <c r="D86" s="524"/>
      <c r="E86" s="523"/>
    </row>
    <row r="87" spans="1:5" ht="22.8">
      <c r="A87" s="523"/>
      <c r="B87" s="523"/>
      <c r="C87" s="523"/>
      <c r="D87" s="524"/>
      <c r="E87" s="523"/>
    </row>
    <row r="88" spans="1:5" ht="22.8">
      <c r="A88" s="523"/>
      <c r="B88" s="523"/>
      <c r="C88" s="523"/>
      <c r="D88" s="524"/>
      <c r="E88" s="523"/>
    </row>
    <row r="89" spans="1:5" ht="22.8">
      <c r="A89" s="523"/>
      <c r="B89" s="523"/>
      <c r="C89" s="523"/>
      <c r="D89" s="524"/>
      <c r="E89" s="523"/>
    </row>
    <row r="90" spans="1:5" ht="22.8">
      <c r="A90" s="523"/>
      <c r="B90" s="523"/>
      <c r="C90" s="523"/>
      <c r="D90" s="524"/>
      <c r="E90" s="523"/>
    </row>
    <row r="91" spans="1:5" ht="22.8">
      <c r="A91" s="523"/>
      <c r="B91" s="523"/>
      <c r="C91" s="523"/>
      <c r="D91" s="524"/>
      <c r="E91" s="523"/>
    </row>
    <row r="92" spans="1:5" ht="22.8">
      <c r="A92" s="523"/>
      <c r="B92" s="523"/>
      <c r="C92" s="523"/>
      <c r="D92" s="524"/>
      <c r="E92" s="523"/>
    </row>
    <row r="93" spans="1:5" ht="22.8">
      <c r="A93" s="523"/>
      <c r="B93" s="523"/>
      <c r="C93" s="523"/>
      <c r="D93" s="524"/>
      <c r="E93" s="523"/>
    </row>
    <row r="94" spans="1:5" ht="22.8">
      <c r="A94" s="523"/>
      <c r="B94" s="523"/>
      <c r="C94" s="523"/>
      <c r="D94" s="524"/>
      <c r="E94" s="523"/>
    </row>
    <row r="95" spans="1:5" ht="22.8">
      <c r="A95" s="523"/>
      <c r="B95" s="523"/>
      <c r="C95" s="523"/>
      <c r="D95" s="524"/>
      <c r="E95" s="523"/>
    </row>
    <row r="96" spans="1:5" ht="22.8">
      <c r="A96" s="523"/>
      <c r="B96" s="523"/>
      <c r="C96" s="523"/>
      <c r="D96" s="524"/>
      <c r="E96" s="523"/>
    </row>
    <row r="97" spans="1:5" ht="22.8">
      <c r="A97" s="523"/>
      <c r="B97" s="523"/>
      <c r="C97" s="523"/>
      <c r="D97" s="524"/>
      <c r="E97" s="523"/>
    </row>
    <row r="98" spans="1:5" ht="22.8">
      <c r="A98" s="523"/>
      <c r="B98" s="523"/>
      <c r="C98" s="523"/>
      <c r="D98" s="524"/>
      <c r="E98" s="523"/>
    </row>
    <row r="99" spans="1:5" ht="22.8">
      <c r="A99" s="523"/>
      <c r="B99" s="523"/>
      <c r="C99" s="523"/>
      <c r="D99" s="524"/>
      <c r="E99" s="523"/>
    </row>
    <row r="100" spans="1:5" ht="22.8">
      <c r="A100" s="523"/>
      <c r="B100" s="523"/>
      <c r="C100" s="523"/>
      <c r="D100" s="524"/>
      <c r="E100" s="523"/>
    </row>
    <row r="101" spans="1:5" ht="22.8">
      <c r="A101" s="523"/>
      <c r="B101" s="523"/>
      <c r="C101" s="523"/>
      <c r="D101" s="524"/>
      <c r="E101" s="523"/>
    </row>
    <row r="102" spans="1:5" ht="22.8">
      <c r="A102" s="523"/>
      <c r="B102" s="523"/>
      <c r="C102" s="523"/>
      <c r="D102" s="524"/>
      <c r="E102" s="523"/>
    </row>
    <row r="103" spans="1:5" ht="22.8">
      <c r="A103" s="523"/>
      <c r="B103" s="523"/>
      <c r="C103" s="523"/>
      <c r="D103" s="524"/>
      <c r="E103" s="523"/>
    </row>
    <row r="104" spans="1:5" ht="22.8">
      <c r="A104" s="523"/>
      <c r="B104" s="523"/>
      <c r="C104" s="523"/>
      <c r="D104" s="524"/>
      <c r="E104" s="523"/>
    </row>
    <row r="105" spans="1:5" ht="22.8">
      <c r="A105" s="523"/>
      <c r="B105" s="523"/>
      <c r="C105" s="523"/>
      <c r="D105" s="524"/>
      <c r="E105" s="523"/>
    </row>
    <row r="106" spans="1:5" ht="22.8">
      <c r="A106" s="523"/>
      <c r="B106" s="523"/>
      <c r="C106" s="523"/>
      <c r="D106" s="524"/>
      <c r="E106" s="523"/>
    </row>
    <row r="107" spans="1:5" ht="22.8">
      <c r="A107" s="523"/>
      <c r="B107" s="523"/>
      <c r="C107" s="523"/>
      <c r="D107" s="524"/>
      <c r="E107" s="523"/>
    </row>
    <row r="108" spans="1:5" ht="22.8">
      <c r="A108" s="523"/>
      <c r="B108" s="523"/>
      <c r="C108" s="523"/>
      <c r="D108" s="524"/>
      <c r="E108" s="523"/>
    </row>
    <row r="109" spans="1:5" ht="22.8">
      <c r="A109" s="523"/>
      <c r="B109" s="523"/>
      <c r="C109" s="523"/>
      <c r="D109" s="524"/>
      <c r="E109" s="523"/>
    </row>
    <row r="110" spans="1:5" ht="22.8">
      <c r="A110" s="523"/>
      <c r="B110" s="523"/>
      <c r="C110" s="523"/>
      <c r="D110" s="524"/>
      <c r="E110" s="523"/>
    </row>
    <row r="111" spans="1:5" ht="22.8">
      <c r="A111" s="523"/>
      <c r="B111" s="523"/>
      <c r="C111" s="523"/>
      <c r="D111" s="524"/>
      <c r="E111" s="523"/>
    </row>
    <row r="112" spans="1:5" ht="22.8">
      <c r="A112" s="523"/>
      <c r="B112" s="523"/>
      <c r="C112" s="523"/>
      <c r="D112" s="524"/>
      <c r="E112" s="523"/>
    </row>
    <row r="113" spans="1:5" ht="22.8">
      <c r="A113" s="523"/>
      <c r="B113" s="523"/>
      <c r="C113" s="523"/>
      <c r="D113" s="524"/>
      <c r="E113" s="523"/>
    </row>
    <row r="114" spans="1:5" ht="22.8">
      <c r="A114" s="523"/>
      <c r="B114" s="523"/>
      <c r="C114" s="523"/>
      <c r="D114" s="524"/>
      <c r="E114" s="523"/>
    </row>
    <row r="115" spans="1:5" ht="22.8">
      <c r="A115" s="523"/>
      <c r="B115" s="523"/>
      <c r="C115" s="523"/>
      <c r="D115" s="524"/>
      <c r="E115" s="523"/>
    </row>
    <row r="116" spans="1:5" ht="22.8">
      <c r="A116" s="523"/>
      <c r="B116" s="523"/>
      <c r="C116" s="523"/>
      <c r="D116" s="524"/>
      <c r="E116" s="523"/>
    </row>
    <row r="117" spans="1:5" ht="22.8">
      <c r="A117" s="523"/>
      <c r="B117" s="523"/>
      <c r="C117" s="523"/>
      <c r="D117" s="524"/>
      <c r="E117" s="523"/>
    </row>
    <row r="118" spans="1:5" ht="22.8">
      <c r="A118" s="523"/>
      <c r="B118" s="523"/>
      <c r="C118" s="523"/>
      <c r="D118" s="524"/>
      <c r="E118" s="523"/>
    </row>
    <row r="119" spans="1:5" ht="22.8">
      <c r="A119" s="523"/>
      <c r="B119" s="523"/>
      <c r="C119" s="523"/>
      <c r="D119" s="524"/>
      <c r="E119" s="523"/>
    </row>
    <row r="120" spans="1:5" ht="22.8">
      <c r="A120" s="523"/>
      <c r="B120" s="523"/>
      <c r="C120" s="523"/>
      <c r="D120" s="524"/>
      <c r="E120" s="523"/>
    </row>
    <row r="121" spans="1:5" ht="22.8">
      <c r="A121" s="523"/>
      <c r="B121" s="523"/>
      <c r="C121" s="523"/>
      <c r="D121" s="524"/>
      <c r="E121" s="523"/>
    </row>
    <row r="122" spans="1:5" ht="22.8">
      <c r="A122" s="523"/>
      <c r="B122" s="523"/>
      <c r="C122" s="523"/>
      <c r="D122" s="524"/>
      <c r="E122" s="523"/>
    </row>
    <row r="123" spans="1:5" ht="22.8">
      <c r="A123" s="523"/>
      <c r="B123" s="523"/>
      <c r="C123" s="523"/>
      <c r="D123" s="524"/>
      <c r="E123" s="523"/>
    </row>
    <row r="124" spans="1:5" ht="22.8">
      <c r="A124" s="523"/>
      <c r="B124" s="523"/>
      <c r="C124" s="523"/>
      <c r="D124" s="524"/>
      <c r="E124" s="523"/>
    </row>
    <row r="125" spans="1:5" ht="22.8">
      <c r="A125" s="523"/>
      <c r="B125" s="523"/>
      <c r="C125" s="523"/>
      <c r="D125" s="524"/>
      <c r="E125" s="523"/>
    </row>
    <row r="126" spans="1:5" ht="22.8">
      <c r="A126" s="523"/>
      <c r="B126" s="523"/>
      <c r="C126" s="523"/>
      <c r="D126" s="524"/>
      <c r="E126" s="523"/>
    </row>
    <row r="127" spans="1:5" ht="22.8">
      <c r="A127" s="523"/>
      <c r="B127" s="523"/>
      <c r="C127" s="523"/>
      <c r="D127" s="524"/>
      <c r="E127" s="523"/>
    </row>
    <row r="128" spans="1:5" ht="22.8">
      <c r="A128" s="523"/>
      <c r="B128" s="523"/>
      <c r="C128" s="523"/>
      <c r="D128" s="524"/>
      <c r="E128" s="523"/>
    </row>
    <row r="129" spans="1:5" ht="22.8">
      <c r="A129" s="523"/>
      <c r="B129" s="523"/>
      <c r="C129" s="523"/>
      <c r="D129" s="524"/>
      <c r="E129" s="523"/>
    </row>
    <row r="130" spans="1:5" ht="22.8">
      <c r="A130" s="523"/>
      <c r="B130" s="523"/>
      <c r="C130" s="523"/>
      <c r="D130" s="524"/>
      <c r="E130" s="523"/>
    </row>
    <row r="131" spans="1:5" ht="22.8">
      <c r="A131" s="523"/>
      <c r="B131" s="523"/>
      <c r="C131" s="523"/>
      <c r="D131" s="524"/>
      <c r="E131" s="523"/>
    </row>
    <row r="132" spans="1:5" ht="22.8">
      <c r="A132" s="523"/>
      <c r="B132" s="523"/>
      <c r="C132" s="523"/>
      <c r="D132" s="524"/>
      <c r="E132" s="523"/>
    </row>
    <row r="133" spans="1:5" ht="22.8">
      <c r="A133" s="523"/>
      <c r="B133" s="523"/>
      <c r="C133" s="523"/>
      <c r="D133" s="524"/>
      <c r="E133" s="523"/>
    </row>
    <row r="134" spans="1:5" ht="22.8">
      <c r="A134" s="523"/>
      <c r="B134" s="523"/>
      <c r="C134" s="523"/>
      <c r="D134" s="524"/>
      <c r="E134" s="523"/>
    </row>
    <row r="135" spans="1:5" ht="22.8">
      <c r="A135" s="523"/>
      <c r="B135" s="523"/>
      <c r="C135" s="523"/>
      <c r="D135" s="524"/>
      <c r="E135" s="523"/>
    </row>
    <row r="136" spans="1:5" ht="22.8">
      <c r="A136" s="523"/>
      <c r="B136" s="523"/>
      <c r="C136" s="523"/>
      <c r="D136" s="524"/>
      <c r="E136" s="523"/>
    </row>
    <row r="137" spans="1:5" ht="22.8">
      <c r="A137" s="523"/>
      <c r="B137" s="523"/>
      <c r="C137" s="523"/>
      <c r="D137" s="524"/>
      <c r="E137" s="523"/>
    </row>
    <row r="138" spans="1:5" ht="22.8">
      <c r="A138" s="523"/>
      <c r="B138" s="523"/>
      <c r="C138" s="523"/>
      <c r="D138" s="524"/>
      <c r="E138" s="523"/>
    </row>
    <row r="139" spans="1:5" ht="22.8">
      <c r="A139" s="523"/>
      <c r="B139" s="523"/>
      <c r="C139" s="523"/>
      <c r="D139" s="524"/>
      <c r="E139" s="523"/>
    </row>
    <row r="140" spans="1:5" ht="22.8">
      <c r="A140" s="523"/>
      <c r="B140" s="523"/>
      <c r="C140" s="523"/>
      <c r="D140" s="524"/>
      <c r="E140" s="523"/>
    </row>
    <row r="141" spans="1:5" ht="22.8">
      <c r="A141" s="523"/>
      <c r="B141" s="523"/>
      <c r="C141" s="523"/>
      <c r="D141" s="524"/>
      <c r="E141" s="523"/>
    </row>
    <row r="142" spans="1:5" ht="22.8">
      <c r="A142" s="523"/>
      <c r="B142" s="523"/>
      <c r="C142" s="523"/>
      <c r="D142" s="524"/>
      <c r="E142" s="523"/>
    </row>
    <row r="143" spans="1:5" ht="22.8">
      <c r="A143" s="523"/>
      <c r="B143" s="523"/>
      <c r="C143" s="523"/>
      <c r="D143" s="524"/>
      <c r="E143" s="523"/>
    </row>
    <row r="144" spans="1:5" ht="22.8">
      <c r="A144" s="523"/>
      <c r="B144" s="523"/>
      <c r="C144" s="523"/>
      <c r="D144" s="524"/>
      <c r="E144" s="523"/>
    </row>
    <row r="145" spans="1:5" ht="22.8">
      <c r="A145" s="523"/>
      <c r="B145" s="523"/>
      <c r="C145" s="523"/>
      <c r="D145" s="524"/>
      <c r="E145" s="523"/>
    </row>
    <row r="146" spans="1:5" ht="22.8">
      <c r="A146" s="523"/>
      <c r="B146" s="523"/>
      <c r="C146" s="523"/>
      <c r="D146" s="524"/>
      <c r="E146" s="523"/>
    </row>
    <row r="147" spans="1:5" ht="22.8">
      <c r="A147" s="523"/>
      <c r="B147" s="523"/>
      <c r="C147" s="523"/>
      <c r="D147" s="524"/>
      <c r="E147" s="523"/>
    </row>
    <row r="148" spans="1:5" ht="22.8">
      <c r="A148" s="523"/>
      <c r="B148" s="523"/>
      <c r="C148" s="523"/>
      <c r="D148" s="524"/>
      <c r="E148" s="523"/>
    </row>
    <row r="149" spans="1:5" ht="22.8">
      <c r="A149" s="523"/>
      <c r="B149" s="523"/>
      <c r="C149" s="523"/>
      <c r="D149" s="524"/>
      <c r="E149" s="523"/>
    </row>
    <row r="150" spans="1:5" ht="22.8">
      <c r="A150" s="523"/>
      <c r="B150" s="523"/>
      <c r="C150" s="523"/>
      <c r="D150" s="524"/>
      <c r="E150" s="523"/>
    </row>
    <row r="151" spans="1:5" ht="22.8">
      <c r="A151" s="523"/>
      <c r="B151" s="523"/>
      <c r="C151" s="523"/>
      <c r="D151" s="524"/>
      <c r="E151" s="523"/>
    </row>
    <row r="152" spans="1:5" ht="22.8">
      <c r="A152" s="523"/>
      <c r="B152" s="523"/>
      <c r="C152" s="523"/>
      <c r="D152" s="524"/>
      <c r="E152" s="523"/>
    </row>
    <row r="153" spans="1:5" ht="22.8">
      <c r="A153" s="523"/>
      <c r="B153" s="523"/>
      <c r="C153" s="523"/>
      <c r="D153" s="524"/>
      <c r="E153" s="523"/>
    </row>
    <row r="154" spans="1:5" ht="22.8">
      <c r="A154" s="523"/>
      <c r="B154" s="523"/>
      <c r="C154" s="523"/>
      <c r="D154" s="524"/>
      <c r="E154" s="523"/>
    </row>
    <row r="155" spans="1:5" ht="22.8">
      <c r="A155" s="523"/>
      <c r="B155" s="523"/>
      <c r="C155" s="523"/>
      <c r="D155" s="524"/>
      <c r="E155" s="523"/>
    </row>
    <row r="156" spans="1:5" ht="22.8">
      <c r="A156" s="523"/>
      <c r="B156" s="523"/>
      <c r="C156" s="523"/>
      <c r="D156" s="524"/>
      <c r="E156" s="523"/>
    </row>
    <row r="157" spans="1:5" ht="22.8">
      <c r="A157" s="523"/>
      <c r="B157" s="523"/>
      <c r="C157" s="523"/>
      <c r="D157" s="524"/>
      <c r="E157" s="523"/>
    </row>
    <row r="158" spans="1:5" ht="22.8">
      <c r="A158" s="523"/>
      <c r="B158" s="523"/>
      <c r="C158" s="523"/>
      <c r="D158" s="524"/>
      <c r="E158" s="523"/>
    </row>
    <row r="159" spans="1:5" ht="22.8">
      <c r="A159" s="523"/>
      <c r="B159" s="523"/>
      <c r="C159" s="523"/>
      <c r="D159" s="524"/>
      <c r="E159" s="523"/>
    </row>
    <row r="160" spans="1:5" ht="22.8">
      <c r="A160" s="523"/>
      <c r="B160" s="523"/>
      <c r="C160" s="523"/>
      <c r="D160" s="524"/>
      <c r="E160" s="523"/>
    </row>
    <row r="161" spans="1:5" ht="22.8">
      <c r="A161" s="523"/>
      <c r="B161" s="523"/>
      <c r="C161" s="523"/>
      <c r="D161" s="524"/>
      <c r="E161" s="523"/>
    </row>
    <row r="162" spans="1:5" ht="22.8">
      <c r="A162" s="523"/>
      <c r="B162" s="523"/>
      <c r="C162" s="523"/>
      <c r="D162" s="524"/>
      <c r="E162" s="523"/>
    </row>
    <row r="163" spans="1:5" ht="22.8">
      <c r="A163" s="523"/>
      <c r="B163" s="523"/>
      <c r="C163" s="523"/>
      <c r="D163" s="524"/>
      <c r="E163" s="523"/>
    </row>
    <row r="164" spans="1:5" ht="22.8">
      <c r="A164" s="523"/>
      <c r="B164" s="523"/>
      <c r="C164" s="523"/>
      <c r="D164" s="524"/>
      <c r="E164" s="523"/>
    </row>
    <row r="165" spans="1:5" ht="22.8">
      <c r="A165" s="523"/>
      <c r="B165" s="523"/>
      <c r="C165" s="523"/>
      <c r="D165" s="524"/>
      <c r="E165" s="523"/>
    </row>
    <row r="166" spans="1:5" ht="22.8">
      <c r="A166" s="523"/>
      <c r="B166" s="523"/>
      <c r="C166" s="523"/>
      <c r="D166" s="524"/>
      <c r="E166" s="523"/>
    </row>
    <row r="167" spans="1:5" ht="22.8">
      <c r="A167" s="523"/>
      <c r="B167" s="523"/>
      <c r="C167" s="523"/>
      <c r="D167" s="524"/>
      <c r="E167" s="523"/>
    </row>
    <row r="168" spans="1:5" ht="22.8">
      <c r="A168" s="523"/>
      <c r="B168" s="523"/>
      <c r="C168" s="523"/>
      <c r="D168" s="524"/>
      <c r="E168" s="523"/>
    </row>
    <row r="169" spans="1:5" ht="22.8">
      <c r="A169" s="523"/>
      <c r="B169" s="523"/>
      <c r="C169" s="523"/>
      <c r="D169" s="524"/>
      <c r="E169" s="523"/>
    </row>
    <row r="170" spans="1:5" ht="22.8">
      <c r="A170" s="523"/>
      <c r="B170" s="523"/>
      <c r="C170" s="523"/>
      <c r="D170" s="524"/>
      <c r="E170" s="523"/>
    </row>
    <row r="171" spans="1:5" ht="22.8">
      <c r="A171" s="523"/>
      <c r="B171" s="523"/>
      <c r="C171" s="523"/>
      <c r="D171" s="524"/>
      <c r="E171" s="523"/>
    </row>
    <row r="172" spans="1:5" ht="22.8">
      <c r="A172" s="523"/>
      <c r="B172" s="523"/>
      <c r="C172" s="523"/>
      <c r="D172" s="524"/>
      <c r="E172" s="523"/>
    </row>
    <row r="173" spans="1:5" ht="22.8">
      <c r="A173" s="523"/>
      <c r="B173" s="523"/>
      <c r="C173" s="523"/>
      <c r="D173" s="524"/>
      <c r="E173" s="523"/>
    </row>
    <row r="174" spans="1:5" ht="22.8">
      <c r="A174" s="523"/>
      <c r="B174" s="523"/>
      <c r="C174" s="523"/>
      <c r="D174" s="524"/>
      <c r="E174" s="523"/>
    </row>
    <row r="175" spans="1:5" ht="22.8">
      <c r="A175" s="523"/>
      <c r="B175" s="523"/>
      <c r="C175" s="523"/>
      <c r="D175" s="524"/>
      <c r="E175" s="523"/>
    </row>
    <row r="176" spans="1:5" ht="22.8">
      <c r="A176" s="523"/>
      <c r="B176" s="523"/>
      <c r="C176" s="523"/>
      <c r="D176" s="524"/>
      <c r="E176" s="523"/>
    </row>
    <row r="177" spans="1:5" ht="22.8">
      <c r="A177" s="523"/>
      <c r="B177" s="523"/>
      <c r="C177" s="523"/>
      <c r="D177" s="524"/>
      <c r="E177" s="523"/>
    </row>
    <row r="178" spans="1:5" ht="22.8">
      <c r="A178" s="523"/>
      <c r="B178" s="523"/>
      <c r="C178" s="523"/>
      <c r="D178" s="524"/>
      <c r="E178" s="523"/>
    </row>
    <row r="179" spans="1:5" ht="22.8">
      <c r="A179" s="523"/>
      <c r="B179" s="523"/>
      <c r="C179" s="523"/>
      <c r="D179" s="524"/>
      <c r="E179" s="523"/>
    </row>
    <row r="180" spans="1:5" ht="22.8">
      <c r="A180" s="523"/>
      <c r="B180" s="523"/>
      <c r="C180" s="523"/>
      <c r="D180" s="524"/>
      <c r="E180" s="523"/>
    </row>
    <row r="181" spans="1:5" ht="22.8">
      <c r="A181" s="523"/>
      <c r="B181" s="523"/>
      <c r="C181" s="523"/>
      <c r="D181" s="524"/>
      <c r="E181" s="523"/>
    </row>
    <row r="182" spans="1:5" ht="22.8">
      <c r="A182" s="523"/>
      <c r="B182" s="523"/>
      <c r="C182" s="523"/>
      <c r="D182" s="524"/>
      <c r="E182" s="523"/>
    </row>
    <row r="183" spans="1:5" ht="22.8">
      <c r="A183" s="523"/>
      <c r="B183" s="523"/>
      <c r="C183" s="523"/>
      <c r="D183" s="524"/>
      <c r="E183" s="523"/>
    </row>
    <row r="184" spans="1:5" ht="22.8">
      <c r="A184" s="523"/>
      <c r="B184" s="523"/>
      <c r="C184" s="523"/>
      <c r="D184" s="524"/>
      <c r="E184" s="523"/>
    </row>
    <row r="185" spans="1:5" ht="22.8">
      <c r="A185" s="523"/>
      <c r="B185" s="523"/>
      <c r="C185" s="523"/>
      <c r="D185" s="524"/>
      <c r="E185" s="523"/>
    </row>
    <row r="186" spans="1:5" ht="22.8">
      <c r="A186" s="523"/>
      <c r="B186" s="523"/>
      <c r="C186" s="523"/>
      <c r="D186" s="524"/>
      <c r="E186" s="523"/>
    </row>
    <row r="187" spans="1:5" ht="22.8">
      <c r="A187" s="523"/>
      <c r="B187" s="523"/>
      <c r="C187" s="523"/>
      <c r="D187" s="524"/>
      <c r="E187" s="523"/>
    </row>
    <row r="188" spans="1:5" ht="22.8">
      <c r="A188" s="523"/>
      <c r="B188" s="523"/>
      <c r="C188" s="523"/>
      <c r="D188" s="524"/>
      <c r="E188" s="523"/>
    </row>
    <row r="189" spans="1:5" ht="22.8">
      <c r="A189" s="523"/>
      <c r="B189" s="523"/>
      <c r="C189" s="523"/>
      <c r="D189" s="524"/>
      <c r="E189" s="523"/>
    </row>
    <row r="190" spans="1:5" ht="22.8">
      <c r="A190" s="523"/>
      <c r="B190" s="523"/>
      <c r="C190" s="523"/>
      <c r="D190" s="524"/>
      <c r="E190" s="523"/>
    </row>
    <row r="191" spans="1:5" ht="22.8">
      <c r="A191" s="523"/>
      <c r="B191" s="523"/>
      <c r="C191" s="523"/>
      <c r="D191" s="524"/>
      <c r="E191" s="523"/>
    </row>
    <row r="192" spans="1:5" ht="22.8">
      <c r="A192" s="523"/>
      <c r="B192" s="523"/>
      <c r="C192" s="523"/>
      <c r="D192" s="524"/>
      <c r="E192" s="523"/>
    </row>
    <row r="193" spans="1:5" ht="22.8">
      <c r="A193" s="523"/>
      <c r="B193" s="523"/>
      <c r="C193" s="523"/>
      <c r="D193" s="524"/>
      <c r="E193" s="523"/>
    </row>
    <row r="194" spans="1:5" ht="22.8">
      <c r="A194" s="523"/>
      <c r="B194" s="523"/>
      <c r="C194" s="523"/>
      <c r="D194" s="524"/>
      <c r="E194" s="523"/>
    </row>
    <row r="195" spans="1:5" ht="22.8">
      <c r="A195" s="523"/>
      <c r="B195" s="523"/>
      <c r="C195" s="523"/>
      <c r="D195" s="524"/>
      <c r="E195" s="523"/>
    </row>
    <row r="196" spans="1:5" ht="22.8">
      <c r="A196" s="523"/>
      <c r="B196" s="523"/>
      <c r="C196" s="523"/>
      <c r="D196" s="524"/>
      <c r="E196" s="523"/>
    </row>
    <row r="197" spans="1:5" ht="22.8">
      <c r="A197" s="523"/>
      <c r="B197" s="523"/>
      <c r="C197" s="523"/>
      <c r="D197" s="524"/>
      <c r="E197" s="523"/>
    </row>
    <row r="198" spans="1:5" ht="22.8">
      <c r="A198" s="523"/>
      <c r="B198" s="523"/>
      <c r="C198" s="523"/>
      <c r="D198" s="524"/>
      <c r="E198" s="523"/>
    </row>
    <row r="199" spans="1:5" ht="22.8">
      <c r="A199" s="523"/>
      <c r="B199" s="523"/>
      <c r="C199" s="523"/>
      <c r="D199" s="524"/>
      <c r="E199" s="523"/>
    </row>
    <row r="200" spans="1:5" ht="22.8">
      <c r="A200" s="523"/>
      <c r="B200" s="523"/>
      <c r="C200" s="523"/>
      <c r="D200" s="524"/>
      <c r="E200" s="523"/>
    </row>
    <row r="201" spans="1:5" ht="22.8">
      <c r="A201" s="523"/>
      <c r="B201" s="523"/>
      <c r="C201" s="523"/>
      <c r="D201" s="524"/>
      <c r="E201" s="523"/>
    </row>
    <row r="202" spans="1:5" ht="22.8">
      <c r="A202" s="523"/>
      <c r="B202" s="523"/>
      <c r="C202" s="523"/>
      <c r="D202" s="524"/>
      <c r="E202" s="523"/>
    </row>
    <row r="203" spans="1:5" ht="22.8">
      <c r="A203" s="523"/>
      <c r="B203" s="523"/>
      <c r="C203" s="523"/>
      <c r="D203" s="524"/>
      <c r="E203" s="523"/>
    </row>
    <row r="204" spans="1:5" ht="22.8">
      <c r="A204" s="523"/>
      <c r="B204" s="523"/>
      <c r="C204" s="523"/>
      <c r="D204" s="524"/>
      <c r="E204" s="523"/>
    </row>
    <row r="205" spans="1:5" ht="22.8">
      <c r="A205" s="523"/>
      <c r="B205" s="523"/>
      <c r="C205" s="523"/>
      <c r="D205" s="524"/>
      <c r="E205" s="523"/>
    </row>
    <row r="206" spans="1:5" ht="22.8">
      <c r="A206" s="523"/>
      <c r="B206" s="523"/>
      <c r="C206" s="523"/>
      <c r="D206" s="524"/>
      <c r="E206" s="523"/>
    </row>
    <row r="207" spans="1:5" ht="22.8">
      <c r="A207" s="523"/>
      <c r="B207" s="523"/>
      <c r="C207" s="523"/>
      <c r="D207" s="524"/>
      <c r="E207" s="523"/>
    </row>
    <row r="208" spans="1:5" ht="22.8">
      <c r="A208" s="523"/>
      <c r="B208" s="523"/>
      <c r="C208" s="523"/>
      <c r="D208" s="524"/>
      <c r="E208" s="523"/>
    </row>
    <row r="209" spans="1:5" ht="22.8">
      <c r="A209" s="523"/>
      <c r="B209" s="523"/>
      <c r="C209" s="523"/>
      <c r="D209" s="524"/>
      <c r="E209" s="523"/>
    </row>
    <row r="210" spans="1:5" ht="22.8">
      <c r="A210" s="523"/>
      <c r="B210" s="523"/>
      <c r="C210" s="523"/>
      <c r="D210" s="524"/>
      <c r="E210" s="523"/>
    </row>
    <row r="211" spans="1:5" ht="22.8">
      <c r="A211" s="523"/>
      <c r="B211" s="523"/>
      <c r="C211" s="523"/>
      <c r="D211" s="524"/>
      <c r="E211" s="523"/>
    </row>
    <row r="212" spans="1:5" ht="22.8">
      <c r="A212" s="523"/>
      <c r="B212" s="523"/>
      <c r="C212" s="523"/>
      <c r="D212" s="524"/>
      <c r="E212" s="523"/>
    </row>
    <row r="213" spans="1:5" ht="22.8">
      <c r="A213" s="523"/>
      <c r="B213" s="523"/>
      <c r="C213" s="523"/>
      <c r="D213" s="524"/>
      <c r="E213" s="523"/>
    </row>
    <row r="214" spans="1:5" ht="22.8">
      <c r="A214" s="523"/>
      <c r="B214" s="523"/>
      <c r="C214" s="523"/>
      <c r="D214" s="524"/>
      <c r="E214" s="523"/>
    </row>
    <row r="215" spans="1:5" ht="22.8">
      <c r="A215" s="523"/>
      <c r="B215" s="523"/>
      <c r="C215" s="523"/>
      <c r="D215" s="524"/>
      <c r="E215" s="523"/>
    </row>
    <row r="216" spans="1:5" ht="22.8">
      <c r="A216" s="523"/>
      <c r="B216" s="523"/>
      <c r="C216" s="523"/>
      <c r="D216" s="524"/>
      <c r="E216" s="523"/>
    </row>
    <row r="217" spans="1:5" ht="22.8">
      <c r="A217" s="523"/>
      <c r="B217" s="523"/>
      <c r="C217" s="523"/>
      <c r="D217" s="524"/>
      <c r="E217" s="523"/>
    </row>
    <row r="218" spans="1:5" ht="22.8">
      <c r="A218" s="523"/>
      <c r="B218" s="523"/>
      <c r="C218" s="523"/>
      <c r="D218" s="524"/>
      <c r="E218" s="523"/>
    </row>
    <row r="219" spans="1:5" ht="22.8">
      <c r="A219" s="523"/>
      <c r="B219" s="523"/>
      <c r="C219" s="523"/>
      <c r="D219" s="524"/>
      <c r="E219" s="523"/>
    </row>
    <row r="220" spans="1:5" ht="22.8">
      <c r="A220" s="523"/>
      <c r="B220" s="523"/>
      <c r="C220" s="523"/>
      <c r="D220" s="524"/>
      <c r="E220" s="523"/>
    </row>
    <row r="221" spans="1:5" ht="22.8">
      <c r="A221" s="523"/>
      <c r="B221" s="523"/>
      <c r="C221" s="523"/>
      <c r="D221" s="524"/>
      <c r="E221" s="523"/>
    </row>
    <row r="222" spans="1:5" ht="22.8">
      <c r="A222" s="523"/>
      <c r="B222" s="523"/>
      <c r="C222" s="523"/>
      <c r="D222" s="524"/>
      <c r="E222" s="523"/>
    </row>
  </sheetData>
  <mergeCells count="12">
    <mergeCell ref="F11:H11"/>
    <mergeCell ref="A12:H12"/>
    <mergeCell ref="A13:L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98190DA0-5976-41A9-984F-D1FFC5C8EC38}"/>
  </hyperlink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CA8E-D352-4CA5-AA09-37F91E599A5B}">
  <dimension ref="A1:L222"/>
  <sheetViews>
    <sheetView workbookViewId="0">
      <selection activeCell="I1" sqref="I1:J1"/>
    </sheetView>
  </sheetViews>
  <sheetFormatPr defaultColWidth="9" defaultRowHeight="15.6"/>
  <cols>
    <col min="1" max="3" width="18.6640625" style="518" customWidth="1"/>
    <col min="4" max="4" width="18.6640625" style="520" customWidth="1"/>
    <col min="5" max="8" width="18.6640625" style="518" customWidth="1"/>
    <col min="9" max="16384" width="9" style="518"/>
  </cols>
  <sheetData>
    <row r="1" spans="1:12" s="516" customFormat="1" ht="21" customHeight="1">
      <c r="A1" s="487" t="s">
        <v>1194</v>
      </c>
      <c r="B1" s="488"/>
      <c r="C1" s="489"/>
      <c r="D1" s="488"/>
      <c r="E1" s="489"/>
      <c r="F1" s="487" t="s">
        <v>754</v>
      </c>
      <c r="G1" s="2235" t="s">
        <v>1264</v>
      </c>
      <c r="H1" s="2236"/>
      <c r="I1" s="1453" t="s">
        <v>49</v>
      </c>
      <c r="J1" s="1453"/>
      <c r="K1" s="489"/>
      <c r="L1" s="489"/>
    </row>
    <row r="2" spans="1:12" s="516" customFormat="1" ht="21" customHeight="1">
      <c r="A2" s="487" t="s">
        <v>1196</v>
      </c>
      <c r="B2" s="490" t="s">
        <v>1265</v>
      </c>
      <c r="C2" s="489"/>
      <c r="D2" s="491"/>
      <c r="E2" s="490"/>
      <c r="F2" s="487" t="s">
        <v>1198</v>
      </c>
      <c r="G2" s="1597" t="s">
        <v>1273</v>
      </c>
      <c r="H2" s="1597"/>
      <c r="I2" s="489"/>
      <c r="J2" s="489"/>
      <c r="K2" s="489"/>
      <c r="L2" s="489"/>
    </row>
    <row r="3" spans="1:12" s="517" customFormat="1" ht="37.5" customHeight="1">
      <c r="A3" s="2237" t="s">
        <v>1274</v>
      </c>
      <c r="B3" s="2237"/>
      <c r="C3" s="2237"/>
      <c r="D3" s="2237"/>
      <c r="E3" s="2237"/>
      <c r="F3" s="2237"/>
      <c r="G3" s="2237"/>
      <c r="H3" s="2237"/>
      <c r="I3" s="492"/>
      <c r="J3" s="492"/>
      <c r="K3" s="492"/>
      <c r="L3" s="492"/>
    </row>
    <row r="4" spans="1:12" ht="21" customHeight="1" thickBot="1">
      <c r="A4" s="2226" t="s">
        <v>1268</v>
      </c>
      <c r="B4" s="2226"/>
      <c r="C4" s="2226"/>
      <c r="D4" s="2226"/>
      <c r="E4" s="2226"/>
      <c r="F4" s="2226"/>
      <c r="G4" s="2226"/>
      <c r="H4" s="2226"/>
      <c r="I4" s="377"/>
      <c r="J4" s="377"/>
      <c r="K4" s="377"/>
      <c r="L4" s="377"/>
    </row>
    <row r="5" spans="1:12" s="519" customFormat="1" ht="37.35" customHeight="1">
      <c r="A5" s="2227" t="s">
        <v>1203</v>
      </c>
      <c r="B5" s="2229" t="s">
        <v>1204</v>
      </c>
      <c r="C5" s="2231" t="s">
        <v>1205</v>
      </c>
      <c r="D5" s="2232"/>
      <c r="E5" s="2232"/>
      <c r="F5" s="2233" t="s">
        <v>1206</v>
      </c>
      <c r="G5" s="2234"/>
      <c r="H5" s="2234"/>
      <c r="I5" s="495"/>
      <c r="J5" s="495"/>
      <c r="K5" s="495"/>
      <c r="L5" s="495"/>
    </row>
    <row r="6" spans="1:12" s="519" customFormat="1" ht="37.35" customHeight="1" thickBot="1">
      <c r="A6" s="2238"/>
      <c r="B6" s="2239"/>
      <c r="C6" s="498" t="s">
        <v>776</v>
      </c>
      <c r="D6" s="499" t="s">
        <v>1248</v>
      </c>
      <c r="E6" s="499" t="s">
        <v>1237</v>
      </c>
      <c r="F6" s="498" t="s">
        <v>776</v>
      </c>
      <c r="G6" s="499" t="s">
        <v>1248</v>
      </c>
      <c r="H6" s="500" t="s">
        <v>1237</v>
      </c>
      <c r="I6" s="495"/>
      <c r="J6" s="495"/>
      <c r="K6" s="495"/>
      <c r="L6" s="495"/>
    </row>
    <row r="7" spans="1:12" s="519" customFormat="1" ht="43.5" customHeight="1">
      <c r="A7" s="496" t="s">
        <v>1213</v>
      </c>
      <c r="B7" s="605">
        <v>2</v>
      </c>
      <c r="C7" s="600">
        <v>2</v>
      </c>
      <c r="D7" s="600" t="s">
        <v>1214</v>
      </c>
      <c r="E7" s="600">
        <v>2</v>
      </c>
      <c r="F7" s="600" t="s">
        <v>1214</v>
      </c>
      <c r="G7" s="600" t="s">
        <v>1214</v>
      </c>
      <c r="H7" s="600" t="s">
        <v>1214</v>
      </c>
      <c r="I7" s="495"/>
      <c r="J7" s="495"/>
      <c r="K7" s="495"/>
      <c r="L7" s="495"/>
    </row>
    <row r="8" spans="1:12" s="519" customFormat="1" ht="43.95" customHeight="1">
      <c r="A8" s="496" t="s">
        <v>1215</v>
      </c>
      <c r="B8" s="599" t="s">
        <v>1214</v>
      </c>
      <c r="C8" s="600" t="s">
        <v>1214</v>
      </c>
      <c r="D8" s="600" t="s">
        <v>1214</v>
      </c>
      <c r="E8" s="600" t="s">
        <v>1214</v>
      </c>
      <c r="F8" s="600" t="s">
        <v>1214</v>
      </c>
      <c r="G8" s="601" t="s">
        <v>1214</v>
      </c>
      <c r="H8" s="601" t="s">
        <v>1214</v>
      </c>
      <c r="I8" s="495"/>
      <c r="J8" s="495"/>
      <c r="K8" s="495"/>
      <c r="L8" s="495"/>
    </row>
    <row r="9" spans="1:12" s="519" customFormat="1" ht="43.95" customHeight="1">
      <c r="A9" s="496" t="s">
        <v>1216</v>
      </c>
      <c r="B9" s="599" t="s">
        <v>1214</v>
      </c>
      <c r="C9" s="600" t="s">
        <v>1214</v>
      </c>
      <c r="D9" s="600" t="s">
        <v>1214</v>
      </c>
      <c r="E9" s="600" t="s">
        <v>1214</v>
      </c>
      <c r="F9" s="600" t="s">
        <v>1214</v>
      </c>
      <c r="G9" s="601" t="s">
        <v>1214</v>
      </c>
      <c r="H9" s="601" t="s">
        <v>1214</v>
      </c>
      <c r="I9" s="495"/>
      <c r="J9" s="495"/>
      <c r="K9" s="495"/>
      <c r="L9" s="495"/>
    </row>
    <row r="10" spans="1:12" s="519" customFormat="1" ht="43.95" customHeight="1" thickBot="1">
      <c r="A10" s="497" t="s">
        <v>1217</v>
      </c>
      <c r="B10" s="602">
        <v>2</v>
      </c>
      <c r="C10" s="603">
        <v>2</v>
      </c>
      <c r="D10" s="603" t="s">
        <v>1214</v>
      </c>
      <c r="E10" s="603">
        <v>2</v>
      </c>
      <c r="F10" s="603" t="s">
        <v>1214</v>
      </c>
      <c r="G10" s="604" t="s">
        <v>1214</v>
      </c>
      <c r="H10" s="604" t="s">
        <v>1214</v>
      </c>
      <c r="I10" s="495"/>
      <c r="J10" s="495"/>
      <c r="K10" s="495"/>
      <c r="L10" s="495"/>
    </row>
    <row r="11" spans="1:12" ht="16.2">
      <c r="A11" s="509"/>
      <c r="B11" s="377"/>
      <c r="C11" s="377"/>
      <c r="D11" s="510"/>
      <c r="E11" s="377"/>
      <c r="F11" s="2224" t="s">
        <v>1269</v>
      </c>
      <c r="G11" s="2224"/>
      <c r="H11" s="2224"/>
      <c r="I11" s="377"/>
      <c r="J11" s="377"/>
      <c r="K11" s="377"/>
      <c r="L11" s="377"/>
    </row>
    <row r="12" spans="1:12" ht="35.25" customHeight="1">
      <c r="A12" s="2201" t="s">
        <v>1270</v>
      </c>
      <c r="B12" s="2201"/>
      <c r="C12" s="2201"/>
      <c r="D12" s="2201"/>
      <c r="E12" s="2201"/>
      <c r="F12" s="2201"/>
      <c r="G12" s="2201"/>
      <c r="H12" s="2201"/>
      <c r="I12" s="377"/>
      <c r="J12" s="377"/>
      <c r="K12" s="377"/>
      <c r="L12" s="377"/>
    </row>
    <row r="13" spans="1:12" ht="16.2">
      <c r="A13" s="2215" t="s">
        <v>1275</v>
      </c>
      <c r="B13" s="1716"/>
      <c r="C13" s="1716"/>
      <c r="D13" s="1716"/>
      <c r="E13" s="1716"/>
      <c r="F13" s="1716"/>
      <c r="G13" s="1716"/>
      <c r="H13" s="1716"/>
      <c r="I13" s="1716"/>
      <c r="J13" s="1716"/>
      <c r="K13" s="1716"/>
      <c r="L13" s="1716"/>
    </row>
    <row r="14" spans="1:12" ht="17.399999999999999" customHeight="1">
      <c r="A14" s="377" t="s">
        <v>1272</v>
      </c>
      <c r="B14" s="377"/>
      <c r="C14" s="377"/>
      <c r="D14" s="377"/>
      <c r="E14" s="377"/>
      <c r="F14" s="377"/>
      <c r="G14" s="377"/>
      <c r="H14" s="377"/>
      <c r="I14" s="377"/>
      <c r="J14" s="377"/>
      <c r="K14" s="377"/>
      <c r="L14" s="377"/>
    </row>
    <row r="15" spans="1:12" ht="21.75" customHeight="1">
      <c r="A15" s="377"/>
      <c r="B15" s="377"/>
      <c r="C15" s="377"/>
      <c r="D15" s="510"/>
      <c r="E15" s="377"/>
      <c r="F15" s="377"/>
      <c r="G15" s="377"/>
      <c r="H15" s="377"/>
      <c r="I15" s="377"/>
      <c r="J15" s="377"/>
      <c r="K15" s="377"/>
      <c r="L15" s="377"/>
    </row>
    <row r="16" spans="1:12" ht="21" customHeight="1">
      <c r="A16" s="523"/>
      <c r="B16" s="523"/>
      <c r="C16" s="523"/>
      <c r="D16" s="524"/>
      <c r="E16" s="523"/>
      <c r="F16" s="523"/>
      <c r="G16" s="523"/>
    </row>
    <row r="17" spans="1:7" ht="21" customHeight="1">
      <c r="A17" s="523"/>
      <c r="B17" s="523"/>
      <c r="C17" s="523"/>
      <c r="D17" s="524"/>
      <c r="E17" s="523"/>
      <c r="F17" s="523"/>
      <c r="G17" s="523"/>
    </row>
    <row r="18" spans="1:7" ht="21" customHeight="1">
      <c r="A18" s="523"/>
      <c r="B18" s="523"/>
      <c r="C18" s="523"/>
      <c r="D18" s="524"/>
      <c r="E18" s="523"/>
      <c r="F18" s="523"/>
      <c r="G18" s="523"/>
    </row>
    <row r="19" spans="1:7" ht="21" customHeight="1">
      <c r="A19" s="523"/>
      <c r="B19" s="523"/>
      <c r="C19" s="523"/>
      <c r="D19" s="524"/>
      <c r="E19" s="523"/>
      <c r="F19" s="523"/>
      <c r="G19" s="523"/>
    </row>
    <row r="20" spans="1:7" ht="21" customHeight="1">
      <c r="A20" s="523"/>
      <c r="B20" s="523"/>
      <c r="C20" s="523"/>
      <c r="D20" s="524"/>
      <c r="E20" s="523"/>
      <c r="F20" s="523"/>
      <c r="G20" s="523"/>
    </row>
    <row r="21" spans="1:7" ht="21" customHeight="1">
      <c r="A21" s="523"/>
      <c r="B21" s="523"/>
      <c r="C21" s="523"/>
      <c r="D21" s="524"/>
      <c r="E21" s="523"/>
      <c r="F21" s="523"/>
      <c r="G21" s="523"/>
    </row>
    <row r="22" spans="1:7" ht="21" customHeight="1">
      <c r="A22" s="523"/>
      <c r="B22" s="523"/>
      <c r="C22" s="523"/>
      <c r="D22" s="524"/>
      <c r="E22" s="523"/>
      <c r="F22" s="523"/>
      <c r="G22" s="523"/>
    </row>
    <row r="23" spans="1:7" ht="21" customHeight="1">
      <c r="A23" s="523"/>
      <c r="B23" s="523"/>
      <c r="C23" s="523"/>
      <c r="D23" s="524"/>
      <c r="E23" s="523"/>
      <c r="F23" s="523"/>
      <c r="G23" s="523"/>
    </row>
    <row r="24" spans="1:7" ht="21" customHeight="1">
      <c r="A24" s="523"/>
      <c r="B24" s="523"/>
      <c r="C24" s="523"/>
      <c r="D24" s="524"/>
      <c r="E24" s="523"/>
      <c r="F24" s="523"/>
      <c r="G24" s="523"/>
    </row>
    <row r="25" spans="1:7" ht="21" customHeight="1">
      <c r="A25" s="523"/>
      <c r="B25" s="523"/>
      <c r="C25" s="523"/>
      <c r="D25" s="524"/>
      <c r="E25" s="523"/>
    </row>
    <row r="26" spans="1:7" ht="21" customHeight="1">
      <c r="A26" s="523"/>
      <c r="B26" s="523"/>
      <c r="C26" s="523"/>
      <c r="D26" s="524"/>
      <c r="E26" s="523"/>
    </row>
    <row r="27" spans="1:7" ht="21" customHeight="1">
      <c r="A27" s="523"/>
      <c r="B27" s="523"/>
      <c r="C27" s="523"/>
      <c r="D27" s="524"/>
      <c r="E27" s="523"/>
    </row>
    <row r="28" spans="1:7" ht="21" customHeight="1">
      <c r="A28" s="523"/>
      <c r="B28" s="523"/>
      <c r="C28" s="523"/>
      <c r="D28" s="524"/>
      <c r="E28" s="523"/>
    </row>
    <row r="29" spans="1:7" ht="21" customHeight="1">
      <c r="A29" s="523"/>
      <c r="B29" s="523"/>
      <c r="C29" s="523"/>
      <c r="D29" s="524"/>
      <c r="E29" s="523"/>
    </row>
    <row r="30" spans="1:7" ht="21" customHeight="1">
      <c r="A30" s="523"/>
      <c r="B30" s="523"/>
      <c r="C30" s="523"/>
      <c r="D30" s="524"/>
      <c r="E30" s="523"/>
    </row>
    <row r="31" spans="1:7" ht="21" customHeight="1">
      <c r="A31" s="523"/>
      <c r="B31" s="523"/>
      <c r="C31" s="523"/>
      <c r="D31" s="524"/>
      <c r="E31" s="523"/>
    </row>
    <row r="32" spans="1:7" ht="21" customHeight="1">
      <c r="A32" s="523"/>
      <c r="B32" s="523"/>
      <c r="C32" s="523"/>
      <c r="D32" s="524"/>
      <c r="E32" s="523"/>
    </row>
    <row r="33" spans="1:5" ht="21" customHeight="1">
      <c r="A33" s="523"/>
      <c r="B33" s="523"/>
      <c r="C33" s="523"/>
      <c r="D33" s="524"/>
      <c r="E33" s="523"/>
    </row>
    <row r="34" spans="1:5" ht="21" customHeight="1">
      <c r="A34" s="523"/>
      <c r="B34" s="523"/>
      <c r="C34" s="523"/>
      <c r="D34" s="524"/>
      <c r="E34" s="523"/>
    </row>
    <row r="35" spans="1:5" ht="22.8">
      <c r="A35" s="523"/>
      <c r="B35" s="523"/>
      <c r="C35" s="523"/>
      <c r="D35" s="524"/>
      <c r="E35" s="523"/>
    </row>
    <row r="36" spans="1:5" ht="22.8">
      <c r="A36" s="523"/>
      <c r="B36" s="523"/>
      <c r="C36" s="523"/>
      <c r="D36" s="524"/>
      <c r="E36" s="523"/>
    </row>
    <row r="37" spans="1:5" ht="22.8">
      <c r="A37" s="523"/>
      <c r="B37" s="523"/>
      <c r="C37" s="523"/>
      <c r="D37" s="524"/>
      <c r="E37" s="523"/>
    </row>
    <row r="38" spans="1:5" ht="22.8">
      <c r="A38" s="523"/>
      <c r="B38" s="523"/>
      <c r="C38" s="523"/>
      <c r="D38" s="524"/>
      <c r="E38" s="523"/>
    </row>
    <row r="39" spans="1:5" ht="22.8">
      <c r="A39" s="523"/>
      <c r="B39" s="523"/>
      <c r="C39" s="523"/>
      <c r="D39" s="524"/>
      <c r="E39" s="523"/>
    </row>
    <row r="40" spans="1:5" ht="22.8">
      <c r="A40" s="523"/>
      <c r="B40" s="523"/>
      <c r="C40" s="523"/>
      <c r="D40" s="524"/>
      <c r="E40" s="523"/>
    </row>
    <row r="41" spans="1:5" ht="22.8">
      <c r="A41" s="523"/>
      <c r="B41" s="523"/>
      <c r="C41" s="523"/>
      <c r="D41" s="524"/>
      <c r="E41" s="523"/>
    </row>
    <row r="42" spans="1:5" ht="22.8">
      <c r="A42" s="523"/>
      <c r="B42" s="523"/>
      <c r="C42" s="523"/>
      <c r="D42" s="524"/>
      <c r="E42" s="523"/>
    </row>
    <row r="43" spans="1:5" ht="22.8">
      <c r="A43" s="523"/>
      <c r="B43" s="523"/>
      <c r="C43" s="523"/>
      <c r="D43" s="524"/>
      <c r="E43" s="523"/>
    </row>
    <row r="44" spans="1:5" ht="22.8">
      <c r="A44" s="523"/>
      <c r="B44" s="523"/>
      <c r="C44" s="523"/>
      <c r="D44" s="524"/>
      <c r="E44" s="523"/>
    </row>
    <row r="45" spans="1:5" ht="22.8">
      <c r="A45" s="523"/>
      <c r="B45" s="523"/>
      <c r="C45" s="523"/>
      <c r="D45" s="524"/>
      <c r="E45" s="523"/>
    </row>
    <row r="46" spans="1:5" ht="22.8">
      <c r="A46" s="523"/>
      <c r="B46" s="523"/>
      <c r="C46" s="523"/>
      <c r="D46" s="524"/>
      <c r="E46" s="523"/>
    </row>
    <row r="47" spans="1:5" ht="22.8">
      <c r="A47" s="523"/>
      <c r="B47" s="523"/>
      <c r="C47" s="523"/>
      <c r="D47" s="524"/>
      <c r="E47" s="523"/>
    </row>
    <row r="48" spans="1:5" ht="22.8">
      <c r="A48" s="523"/>
      <c r="B48" s="523"/>
      <c r="C48" s="523"/>
      <c r="D48" s="524"/>
      <c r="E48" s="523"/>
    </row>
    <row r="49" spans="1:5" ht="22.8">
      <c r="A49" s="523"/>
      <c r="B49" s="523"/>
      <c r="C49" s="523"/>
      <c r="D49" s="524"/>
      <c r="E49" s="523"/>
    </row>
    <row r="50" spans="1:5" ht="22.8">
      <c r="A50" s="523"/>
      <c r="B50" s="523"/>
      <c r="C50" s="523"/>
      <c r="D50" s="524"/>
      <c r="E50" s="523"/>
    </row>
    <row r="51" spans="1:5" ht="22.8">
      <c r="A51" s="523"/>
      <c r="B51" s="523"/>
      <c r="C51" s="523"/>
      <c r="D51" s="524"/>
      <c r="E51" s="523"/>
    </row>
    <row r="52" spans="1:5" ht="22.8">
      <c r="A52" s="523"/>
      <c r="B52" s="523"/>
      <c r="C52" s="523"/>
      <c r="D52" s="524"/>
      <c r="E52" s="523"/>
    </row>
    <row r="53" spans="1:5" ht="22.8">
      <c r="A53" s="523"/>
      <c r="B53" s="523"/>
      <c r="C53" s="523"/>
      <c r="D53" s="524"/>
      <c r="E53" s="523"/>
    </row>
    <row r="54" spans="1:5" ht="22.8">
      <c r="A54" s="523"/>
      <c r="B54" s="523"/>
      <c r="C54" s="523"/>
      <c r="D54" s="524"/>
      <c r="E54" s="523"/>
    </row>
    <row r="55" spans="1:5" ht="22.8">
      <c r="A55" s="523"/>
      <c r="B55" s="523"/>
      <c r="C55" s="523"/>
      <c r="D55" s="524"/>
      <c r="E55" s="523"/>
    </row>
    <row r="56" spans="1:5" ht="22.8">
      <c r="A56" s="523"/>
      <c r="B56" s="523"/>
      <c r="C56" s="523"/>
      <c r="D56" s="524"/>
      <c r="E56" s="523"/>
    </row>
    <row r="57" spans="1:5" ht="22.8">
      <c r="A57" s="523"/>
      <c r="B57" s="523"/>
      <c r="C57" s="523"/>
      <c r="D57" s="524"/>
      <c r="E57" s="523"/>
    </row>
    <row r="58" spans="1:5" ht="22.8">
      <c r="A58" s="523"/>
      <c r="B58" s="523"/>
      <c r="C58" s="523"/>
      <c r="D58" s="524"/>
      <c r="E58" s="523"/>
    </row>
    <row r="59" spans="1:5" ht="22.8">
      <c r="A59" s="523"/>
      <c r="B59" s="523"/>
      <c r="C59" s="523"/>
      <c r="D59" s="524"/>
      <c r="E59" s="523"/>
    </row>
    <row r="60" spans="1:5" ht="22.8">
      <c r="A60" s="523"/>
      <c r="B60" s="523"/>
      <c r="C60" s="523"/>
      <c r="D60" s="524"/>
      <c r="E60" s="523"/>
    </row>
    <row r="61" spans="1:5" ht="22.8">
      <c r="A61" s="523"/>
      <c r="B61" s="523"/>
      <c r="C61" s="523"/>
      <c r="D61" s="524"/>
      <c r="E61" s="523"/>
    </row>
    <row r="62" spans="1:5" ht="22.8">
      <c r="A62" s="523"/>
      <c r="B62" s="523"/>
      <c r="C62" s="523"/>
      <c r="D62" s="524"/>
      <c r="E62" s="523"/>
    </row>
    <row r="63" spans="1:5" ht="22.8">
      <c r="A63" s="523"/>
      <c r="B63" s="523"/>
      <c r="C63" s="523"/>
      <c r="D63" s="524"/>
      <c r="E63" s="523"/>
    </row>
    <row r="64" spans="1:5" ht="22.8">
      <c r="A64" s="523"/>
      <c r="B64" s="523"/>
      <c r="C64" s="523"/>
      <c r="D64" s="524"/>
      <c r="E64" s="523"/>
    </row>
    <row r="65" spans="1:5" ht="22.8">
      <c r="A65" s="523"/>
      <c r="B65" s="523"/>
      <c r="C65" s="523"/>
      <c r="D65" s="524"/>
      <c r="E65" s="523"/>
    </row>
    <row r="66" spans="1:5" ht="22.8">
      <c r="A66" s="523"/>
      <c r="B66" s="523"/>
      <c r="C66" s="523"/>
      <c r="D66" s="524"/>
      <c r="E66" s="523"/>
    </row>
    <row r="67" spans="1:5" ht="22.8">
      <c r="A67" s="523"/>
      <c r="B67" s="523"/>
      <c r="C67" s="523"/>
      <c r="D67" s="524"/>
      <c r="E67" s="523"/>
    </row>
    <row r="68" spans="1:5" ht="22.8">
      <c r="A68" s="523"/>
      <c r="B68" s="523"/>
      <c r="C68" s="523"/>
      <c r="D68" s="524"/>
      <c r="E68" s="523"/>
    </row>
    <row r="69" spans="1:5" ht="22.8">
      <c r="A69" s="523"/>
      <c r="B69" s="523"/>
      <c r="C69" s="523"/>
      <c r="D69" s="524"/>
      <c r="E69" s="523"/>
    </row>
    <row r="70" spans="1:5" ht="22.8">
      <c r="A70" s="523"/>
      <c r="B70" s="523"/>
      <c r="C70" s="523"/>
      <c r="D70" s="524"/>
      <c r="E70" s="523"/>
    </row>
    <row r="71" spans="1:5" ht="22.8">
      <c r="A71" s="523"/>
      <c r="B71" s="523"/>
      <c r="C71" s="523"/>
      <c r="D71" s="524"/>
      <c r="E71" s="523"/>
    </row>
    <row r="72" spans="1:5" ht="22.8">
      <c r="A72" s="523"/>
      <c r="B72" s="523"/>
      <c r="C72" s="523"/>
      <c r="D72" s="524"/>
      <c r="E72" s="523"/>
    </row>
    <row r="73" spans="1:5" ht="22.8">
      <c r="A73" s="523"/>
      <c r="B73" s="523"/>
      <c r="C73" s="523"/>
      <c r="D73" s="524"/>
      <c r="E73" s="523"/>
    </row>
    <row r="74" spans="1:5" ht="22.8">
      <c r="A74" s="523"/>
      <c r="B74" s="523"/>
      <c r="C74" s="523"/>
      <c r="D74" s="524"/>
      <c r="E74" s="523"/>
    </row>
    <row r="75" spans="1:5" ht="22.8">
      <c r="A75" s="523"/>
      <c r="B75" s="523"/>
      <c r="C75" s="523"/>
      <c r="D75" s="524"/>
      <c r="E75" s="523"/>
    </row>
    <row r="76" spans="1:5" ht="22.8">
      <c r="A76" s="523"/>
      <c r="B76" s="523"/>
      <c r="C76" s="523"/>
      <c r="D76" s="524"/>
      <c r="E76" s="523"/>
    </row>
    <row r="77" spans="1:5" ht="22.8">
      <c r="A77" s="523"/>
      <c r="B77" s="523"/>
      <c r="C77" s="523"/>
      <c r="D77" s="524"/>
      <c r="E77" s="523"/>
    </row>
    <row r="78" spans="1:5" ht="22.8">
      <c r="A78" s="523"/>
      <c r="B78" s="523"/>
      <c r="C78" s="523"/>
      <c r="D78" s="524"/>
      <c r="E78" s="523"/>
    </row>
    <row r="79" spans="1:5" ht="22.8">
      <c r="A79" s="523"/>
      <c r="B79" s="523"/>
      <c r="C79" s="523"/>
      <c r="D79" s="524"/>
      <c r="E79" s="523"/>
    </row>
    <row r="80" spans="1:5" ht="22.8">
      <c r="A80" s="523"/>
      <c r="B80" s="523"/>
      <c r="C80" s="523"/>
      <c r="D80" s="524"/>
      <c r="E80" s="523"/>
    </row>
    <row r="81" spans="1:5" ht="22.8">
      <c r="A81" s="523"/>
      <c r="B81" s="523"/>
      <c r="C81" s="523"/>
      <c r="D81" s="524"/>
      <c r="E81" s="523"/>
    </row>
    <row r="82" spans="1:5" ht="22.8">
      <c r="A82" s="523"/>
      <c r="B82" s="523"/>
      <c r="C82" s="523"/>
      <c r="D82" s="524"/>
      <c r="E82" s="523"/>
    </row>
    <row r="83" spans="1:5" ht="22.8">
      <c r="A83" s="523"/>
      <c r="B83" s="523"/>
      <c r="C83" s="523"/>
      <c r="D83" s="524"/>
      <c r="E83" s="523"/>
    </row>
    <row r="84" spans="1:5" ht="22.8">
      <c r="A84" s="523"/>
      <c r="B84" s="523"/>
      <c r="C84" s="523"/>
      <c r="D84" s="524"/>
      <c r="E84" s="523"/>
    </row>
    <row r="85" spans="1:5" ht="22.8">
      <c r="A85" s="523"/>
      <c r="B85" s="523"/>
      <c r="C85" s="523"/>
      <c r="D85" s="524"/>
      <c r="E85" s="523"/>
    </row>
    <row r="86" spans="1:5" ht="22.8">
      <c r="A86" s="523"/>
      <c r="B86" s="523"/>
      <c r="C86" s="523"/>
      <c r="D86" s="524"/>
      <c r="E86" s="523"/>
    </row>
    <row r="87" spans="1:5" ht="22.8">
      <c r="A87" s="523"/>
      <c r="B87" s="523"/>
      <c r="C87" s="523"/>
      <c r="D87" s="524"/>
      <c r="E87" s="523"/>
    </row>
    <row r="88" spans="1:5" ht="22.8">
      <c r="A88" s="523"/>
      <c r="B88" s="523"/>
      <c r="C88" s="523"/>
      <c r="D88" s="524"/>
      <c r="E88" s="523"/>
    </row>
    <row r="89" spans="1:5" ht="22.8">
      <c r="A89" s="523"/>
      <c r="B89" s="523"/>
      <c r="C89" s="523"/>
      <c r="D89" s="524"/>
      <c r="E89" s="523"/>
    </row>
    <row r="90" spans="1:5" ht="22.8">
      <c r="A90" s="523"/>
      <c r="B90" s="523"/>
      <c r="C90" s="523"/>
      <c r="D90" s="524"/>
      <c r="E90" s="523"/>
    </row>
    <row r="91" spans="1:5" ht="22.8">
      <c r="A91" s="523"/>
      <c r="B91" s="523"/>
      <c r="C91" s="523"/>
      <c r="D91" s="524"/>
      <c r="E91" s="523"/>
    </row>
    <row r="92" spans="1:5" ht="22.8">
      <c r="A92" s="523"/>
      <c r="B92" s="523"/>
      <c r="C92" s="523"/>
      <c r="D92" s="524"/>
      <c r="E92" s="523"/>
    </row>
    <row r="93" spans="1:5" ht="22.8">
      <c r="A93" s="523"/>
      <c r="B93" s="523"/>
      <c r="C93" s="523"/>
      <c r="D93" s="524"/>
      <c r="E93" s="523"/>
    </row>
    <row r="94" spans="1:5" ht="22.8">
      <c r="A94" s="523"/>
      <c r="B94" s="523"/>
      <c r="C94" s="523"/>
      <c r="D94" s="524"/>
      <c r="E94" s="523"/>
    </row>
    <row r="95" spans="1:5" ht="22.8">
      <c r="A95" s="523"/>
      <c r="B95" s="523"/>
      <c r="C95" s="523"/>
      <c r="D95" s="524"/>
      <c r="E95" s="523"/>
    </row>
    <row r="96" spans="1:5" ht="22.8">
      <c r="A96" s="523"/>
      <c r="B96" s="523"/>
      <c r="C96" s="523"/>
      <c r="D96" s="524"/>
      <c r="E96" s="523"/>
    </row>
    <row r="97" spans="1:5" ht="22.8">
      <c r="A97" s="523"/>
      <c r="B97" s="523"/>
      <c r="C97" s="523"/>
      <c r="D97" s="524"/>
      <c r="E97" s="523"/>
    </row>
    <row r="98" spans="1:5" ht="22.8">
      <c r="A98" s="523"/>
      <c r="B98" s="523"/>
      <c r="C98" s="523"/>
      <c r="D98" s="524"/>
      <c r="E98" s="523"/>
    </row>
    <row r="99" spans="1:5" ht="22.8">
      <c r="A99" s="523"/>
      <c r="B99" s="523"/>
      <c r="C99" s="523"/>
      <c r="D99" s="524"/>
      <c r="E99" s="523"/>
    </row>
    <row r="100" spans="1:5" ht="22.8">
      <c r="A100" s="523"/>
      <c r="B100" s="523"/>
      <c r="C100" s="523"/>
      <c r="D100" s="524"/>
      <c r="E100" s="523"/>
    </row>
    <row r="101" spans="1:5" ht="22.8">
      <c r="A101" s="523"/>
      <c r="B101" s="523"/>
      <c r="C101" s="523"/>
      <c r="D101" s="524"/>
      <c r="E101" s="523"/>
    </row>
    <row r="102" spans="1:5" ht="22.8">
      <c r="A102" s="523"/>
      <c r="B102" s="523"/>
      <c r="C102" s="523"/>
      <c r="D102" s="524"/>
      <c r="E102" s="523"/>
    </row>
    <row r="103" spans="1:5" ht="22.8">
      <c r="A103" s="523"/>
      <c r="B103" s="523"/>
      <c r="C103" s="523"/>
      <c r="D103" s="524"/>
      <c r="E103" s="523"/>
    </row>
    <row r="104" spans="1:5" ht="22.8">
      <c r="A104" s="523"/>
      <c r="B104" s="523"/>
      <c r="C104" s="523"/>
      <c r="D104" s="524"/>
      <c r="E104" s="523"/>
    </row>
    <row r="105" spans="1:5" ht="22.8">
      <c r="A105" s="523"/>
      <c r="B105" s="523"/>
      <c r="C105" s="523"/>
      <c r="D105" s="524"/>
      <c r="E105" s="523"/>
    </row>
    <row r="106" spans="1:5" ht="22.8">
      <c r="A106" s="523"/>
      <c r="B106" s="523"/>
      <c r="C106" s="523"/>
      <c r="D106" s="524"/>
      <c r="E106" s="523"/>
    </row>
    <row r="107" spans="1:5" ht="22.8">
      <c r="A107" s="523"/>
      <c r="B107" s="523"/>
      <c r="C107" s="523"/>
      <c r="D107" s="524"/>
      <c r="E107" s="523"/>
    </row>
    <row r="108" spans="1:5" ht="22.8">
      <c r="A108" s="523"/>
      <c r="B108" s="523"/>
      <c r="C108" s="523"/>
      <c r="D108" s="524"/>
      <c r="E108" s="523"/>
    </row>
    <row r="109" spans="1:5" ht="22.8">
      <c r="A109" s="523"/>
      <c r="B109" s="523"/>
      <c r="C109" s="523"/>
      <c r="D109" s="524"/>
      <c r="E109" s="523"/>
    </row>
    <row r="110" spans="1:5" ht="22.8">
      <c r="A110" s="523"/>
      <c r="B110" s="523"/>
      <c r="C110" s="523"/>
      <c r="D110" s="524"/>
      <c r="E110" s="523"/>
    </row>
    <row r="111" spans="1:5" ht="22.8">
      <c r="A111" s="523"/>
      <c r="B111" s="523"/>
      <c r="C111" s="523"/>
      <c r="D111" s="524"/>
      <c r="E111" s="523"/>
    </row>
    <row r="112" spans="1:5" ht="22.8">
      <c r="A112" s="523"/>
      <c r="B112" s="523"/>
      <c r="C112" s="523"/>
      <c r="D112" s="524"/>
      <c r="E112" s="523"/>
    </row>
    <row r="113" spans="1:5" ht="22.8">
      <c r="A113" s="523"/>
      <c r="B113" s="523"/>
      <c r="C113" s="523"/>
      <c r="D113" s="524"/>
      <c r="E113" s="523"/>
    </row>
    <row r="114" spans="1:5" ht="22.8">
      <c r="A114" s="523"/>
      <c r="B114" s="523"/>
      <c r="C114" s="523"/>
      <c r="D114" s="524"/>
      <c r="E114" s="523"/>
    </row>
    <row r="115" spans="1:5" ht="22.8">
      <c r="A115" s="523"/>
      <c r="B115" s="523"/>
      <c r="C115" s="523"/>
      <c r="D115" s="524"/>
      <c r="E115" s="523"/>
    </row>
    <row r="116" spans="1:5" ht="22.8">
      <c r="A116" s="523"/>
      <c r="B116" s="523"/>
      <c r="C116" s="523"/>
      <c r="D116" s="524"/>
      <c r="E116" s="523"/>
    </row>
    <row r="117" spans="1:5" ht="22.8">
      <c r="A117" s="523"/>
      <c r="B117" s="523"/>
      <c r="C117" s="523"/>
      <c r="D117" s="524"/>
      <c r="E117" s="523"/>
    </row>
    <row r="118" spans="1:5" ht="22.8">
      <c r="A118" s="523"/>
      <c r="B118" s="523"/>
      <c r="C118" s="523"/>
      <c r="D118" s="524"/>
      <c r="E118" s="523"/>
    </row>
    <row r="119" spans="1:5" ht="22.8">
      <c r="A119" s="523"/>
      <c r="B119" s="523"/>
      <c r="C119" s="523"/>
      <c r="D119" s="524"/>
      <c r="E119" s="523"/>
    </row>
    <row r="120" spans="1:5" ht="22.8">
      <c r="A120" s="523"/>
      <c r="B120" s="523"/>
      <c r="C120" s="523"/>
      <c r="D120" s="524"/>
      <c r="E120" s="523"/>
    </row>
    <row r="121" spans="1:5" ht="22.8">
      <c r="A121" s="523"/>
      <c r="B121" s="523"/>
      <c r="C121" s="523"/>
      <c r="D121" s="524"/>
      <c r="E121" s="523"/>
    </row>
    <row r="122" spans="1:5" ht="22.8">
      <c r="A122" s="523"/>
      <c r="B122" s="523"/>
      <c r="C122" s="523"/>
      <c r="D122" s="524"/>
      <c r="E122" s="523"/>
    </row>
    <row r="123" spans="1:5" ht="22.8">
      <c r="A123" s="523"/>
      <c r="B123" s="523"/>
      <c r="C123" s="523"/>
      <c r="D123" s="524"/>
      <c r="E123" s="523"/>
    </row>
    <row r="124" spans="1:5" ht="22.8">
      <c r="A124" s="523"/>
      <c r="B124" s="523"/>
      <c r="C124" s="523"/>
      <c r="D124" s="524"/>
      <c r="E124" s="523"/>
    </row>
    <row r="125" spans="1:5" ht="22.8">
      <c r="A125" s="523"/>
      <c r="B125" s="523"/>
      <c r="C125" s="523"/>
      <c r="D125" s="524"/>
      <c r="E125" s="523"/>
    </row>
    <row r="126" spans="1:5" ht="22.8">
      <c r="A126" s="523"/>
      <c r="B126" s="523"/>
      <c r="C126" s="523"/>
      <c r="D126" s="524"/>
      <c r="E126" s="523"/>
    </row>
    <row r="127" spans="1:5" ht="22.8">
      <c r="A127" s="523"/>
      <c r="B127" s="523"/>
      <c r="C127" s="523"/>
      <c r="D127" s="524"/>
      <c r="E127" s="523"/>
    </row>
    <row r="128" spans="1:5" ht="22.8">
      <c r="A128" s="523"/>
      <c r="B128" s="523"/>
      <c r="C128" s="523"/>
      <c r="D128" s="524"/>
      <c r="E128" s="523"/>
    </row>
    <row r="129" spans="1:5" ht="22.8">
      <c r="A129" s="523"/>
      <c r="B129" s="523"/>
      <c r="C129" s="523"/>
      <c r="D129" s="524"/>
      <c r="E129" s="523"/>
    </row>
    <row r="130" spans="1:5" ht="22.8">
      <c r="A130" s="523"/>
      <c r="B130" s="523"/>
      <c r="C130" s="523"/>
      <c r="D130" s="524"/>
      <c r="E130" s="523"/>
    </row>
    <row r="131" spans="1:5" ht="22.8">
      <c r="A131" s="523"/>
      <c r="B131" s="523"/>
      <c r="C131" s="523"/>
      <c r="D131" s="524"/>
      <c r="E131" s="523"/>
    </row>
    <row r="132" spans="1:5" ht="22.8">
      <c r="A132" s="523"/>
      <c r="B132" s="523"/>
      <c r="C132" s="523"/>
      <c r="D132" s="524"/>
      <c r="E132" s="523"/>
    </row>
    <row r="133" spans="1:5" ht="22.8">
      <c r="A133" s="523"/>
      <c r="B133" s="523"/>
      <c r="C133" s="523"/>
      <c r="D133" s="524"/>
      <c r="E133" s="523"/>
    </row>
    <row r="134" spans="1:5" ht="22.8">
      <c r="A134" s="523"/>
      <c r="B134" s="523"/>
      <c r="C134" s="523"/>
      <c r="D134" s="524"/>
      <c r="E134" s="523"/>
    </row>
    <row r="135" spans="1:5" ht="22.8">
      <c r="A135" s="523"/>
      <c r="B135" s="523"/>
      <c r="C135" s="523"/>
      <c r="D135" s="524"/>
      <c r="E135" s="523"/>
    </row>
    <row r="136" spans="1:5" ht="22.8">
      <c r="A136" s="523"/>
      <c r="B136" s="523"/>
      <c r="C136" s="523"/>
      <c r="D136" s="524"/>
      <c r="E136" s="523"/>
    </row>
    <row r="137" spans="1:5" ht="22.8">
      <c r="A137" s="523"/>
      <c r="B137" s="523"/>
      <c r="C137" s="523"/>
      <c r="D137" s="524"/>
      <c r="E137" s="523"/>
    </row>
    <row r="138" spans="1:5" ht="22.8">
      <c r="A138" s="523"/>
      <c r="B138" s="523"/>
      <c r="C138" s="523"/>
      <c r="D138" s="524"/>
      <c r="E138" s="523"/>
    </row>
    <row r="139" spans="1:5" ht="22.8">
      <c r="A139" s="523"/>
      <c r="B139" s="523"/>
      <c r="C139" s="523"/>
      <c r="D139" s="524"/>
      <c r="E139" s="523"/>
    </row>
    <row r="140" spans="1:5" ht="22.8">
      <c r="A140" s="523"/>
      <c r="B140" s="523"/>
      <c r="C140" s="523"/>
      <c r="D140" s="524"/>
      <c r="E140" s="523"/>
    </row>
    <row r="141" spans="1:5" ht="22.8">
      <c r="A141" s="523"/>
      <c r="B141" s="523"/>
      <c r="C141" s="523"/>
      <c r="D141" s="524"/>
      <c r="E141" s="523"/>
    </row>
    <row r="142" spans="1:5" ht="22.8">
      <c r="A142" s="523"/>
      <c r="B142" s="523"/>
      <c r="C142" s="523"/>
      <c r="D142" s="524"/>
      <c r="E142" s="523"/>
    </row>
    <row r="143" spans="1:5" ht="22.8">
      <c r="A143" s="523"/>
      <c r="B143" s="523"/>
      <c r="C143" s="523"/>
      <c r="D143" s="524"/>
      <c r="E143" s="523"/>
    </row>
    <row r="144" spans="1:5" ht="22.8">
      <c r="A144" s="523"/>
      <c r="B144" s="523"/>
      <c r="C144" s="523"/>
      <c r="D144" s="524"/>
      <c r="E144" s="523"/>
    </row>
    <row r="145" spans="1:5" ht="22.8">
      <c r="A145" s="523"/>
      <c r="B145" s="523"/>
      <c r="C145" s="523"/>
      <c r="D145" s="524"/>
      <c r="E145" s="523"/>
    </row>
    <row r="146" spans="1:5" ht="22.8">
      <c r="A146" s="523"/>
      <c r="B146" s="523"/>
      <c r="C146" s="523"/>
      <c r="D146" s="524"/>
      <c r="E146" s="523"/>
    </row>
    <row r="147" spans="1:5" ht="22.8">
      <c r="A147" s="523"/>
      <c r="B147" s="523"/>
      <c r="C147" s="523"/>
      <c r="D147" s="524"/>
      <c r="E147" s="523"/>
    </row>
    <row r="148" spans="1:5" ht="22.8">
      <c r="A148" s="523"/>
      <c r="B148" s="523"/>
      <c r="C148" s="523"/>
      <c r="D148" s="524"/>
      <c r="E148" s="523"/>
    </row>
    <row r="149" spans="1:5" ht="22.8">
      <c r="A149" s="523"/>
      <c r="B149" s="523"/>
      <c r="C149" s="523"/>
      <c r="D149" s="524"/>
      <c r="E149" s="523"/>
    </row>
    <row r="150" spans="1:5" ht="22.8">
      <c r="A150" s="523"/>
      <c r="B150" s="523"/>
      <c r="C150" s="523"/>
      <c r="D150" s="524"/>
      <c r="E150" s="523"/>
    </row>
    <row r="151" spans="1:5" ht="22.8">
      <c r="A151" s="523"/>
      <c r="B151" s="523"/>
      <c r="C151" s="523"/>
      <c r="D151" s="524"/>
      <c r="E151" s="523"/>
    </row>
    <row r="152" spans="1:5" ht="22.8">
      <c r="A152" s="523"/>
      <c r="B152" s="523"/>
      <c r="C152" s="523"/>
      <c r="D152" s="524"/>
      <c r="E152" s="523"/>
    </row>
    <row r="153" spans="1:5" ht="22.8">
      <c r="A153" s="523"/>
      <c r="B153" s="523"/>
      <c r="C153" s="523"/>
      <c r="D153" s="524"/>
      <c r="E153" s="523"/>
    </row>
    <row r="154" spans="1:5" ht="22.8">
      <c r="A154" s="523"/>
      <c r="B154" s="523"/>
      <c r="C154" s="523"/>
      <c r="D154" s="524"/>
      <c r="E154" s="523"/>
    </row>
    <row r="155" spans="1:5" ht="22.8">
      <c r="A155" s="523"/>
      <c r="B155" s="523"/>
      <c r="C155" s="523"/>
      <c r="D155" s="524"/>
      <c r="E155" s="523"/>
    </row>
    <row r="156" spans="1:5" ht="22.8">
      <c r="A156" s="523"/>
      <c r="B156" s="523"/>
      <c r="C156" s="523"/>
      <c r="D156" s="524"/>
      <c r="E156" s="523"/>
    </row>
    <row r="157" spans="1:5" ht="22.8">
      <c r="A157" s="523"/>
      <c r="B157" s="523"/>
      <c r="C157" s="523"/>
      <c r="D157" s="524"/>
      <c r="E157" s="523"/>
    </row>
    <row r="158" spans="1:5" ht="22.8">
      <c r="A158" s="523"/>
      <c r="B158" s="523"/>
      <c r="C158" s="523"/>
      <c r="D158" s="524"/>
      <c r="E158" s="523"/>
    </row>
    <row r="159" spans="1:5" ht="22.8">
      <c r="A159" s="523"/>
      <c r="B159" s="523"/>
      <c r="C159" s="523"/>
      <c r="D159" s="524"/>
      <c r="E159" s="523"/>
    </row>
    <row r="160" spans="1:5" ht="22.8">
      <c r="A160" s="523"/>
      <c r="B160" s="523"/>
      <c r="C160" s="523"/>
      <c r="D160" s="524"/>
      <c r="E160" s="523"/>
    </row>
    <row r="161" spans="1:5" ht="22.8">
      <c r="A161" s="523"/>
      <c r="B161" s="523"/>
      <c r="C161" s="523"/>
      <c r="D161" s="524"/>
      <c r="E161" s="523"/>
    </row>
    <row r="162" spans="1:5" ht="22.8">
      <c r="A162" s="523"/>
      <c r="B162" s="523"/>
      <c r="C162" s="523"/>
      <c r="D162" s="524"/>
      <c r="E162" s="523"/>
    </row>
    <row r="163" spans="1:5" ht="22.8">
      <c r="A163" s="523"/>
      <c r="B163" s="523"/>
      <c r="C163" s="523"/>
      <c r="D163" s="524"/>
      <c r="E163" s="523"/>
    </row>
    <row r="164" spans="1:5" ht="22.8">
      <c r="A164" s="523"/>
      <c r="B164" s="523"/>
      <c r="C164" s="523"/>
      <c r="D164" s="524"/>
      <c r="E164" s="523"/>
    </row>
    <row r="165" spans="1:5" ht="22.8">
      <c r="A165" s="523"/>
      <c r="B165" s="523"/>
      <c r="C165" s="523"/>
      <c r="D165" s="524"/>
      <c r="E165" s="523"/>
    </row>
    <row r="166" spans="1:5" ht="22.8">
      <c r="A166" s="523"/>
      <c r="B166" s="523"/>
      <c r="C166" s="523"/>
      <c r="D166" s="524"/>
      <c r="E166" s="523"/>
    </row>
    <row r="167" spans="1:5" ht="22.8">
      <c r="A167" s="523"/>
      <c r="B167" s="523"/>
      <c r="C167" s="523"/>
      <c r="D167" s="524"/>
      <c r="E167" s="523"/>
    </row>
    <row r="168" spans="1:5" ht="22.8">
      <c r="A168" s="523"/>
      <c r="B168" s="523"/>
      <c r="C168" s="523"/>
      <c r="D168" s="524"/>
      <c r="E168" s="523"/>
    </row>
    <row r="169" spans="1:5" ht="22.8">
      <c r="A169" s="523"/>
      <c r="B169" s="523"/>
      <c r="C169" s="523"/>
      <c r="D169" s="524"/>
      <c r="E169" s="523"/>
    </row>
    <row r="170" spans="1:5" ht="22.8">
      <c r="A170" s="523"/>
      <c r="B170" s="523"/>
      <c r="C170" s="523"/>
      <c r="D170" s="524"/>
      <c r="E170" s="523"/>
    </row>
    <row r="171" spans="1:5" ht="22.8">
      <c r="A171" s="523"/>
      <c r="B171" s="523"/>
      <c r="C171" s="523"/>
      <c r="D171" s="524"/>
      <c r="E171" s="523"/>
    </row>
    <row r="172" spans="1:5" ht="22.8">
      <c r="A172" s="523"/>
      <c r="B172" s="523"/>
      <c r="C172" s="523"/>
      <c r="D172" s="524"/>
      <c r="E172" s="523"/>
    </row>
    <row r="173" spans="1:5" ht="22.8">
      <c r="A173" s="523"/>
      <c r="B173" s="523"/>
      <c r="C173" s="523"/>
      <c r="D173" s="524"/>
      <c r="E173" s="523"/>
    </row>
    <row r="174" spans="1:5" ht="22.8">
      <c r="A174" s="523"/>
      <c r="B174" s="523"/>
      <c r="C174" s="523"/>
      <c r="D174" s="524"/>
      <c r="E174" s="523"/>
    </row>
    <row r="175" spans="1:5" ht="22.8">
      <c r="A175" s="523"/>
      <c r="B175" s="523"/>
      <c r="C175" s="523"/>
      <c r="D175" s="524"/>
      <c r="E175" s="523"/>
    </row>
    <row r="176" spans="1:5" ht="22.8">
      <c r="A176" s="523"/>
      <c r="B176" s="523"/>
      <c r="C176" s="523"/>
      <c r="D176" s="524"/>
      <c r="E176" s="523"/>
    </row>
    <row r="177" spans="1:5" ht="22.8">
      <c r="A177" s="523"/>
      <c r="B177" s="523"/>
      <c r="C177" s="523"/>
      <c r="D177" s="524"/>
      <c r="E177" s="523"/>
    </row>
    <row r="178" spans="1:5" ht="22.8">
      <c r="A178" s="523"/>
      <c r="B178" s="523"/>
      <c r="C178" s="523"/>
      <c r="D178" s="524"/>
      <c r="E178" s="523"/>
    </row>
    <row r="179" spans="1:5" ht="22.8">
      <c r="A179" s="523"/>
      <c r="B179" s="523"/>
      <c r="C179" s="523"/>
      <c r="D179" s="524"/>
      <c r="E179" s="523"/>
    </row>
    <row r="180" spans="1:5" ht="22.8">
      <c r="A180" s="523"/>
      <c r="B180" s="523"/>
      <c r="C180" s="523"/>
      <c r="D180" s="524"/>
      <c r="E180" s="523"/>
    </row>
    <row r="181" spans="1:5" ht="22.8">
      <c r="A181" s="523"/>
      <c r="B181" s="523"/>
      <c r="C181" s="523"/>
      <c r="D181" s="524"/>
      <c r="E181" s="523"/>
    </row>
    <row r="182" spans="1:5" ht="22.8">
      <c r="A182" s="523"/>
      <c r="B182" s="523"/>
      <c r="C182" s="523"/>
      <c r="D182" s="524"/>
      <c r="E182" s="523"/>
    </row>
    <row r="183" spans="1:5" ht="22.8">
      <c r="A183" s="523"/>
      <c r="B183" s="523"/>
      <c r="C183" s="523"/>
      <c r="D183" s="524"/>
      <c r="E183" s="523"/>
    </row>
    <row r="184" spans="1:5" ht="22.8">
      <c r="A184" s="523"/>
      <c r="B184" s="523"/>
      <c r="C184" s="523"/>
      <c r="D184" s="524"/>
      <c r="E184" s="523"/>
    </row>
    <row r="185" spans="1:5" ht="22.8">
      <c r="A185" s="523"/>
      <c r="B185" s="523"/>
      <c r="C185" s="523"/>
      <c r="D185" s="524"/>
      <c r="E185" s="523"/>
    </row>
    <row r="186" spans="1:5" ht="22.8">
      <c r="A186" s="523"/>
      <c r="B186" s="523"/>
      <c r="C186" s="523"/>
      <c r="D186" s="524"/>
      <c r="E186" s="523"/>
    </row>
    <row r="187" spans="1:5" ht="22.8">
      <c r="A187" s="523"/>
      <c r="B187" s="523"/>
      <c r="C187" s="523"/>
      <c r="D187" s="524"/>
      <c r="E187" s="523"/>
    </row>
    <row r="188" spans="1:5" ht="22.8">
      <c r="A188" s="523"/>
      <c r="B188" s="523"/>
      <c r="C188" s="523"/>
      <c r="D188" s="524"/>
      <c r="E188" s="523"/>
    </row>
    <row r="189" spans="1:5" ht="22.8">
      <c r="A189" s="523"/>
      <c r="B189" s="523"/>
      <c r="C189" s="523"/>
      <c r="D189" s="524"/>
      <c r="E189" s="523"/>
    </row>
    <row r="190" spans="1:5" ht="22.8">
      <c r="A190" s="523"/>
      <c r="B190" s="523"/>
      <c r="C190" s="523"/>
      <c r="D190" s="524"/>
      <c r="E190" s="523"/>
    </row>
    <row r="191" spans="1:5" ht="22.8">
      <c r="A191" s="523"/>
      <c r="B191" s="523"/>
      <c r="C191" s="523"/>
      <c r="D191" s="524"/>
      <c r="E191" s="523"/>
    </row>
    <row r="192" spans="1:5" ht="22.8">
      <c r="A192" s="523"/>
      <c r="B192" s="523"/>
      <c r="C192" s="523"/>
      <c r="D192" s="524"/>
      <c r="E192" s="523"/>
    </row>
    <row r="193" spans="1:5" ht="22.8">
      <c r="A193" s="523"/>
      <c r="B193" s="523"/>
      <c r="C193" s="523"/>
      <c r="D193" s="524"/>
      <c r="E193" s="523"/>
    </row>
    <row r="194" spans="1:5" ht="22.8">
      <c r="A194" s="523"/>
      <c r="B194" s="523"/>
      <c r="C194" s="523"/>
      <c r="D194" s="524"/>
      <c r="E194" s="523"/>
    </row>
    <row r="195" spans="1:5" ht="22.8">
      <c r="A195" s="523"/>
      <c r="B195" s="523"/>
      <c r="C195" s="523"/>
      <c r="D195" s="524"/>
      <c r="E195" s="523"/>
    </row>
    <row r="196" spans="1:5" ht="22.8">
      <c r="A196" s="523"/>
      <c r="B196" s="523"/>
      <c r="C196" s="523"/>
      <c r="D196" s="524"/>
      <c r="E196" s="523"/>
    </row>
    <row r="197" spans="1:5" ht="22.8">
      <c r="A197" s="523"/>
      <c r="B197" s="523"/>
      <c r="C197" s="523"/>
      <c r="D197" s="524"/>
      <c r="E197" s="523"/>
    </row>
    <row r="198" spans="1:5" ht="22.8">
      <c r="A198" s="523"/>
      <c r="B198" s="523"/>
      <c r="C198" s="523"/>
      <c r="D198" s="524"/>
      <c r="E198" s="523"/>
    </row>
    <row r="199" spans="1:5" ht="22.8">
      <c r="A199" s="523"/>
      <c r="B199" s="523"/>
      <c r="C199" s="523"/>
      <c r="D199" s="524"/>
      <c r="E199" s="523"/>
    </row>
    <row r="200" spans="1:5" ht="22.8">
      <c r="A200" s="523"/>
      <c r="B200" s="523"/>
      <c r="C200" s="523"/>
      <c r="D200" s="524"/>
      <c r="E200" s="523"/>
    </row>
    <row r="201" spans="1:5" ht="22.8">
      <c r="A201" s="523"/>
      <c r="B201" s="523"/>
      <c r="C201" s="523"/>
      <c r="D201" s="524"/>
      <c r="E201" s="523"/>
    </row>
    <row r="202" spans="1:5" ht="22.8">
      <c r="A202" s="523"/>
      <c r="B202" s="523"/>
      <c r="C202" s="523"/>
      <c r="D202" s="524"/>
      <c r="E202" s="523"/>
    </row>
    <row r="203" spans="1:5" ht="22.8">
      <c r="A203" s="523"/>
      <c r="B203" s="523"/>
      <c r="C203" s="523"/>
      <c r="D203" s="524"/>
      <c r="E203" s="523"/>
    </row>
    <row r="204" spans="1:5" ht="22.8">
      <c r="A204" s="523"/>
      <c r="B204" s="523"/>
      <c r="C204" s="523"/>
      <c r="D204" s="524"/>
      <c r="E204" s="523"/>
    </row>
    <row r="205" spans="1:5" ht="22.8">
      <c r="A205" s="523"/>
      <c r="B205" s="523"/>
      <c r="C205" s="523"/>
      <c r="D205" s="524"/>
      <c r="E205" s="523"/>
    </row>
    <row r="206" spans="1:5" ht="22.8">
      <c r="A206" s="523"/>
      <c r="B206" s="523"/>
      <c r="C206" s="523"/>
      <c r="D206" s="524"/>
      <c r="E206" s="523"/>
    </row>
    <row r="207" spans="1:5" ht="22.8">
      <c r="A207" s="523"/>
      <c r="B207" s="523"/>
      <c r="C207" s="523"/>
      <c r="D207" s="524"/>
      <c r="E207" s="523"/>
    </row>
    <row r="208" spans="1:5" ht="22.8">
      <c r="A208" s="523"/>
      <c r="B208" s="523"/>
      <c r="C208" s="523"/>
      <c r="D208" s="524"/>
      <c r="E208" s="523"/>
    </row>
    <row r="209" spans="1:5" ht="22.8">
      <c r="A209" s="523"/>
      <c r="B209" s="523"/>
      <c r="C209" s="523"/>
      <c r="D209" s="524"/>
      <c r="E209" s="523"/>
    </row>
    <row r="210" spans="1:5" ht="22.8">
      <c r="A210" s="523"/>
      <c r="B210" s="523"/>
      <c r="C210" s="523"/>
      <c r="D210" s="524"/>
      <c r="E210" s="523"/>
    </row>
    <row r="211" spans="1:5" ht="22.8">
      <c r="A211" s="523"/>
      <c r="B211" s="523"/>
      <c r="C211" s="523"/>
      <c r="D211" s="524"/>
      <c r="E211" s="523"/>
    </row>
    <row r="212" spans="1:5" ht="22.8">
      <c r="A212" s="523"/>
      <c r="B212" s="523"/>
      <c r="C212" s="523"/>
      <c r="D212" s="524"/>
      <c r="E212" s="523"/>
    </row>
    <row r="213" spans="1:5" ht="22.8">
      <c r="A213" s="523"/>
      <c r="B213" s="523"/>
      <c r="C213" s="523"/>
      <c r="D213" s="524"/>
      <c r="E213" s="523"/>
    </row>
    <row r="214" spans="1:5" ht="22.8">
      <c r="A214" s="523"/>
      <c r="B214" s="523"/>
      <c r="C214" s="523"/>
      <c r="D214" s="524"/>
      <c r="E214" s="523"/>
    </row>
    <row r="215" spans="1:5" ht="22.8">
      <c r="A215" s="523"/>
      <c r="B215" s="523"/>
      <c r="C215" s="523"/>
      <c r="D215" s="524"/>
      <c r="E215" s="523"/>
    </row>
    <row r="216" spans="1:5" ht="22.8">
      <c r="A216" s="523"/>
      <c r="B216" s="523"/>
      <c r="C216" s="523"/>
      <c r="D216" s="524"/>
      <c r="E216" s="523"/>
    </row>
    <row r="217" spans="1:5" ht="22.8">
      <c r="A217" s="523"/>
      <c r="B217" s="523"/>
      <c r="C217" s="523"/>
      <c r="D217" s="524"/>
      <c r="E217" s="523"/>
    </row>
    <row r="218" spans="1:5" ht="22.8">
      <c r="A218" s="523"/>
      <c r="B218" s="523"/>
      <c r="C218" s="523"/>
      <c r="D218" s="524"/>
      <c r="E218" s="523"/>
    </row>
    <row r="219" spans="1:5" ht="22.8">
      <c r="A219" s="523"/>
      <c r="B219" s="523"/>
      <c r="C219" s="523"/>
      <c r="D219" s="524"/>
      <c r="E219" s="523"/>
    </row>
    <row r="220" spans="1:5" ht="22.8">
      <c r="A220" s="523"/>
      <c r="B220" s="523"/>
      <c r="C220" s="523"/>
      <c r="D220" s="524"/>
      <c r="E220" s="523"/>
    </row>
    <row r="221" spans="1:5" ht="22.8">
      <c r="A221" s="523"/>
      <c r="B221" s="523"/>
      <c r="C221" s="523"/>
      <c r="D221" s="524"/>
      <c r="E221" s="523"/>
    </row>
    <row r="222" spans="1:5" ht="22.8">
      <c r="A222" s="523"/>
      <c r="B222" s="523"/>
      <c r="C222" s="523"/>
      <c r="D222" s="524"/>
      <c r="E222" s="523"/>
    </row>
  </sheetData>
  <mergeCells count="12">
    <mergeCell ref="F11:H11"/>
    <mergeCell ref="A12:H12"/>
    <mergeCell ref="A13:L13"/>
    <mergeCell ref="I1:J1"/>
    <mergeCell ref="G1:H1"/>
    <mergeCell ref="G2:H2"/>
    <mergeCell ref="A3:H3"/>
    <mergeCell ref="A4:H4"/>
    <mergeCell ref="A5:A6"/>
    <mergeCell ref="B5:B6"/>
    <mergeCell ref="C5:E5"/>
    <mergeCell ref="F5:H5"/>
  </mergeCells>
  <phoneticPr fontId="15" type="noConversion"/>
  <hyperlinks>
    <hyperlink ref="I1" location="預告統計資料發布時間表!A1" display="回發布時間表" xr:uid="{4C195184-6484-4133-B7D7-144B7051790C}"/>
  </hyperlink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37B6-5C0E-4031-918E-18A23ED47E30}">
  <dimension ref="A1:N223"/>
  <sheetViews>
    <sheetView workbookViewId="0">
      <selection activeCell="M1" sqref="M1:N1"/>
    </sheetView>
  </sheetViews>
  <sheetFormatPr defaultColWidth="9" defaultRowHeight="16.2"/>
  <cols>
    <col min="1" max="1" width="12.21875" style="377" customWidth="1"/>
    <col min="2" max="3" width="11" style="377" customWidth="1"/>
    <col min="4" max="6" width="11" style="510" customWidth="1"/>
    <col min="7" max="10" width="11" style="377" customWidth="1"/>
    <col min="11" max="11" width="17.88671875" style="377" customWidth="1"/>
    <col min="12" max="12" width="20.77734375" style="377" customWidth="1"/>
    <col min="13" max="256" width="9" style="377"/>
    <col min="257" max="257" width="12.21875" style="377" customWidth="1"/>
    <col min="258" max="266" width="11" style="377" customWidth="1"/>
    <col min="267" max="267" width="17.88671875" style="377" customWidth="1"/>
    <col min="268" max="268" width="20.77734375" style="377" customWidth="1"/>
    <col min="269" max="512" width="9" style="377"/>
    <col min="513" max="513" width="12.21875" style="377" customWidth="1"/>
    <col min="514" max="522" width="11" style="377" customWidth="1"/>
    <col min="523" max="523" width="17.88671875" style="377" customWidth="1"/>
    <col min="524" max="524" width="20.77734375" style="377" customWidth="1"/>
    <col min="525" max="768" width="9" style="377"/>
    <col min="769" max="769" width="12.21875" style="377" customWidth="1"/>
    <col min="770" max="778" width="11" style="377" customWidth="1"/>
    <col min="779" max="779" width="17.88671875" style="377" customWidth="1"/>
    <col min="780" max="780" width="20.77734375" style="377" customWidth="1"/>
    <col min="781" max="1024" width="9" style="377"/>
    <col min="1025" max="1025" width="12.21875" style="377" customWidth="1"/>
    <col min="1026" max="1034" width="11" style="377" customWidth="1"/>
    <col min="1035" max="1035" width="17.88671875" style="377" customWidth="1"/>
    <col min="1036" max="1036" width="20.77734375" style="377" customWidth="1"/>
    <col min="1037" max="1280" width="9" style="377"/>
    <col min="1281" max="1281" width="12.21875" style="377" customWidth="1"/>
    <col min="1282" max="1290" width="11" style="377" customWidth="1"/>
    <col min="1291" max="1291" width="17.88671875" style="377" customWidth="1"/>
    <col min="1292" max="1292" width="20.77734375" style="377" customWidth="1"/>
    <col min="1293" max="1536" width="9" style="377"/>
    <col min="1537" max="1537" width="12.21875" style="377" customWidth="1"/>
    <col min="1538" max="1546" width="11" style="377" customWidth="1"/>
    <col min="1547" max="1547" width="17.88671875" style="377" customWidth="1"/>
    <col min="1548" max="1548" width="20.77734375" style="377" customWidth="1"/>
    <col min="1549" max="1792" width="9" style="377"/>
    <col min="1793" max="1793" width="12.21875" style="377" customWidth="1"/>
    <col min="1794" max="1802" width="11" style="377" customWidth="1"/>
    <col min="1803" max="1803" width="17.88671875" style="377" customWidth="1"/>
    <col min="1804" max="1804" width="20.77734375" style="377" customWidth="1"/>
    <col min="1805" max="2048" width="9" style="377"/>
    <col min="2049" max="2049" width="12.21875" style="377" customWidth="1"/>
    <col min="2050" max="2058" width="11" style="377" customWidth="1"/>
    <col min="2059" max="2059" width="17.88671875" style="377" customWidth="1"/>
    <col min="2060" max="2060" width="20.77734375" style="377" customWidth="1"/>
    <col min="2061" max="2304" width="9" style="377"/>
    <col min="2305" max="2305" width="12.21875" style="377" customWidth="1"/>
    <col min="2306" max="2314" width="11" style="377" customWidth="1"/>
    <col min="2315" max="2315" width="17.88671875" style="377" customWidth="1"/>
    <col min="2316" max="2316" width="20.77734375" style="377" customWidth="1"/>
    <col min="2317" max="2560" width="9" style="377"/>
    <col min="2561" max="2561" width="12.21875" style="377" customWidth="1"/>
    <col min="2562" max="2570" width="11" style="377" customWidth="1"/>
    <col min="2571" max="2571" width="17.88671875" style="377" customWidth="1"/>
    <col min="2572" max="2572" width="20.77734375" style="377" customWidth="1"/>
    <col min="2573" max="2816" width="9" style="377"/>
    <col min="2817" max="2817" width="12.21875" style="377" customWidth="1"/>
    <col min="2818" max="2826" width="11" style="377" customWidth="1"/>
    <col min="2827" max="2827" width="17.88671875" style="377" customWidth="1"/>
    <col min="2828" max="2828" width="20.77734375" style="377" customWidth="1"/>
    <col min="2829" max="3072" width="9" style="377"/>
    <col min="3073" max="3073" width="12.21875" style="377" customWidth="1"/>
    <col min="3074" max="3082" width="11" style="377" customWidth="1"/>
    <col min="3083" max="3083" width="17.88671875" style="377" customWidth="1"/>
    <col min="3084" max="3084" width="20.77734375" style="377" customWidth="1"/>
    <col min="3085" max="3328" width="9" style="377"/>
    <col min="3329" max="3329" width="12.21875" style="377" customWidth="1"/>
    <col min="3330" max="3338" width="11" style="377" customWidth="1"/>
    <col min="3339" max="3339" width="17.88671875" style="377" customWidth="1"/>
    <col min="3340" max="3340" width="20.77734375" style="377" customWidth="1"/>
    <col min="3341" max="3584" width="9" style="377"/>
    <col min="3585" max="3585" width="12.21875" style="377" customWidth="1"/>
    <col min="3586" max="3594" width="11" style="377" customWidth="1"/>
    <col min="3595" max="3595" width="17.88671875" style="377" customWidth="1"/>
    <col min="3596" max="3596" width="20.77734375" style="377" customWidth="1"/>
    <col min="3597" max="3840" width="9" style="377"/>
    <col min="3841" max="3841" width="12.21875" style="377" customWidth="1"/>
    <col min="3842" max="3850" width="11" style="377" customWidth="1"/>
    <col min="3851" max="3851" width="17.88671875" style="377" customWidth="1"/>
    <col min="3852" max="3852" width="20.77734375" style="377" customWidth="1"/>
    <col min="3853" max="4096" width="9" style="377"/>
    <col min="4097" max="4097" width="12.21875" style="377" customWidth="1"/>
    <col min="4098" max="4106" width="11" style="377" customWidth="1"/>
    <col min="4107" max="4107" width="17.88671875" style="377" customWidth="1"/>
    <col min="4108" max="4108" width="20.77734375" style="377" customWidth="1"/>
    <col min="4109" max="4352" width="9" style="377"/>
    <col min="4353" max="4353" width="12.21875" style="377" customWidth="1"/>
    <col min="4354" max="4362" width="11" style="377" customWidth="1"/>
    <col min="4363" max="4363" width="17.88671875" style="377" customWidth="1"/>
    <col min="4364" max="4364" width="20.77734375" style="377" customWidth="1"/>
    <col min="4365" max="4608" width="9" style="377"/>
    <col min="4609" max="4609" width="12.21875" style="377" customWidth="1"/>
    <col min="4610" max="4618" width="11" style="377" customWidth="1"/>
    <col min="4619" max="4619" width="17.88671875" style="377" customWidth="1"/>
    <col min="4620" max="4620" width="20.77734375" style="377" customWidth="1"/>
    <col min="4621" max="4864" width="9" style="377"/>
    <col min="4865" max="4865" width="12.21875" style="377" customWidth="1"/>
    <col min="4866" max="4874" width="11" style="377" customWidth="1"/>
    <col min="4875" max="4875" width="17.88671875" style="377" customWidth="1"/>
    <col min="4876" max="4876" width="20.77734375" style="377" customWidth="1"/>
    <col min="4877" max="5120" width="9" style="377"/>
    <col min="5121" max="5121" width="12.21875" style="377" customWidth="1"/>
    <col min="5122" max="5130" width="11" style="377" customWidth="1"/>
    <col min="5131" max="5131" width="17.88671875" style="377" customWidth="1"/>
    <col min="5132" max="5132" width="20.77734375" style="377" customWidth="1"/>
    <col min="5133" max="5376" width="9" style="377"/>
    <col min="5377" max="5377" width="12.21875" style="377" customWidth="1"/>
    <col min="5378" max="5386" width="11" style="377" customWidth="1"/>
    <col min="5387" max="5387" width="17.88671875" style="377" customWidth="1"/>
    <col min="5388" max="5388" width="20.77734375" style="377" customWidth="1"/>
    <col min="5389" max="5632" width="9" style="377"/>
    <col min="5633" max="5633" width="12.21875" style="377" customWidth="1"/>
    <col min="5634" max="5642" width="11" style="377" customWidth="1"/>
    <col min="5643" max="5643" width="17.88671875" style="377" customWidth="1"/>
    <col min="5644" max="5644" width="20.77734375" style="377" customWidth="1"/>
    <col min="5645" max="5888" width="9" style="377"/>
    <col min="5889" max="5889" width="12.21875" style="377" customWidth="1"/>
    <col min="5890" max="5898" width="11" style="377" customWidth="1"/>
    <col min="5899" max="5899" width="17.88671875" style="377" customWidth="1"/>
    <col min="5900" max="5900" width="20.77734375" style="377" customWidth="1"/>
    <col min="5901" max="6144" width="9" style="377"/>
    <col min="6145" max="6145" width="12.21875" style="377" customWidth="1"/>
    <col min="6146" max="6154" width="11" style="377" customWidth="1"/>
    <col min="6155" max="6155" width="17.88671875" style="377" customWidth="1"/>
    <col min="6156" max="6156" width="20.77734375" style="377" customWidth="1"/>
    <col min="6157" max="6400" width="9" style="377"/>
    <col min="6401" max="6401" width="12.21875" style="377" customWidth="1"/>
    <col min="6402" max="6410" width="11" style="377" customWidth="1"/>
    <col min="6411" max="6411" width="17.88671875" style="377" customWidth="1"/>
    <col min="6412" max="6412" width="20.77734375" style="377" customWidth="1"/>
    <col min="6413" max="6656" width="9" style="377"/>
    <col min="6657" max="6657" width="12.21875" style="377" customWidth="1"/>
    <col min="6658" max="6666" width="11" style="377" customWidth="1"/>
    <col min="6667" max="6667" width="17.88671875" style="377" customWidth="1"/>
    <col min="6668" max="6668" width="20.77734375" style="377" customWidth="1"/>
    <col min="6669" max="6912" width="9" style="377"/>
    <col min="6913" max="6913" width="12.21875" style="377" customWidth="1"/>
    <col min="6914" max="6922" width="11" style="377" customWidth="1"/>
    <col min="6923" max="6923" width="17.88671875" style="377" customWidth="1"/>
    <col min="6924" max="6924" width="20.77734375" style="377" customWidth="1"/>
    <col min="6925" max="7168" width="9" style="377"/>
    <col min="7169" max="7169" width="12.21875" style="377" customWidth="1"/>
    <col min="7170" max="7178" width="11" style="377" customWidth="1"/>
    <col min="7179" max="7179" width="17.88671875" style="377" customWidth="1"/>
    <col min="7180" max="7180" width="20.77734375" style="377" customWidth="1"/>
    <col min="7181" max="7424" width="9" style="377"/>
    <col min="7425" max="7425" width="12.21875" style="377" customWidth="1"/>
    <col min="7426" max="7434" width="11" style="377" customWidth="1"/>
    <col min="7435" max="7435" width="17.88671875" style="377" customWidth="1"/>
    <col min="7436" max="7436" width="20.77734375" style="377" customWidth="1"/>
    <col min="7437" max="7680" width="9" style="377"/>
    <col min="7681" max="7681" width="12.21875" style="377" customWidth="1"/>
    <col min="7682" max="7690" width="11" style="377" customWidth="1"/>
    <col min="7691" max="7691" width="17.88671875" style="377" customWidth="1"/>
    <col min="7692" max="7692" width="20.77734375" style="377" customWidth="1"/>
    <col min="7693" max="7936" width="9" style="377"/>
    <col min="7937" max="7937" width="12.21875" style="377" customWidth="1"/>
    <col min="7938" max="7946" width="11" style="377" customWidth="1"/>
    <col min="7947" max="7947" width="17.88671875" style="377" customWidth="1"/>
    <col min="7948" max="7948" width="20.77734375" style="377" customWidth="1"/>
    <col min="7949" max="8192" width="9" style="377"/>
    <col min="8193" max="8193" width="12.21875" style="377" customWidth="1"/>
    <col min="8194" max="8202" width="11" style="377" customWidth="1"/>
    <col min="8203" max="8203" width="17.88671875" style="377" customWidth="1"/>
    <col min="8204" max="8204" width="20.77734375" style="377" customWidth="1"/>
    <col min="8205" max="8448" width="9" style="377"/>
    <col min="8449" max="8449" width="12.21875" style="377" customWidth="1"/>
    <col min="8450" max="8458" width="11" style="377" customWidth="1"/>
    <col min="8459" max="8459" width="17.88671875" style="377" customWidth="1"/>
    <col min="8460" max="8460" width="20.77734375" style="377" customWidth="1"/>
    <col min="8461" max="8704" width="9" style="377"/>
    <col min="8705" max="8705" width="12.21875" style="377" customWidth="1"/>
    <col min="8706" max="8714" width="11" style="377" customWidth="1"/>
    <col min="8715" max="8715" width="17.88671875" style="377" customWidth="1"/>
    <col min="8716" max="8716" width="20.77734375" style="377" customWidth="1"/>
    <col min="8717" max="8960" width="9" style="377"/>
    <col min="8961" max="8961" width="12.21875" style="377" customWidth="1"/>
    <col min="8962" max="8970" width="11" style="377" customWidth="1"/>
    <col min="8971" max="8971" width="17.88671875" style="377" customWidth="1"/>
    <col min="8972" max="8972" width="20.77734375" style="377" customWidth="1"/>
    <col min="8973" max="9216" width="9" style="377"/>
    <col min="9217" max="9217" width="12.21875" style="377" customWidth="1"/>
    <col min="9218" max="9226" width="11" style="377" customWidth="1"/>
    <col min="9227" max="9227" width="17.88671875" style="377" customWidth="1"/>
    <col min="9228" max="9228" width="20.77734375" style="377" customWidth="1"/>
    <col min="9229" max="9472" width="9" style="377"/>
    <col min="9473" max="9473" width="12.21875" style="377" customWidth="1"/>
    <col min="9474" max="9482" width="11" style="377" customWidth="1"/>
    <col min="9483" max="9483" width="17.88671875" style="377" customWidth="1"/>
    <col min="9484" max="9484" width="20.77734375" style="377" customWidth="1"/>
    <col min="9485" max="9728" width="9" style="377"/>
    <col min="9729" max="9729" width="12.21875" style="377" customWidth="1"/>
    <col min="9730" max="9738" width="11" style="377" customWidth="1"/>
    <col min="9739" max="9739" width="17.88671875" style="377" customWidth="1"/>
    <col min="9740" max="9740" width="20.77734375" style="377" customWidth="1"/>
    <col min="9741" max="9984" width="9" style="377"/>
    <col min="9985" max="9985" width="12.21875" style="377" customWidth="1"/>
    <col min="9986" max="9994" width="11" style="377" customWidth="1"/>
    <col min="9995" max="9995" width="17.88671875" style="377" customWidth="1"/>
    <col min="9996" max="9996" width="20.77734375" style="377" customWidth="1"/>
    <col min="9997" max="10240" width="9" style="377"/>
    <col min="10241" max="10241" width="12.21875" style="377" customWidth="1"/>
    <col min="10242" max="10250" width="11" style="377" customWidth="1"/>
    <col min="10251" max="10251" width="17.88671875" style="377" customWidth="1"/>
    <col min="10252" max="10252" width="20.77734375" style="377" customWidth="1"/>
    <col min="10253" max="10496" width="9" style="377"/>
    <col min="10497" max="10497" width="12.21875" style="377" customWidth="1"/>
    <col min="10498" max="10506" width="11" style="377" customWidth="1"/>
    <col min="10507" max="10507" width="17.88671875" style="377" customWidth="1"/>
    <col min="10508" max="10508" width="20.77734375" style="377" customWidth="1"/>
    <col min="10509" max="10752" width="9" style="377"/>
    <col min="10753" max="10753" width="12.21875" style="377" customWidth="1"/>
    <col min="10754" max="10762" width="11" style="377" customWidth="1"/>
    <col min="10763" max="10763" width="17.88671875" style="377" customWidth="1"/>
    <col min="10764" max="10764" width="20.77734375" style="377" customWidth="1"/>
    <col min="10765" max="11008" width="9" style="377"/>
    <col min="11009" max="11009" width="12.21875" style="377" customWidth="1"/>
    <col min="11010" max="11018" width="11" style="377" customWidth="1"/>
    <col min="11019" max="11019" width="17.88671875" style="377" customWidth="1"/>
    <col min="11020" max="11020" width="20.77734375" style="377" customWidth="1"/>
    <col min="11021" max="11264" width="9" style="377"/>
    <col min="11265" max="11265" width="12.21875" style="377" customWidth="1"/>
    <col min="11266" max="11274" width="11" style="377" customWidth="1"/>
    <col min="11275" max="11275" width="17.88671875" style="377" customWidth="1"/>
    <col min="11276" max="11276" width="20.77734375" style="377" customWidth="1"/>
    <col min="11277" max="11520" width="9" style="377"/>
    <col min="11521" max="11521" width="12.21875" style="377" customWidth="1"/>
    <col min="11522" max="11530" width="11" style="377" customWidth="1"/>
    <col min="11531" max="11531" width="17.88671875" style="377" customWidth="1"/>
    <col min="11532" max="11532" width="20.77734375" style="377" customWidth="1"/>
    <col min="11533" max="11776" width="9" style="377"/>
    <col min="11777" max="11777" width="12.21875" style="377" customWidth="1"/>
    <col min="11778" max="11786" width="11" style="377" customWidth="1"/>
    <col min="11787" max="11787" width="17.88671875" style="377" customWidth="1"/>
    <col min="11788" max="11788" width="20.77734375" style="377" customWidth="1"/>
    <col min="11789" max="12032" width="9" style="377"/>
    <col min="12033" max="12033" width="12.21875" style="377" customWidth="1"/>
    <col min="12034" max="12042" width="11" style="377" customWidth="1"/>
    <col min="12043" max="12043" width="17.88671875" style="377" customWidth="1"/>
    <col min="12044" max="12044" width="20.77734375" style="377" customWidth="1"/>
    <col min="12045" max="12288" width="9" style="377"/>
    <col min="12289" max="12289" width="12.21875" style="377" customWidth="1"/>
    <col min="12290" max="12298" width="11" style="377" customWidth="1"/>
    <col min="12299" max="12299" width="17.88671875" style="377" customWidth="1"/>
    <col min="12300" max="12300" width="20.77734375" style="377" customWidth="1"/>
    <col min="12301" max="12544" width="9" style="377"/>
    <col min="12545" max="12545" width="12.21875" style="377" customWidth="1"/>
    <col min="12546" max="12554" width="11" style="377" customWidth="1"/>
    <col min="12555" max="12555" width="17.88671875" style="377" customWidth="1"/>
    <col min="12556" max="12556" width="20.77734375" style="377" customWidth="1"/>
    <col min="12557" max="12800" width="9" style="377"/>
    <col min="12801" max="12801" width="12.21875" style="377" customWidth="1"/>
    <col min="12802" max="12810" width="11" style="377" customWidth="1"/>
    <col min="12811" max="12811" width="17.88671875" style="377" customWidth="1"/>
    <col min="12812" max="12812" width="20.77734375" style="377" customWidth="1"/>
    <col min="12813" max="13056" width="9" style="377"/>
    <col min="13057" max="13057" width="12.21875" style="377" customWidth="1"/>
    <col min="13058" max="13066" width="11" style="377" customWidth="1"/>
    <col min="13067" max="13067" width="17.88671875" style="377" customWidth="1"/>
    <col min="13068" max="13068" width="20.77734375" style="377" customWidth="1"/>
    <col min="13069" max="13312" width="9" style="377"/>
    <col min="13313" max="13313" width="12.21875" style="377" customWidth="1"/>
    <col min="13314" max="13322" width="11" style="377" customWidth="1"/>
    <col min="13323" max="13323" width="17.88671875" style="377" customWidth="1"/>
    <col min="13324" max="13324" width="20.77734375" style="377" customWidth="1"/>
    <col min="13325" max="13568" width="9" style="377"/>
    <col min="13569" max="13569" width="12.21875" style="377" customWidth="1"/>
    <col min="13570" max="13578" width="11" style="377" customWidth="1"/>
    <col min="13579" max="13579" width="17.88671875" style="377" customWidth="1"/>
    <col min="13580" max="13580" width="20.77734375" style="377" customWidth="1"/>
    <col min="13581" max="13824" width="9" style="377"/>
    <col min="13825" max="13825" width="12.21875" style="377" customWidth="1"/>
    <col min="13826" max="13834" width="11" style="377" customWidth="1"/>
    <col min="13835" max="13835" width="17.88671875" style="377" customWidth="1"/>
    <col min="13836" max="13836" width="20.77734375" style="377" customWidth="1"/>
    <col min="13837" max="14080" width="9" style="377"/>
    <col min="14081" max="14081" width="12.21875" style="377" customWidth="1"/>
    <col min="14082" max="14090" width="11" style="377" customWidth="1"/>
    <col min="14091" max="14091" width="17.88671875" style="377" customWidth="1"/>
    <col min="14092" max="14092" width="20.77734375" style="377" customWidth="1"/>
    <col min="14093" max="14336" width="9" style="377"/>
    <col min="14337" max="14337" width="12.21875" style="377" customWidth="1"/>
    <col min="14338" max="14346" width="11" style="377" customWidth="1"/>
    <col min="14347" max="14347" width="17.88671875" style="377" customWidth="1"/>
    <col min="14348" max="14348" width="20.77734375" style="377" customWidth="1"/>
    <col min="14349" max="14592" width="9" style="377"/>
    <col min="14593" max="14593" width="12.21875" style="377" customWidth="1"/>
    <col min="14594" max="14602" width="11" style="377" customWidth="1"/>
    <col min="14603" max="14603" width="17.88671875" style="377" customWidth="1"/>
    <col min="14604" max="14604" width="20.77734375" style="377" customWidth="1"/>
    <col min="14605" max="14848" width="9" style="377"/>
    <col min="14849" max="14849" width="12.21875" style="377" customWidth="1"/>
    <col min="14850" max="14858" width="11" style="377" customWidth="1"/>
    <col min="14859" max="14859" width="17.88671875" style="377" customWidth="1"/>
    <col min="14860" max="14860" width="20.77734375" style="377" customWidth="1"/>
    <col min="14861" max="15104" width="9" style="377"/>
    <col min="15105" max="15105" width="12.21875" style="377" customWidth="1"/>
    <col min="15106" max="15114" width="11" style="377" customWidth="1"/>
    <col min="15115" max="15115" width="17.88671875" style="377" customWidth="1"/>
    <col min="15116" max="15116" width="20.77734375" style="377" customWidth="1"/>
    <col min="15117" max="15360" width="9" style="377"/>
    <col min="15361" max="15361" width="12.21875" style="377" customWidth="1"/>
    <col min="15362" max="15370" width="11" style="377" customWidth="1"/>
    <col min="15371" max="15371" width="17.88671875" style="377" customWidth="1"/>
    <col min="15372" max="15372" width="20.77734375" style="377" customWidth="1"/>
    <col min="15373" max="15616" width="9" style="377"/>
    <col min="15617" max="15617" width="12.21875" style="377" customWidth="1"/>
    <col min="15618" max="15626" width="11" style="377" customWidth="1"/>
    <col min="15627" max="15627" width="17.88671875" style="377" customWidth="1"/>
    <col min="15628" max="15628" width="20.77734375" style="377" customWidth="1"/>
    <col min="15629" max="15872" width="9" style="377"/>
    <col min="15873" max="15873" width="12.21875" style="377" customWidth="1"/>
    <col min="15874" max="15882" width="11" style="377" customWidth="1"/>
    <col min="15883" max="15883" width="17.88671875" style="377" customWidth="1"/>
    <col min="15884" max="15884" width="20.77734375" style="377" customWidth="1"/>
    <col min="15885" max="16128" width="9" style="377"/>
    <col min="16129" max="16129" width="12.21875" style="377" customWidth="1"/>
    <col min="16130" max="16138" width="11" style="377" customWidth="1"/>
    <col min="16139" max="16139" width="17.88671875" style="377" customWidth="1"/>
    <col min="16140" max="16140" width="20.77734375" style="377" customWidth="1"/>
    <col min="16141" max="16384" width="9" style="377"/>
  </cols>
  <sheetData>
    <row r="1" spans="1:14" s="489" customFormat="1" ht="21" customHeight="1">
      <c r="A1" s="487" t="s">
        <v>1194</v>
      </c>
      <c r="B1" s="488"/>
      <c r="D1" s="488"/>
      <c r="E1" s="488"/>
      <c r="F1" s="488"/>
      <c r="I1" s="1597" t="s">
        <v>754</v>
      </c>
      <c r="J1" s="1597"/>
      <c r="K1" s="2244" t="s">
        <v>1195</v>
      </c>
      <c r="L1" s="1631"/>
      <c r="M1" s="1453" t="s">
        <v>49</v>
      </c>
      <c r="N1" s="1453"/>
    </row>
    <row r="2" spans="1:14" s="489" customFormat="1" ht="21" customHeight="1">
      <c r="A2" s="487" t="s">
        <v>1196</v>
      </c>
      <c r="B2" s="490" t="s">
        <v>1197</v>
      </c>
      <c r="D2" s="491"/>
      <c r="E2" s="491"/>
      <c r="F2" s="491"/>
      <c r="G2" s="490"/>
      <c r="I2" s="1597" t="s">
        <v>1198</v>
      </c>
      <c r="J2" s="1597"/>
      <c r="K2" s="1597" t="s">
        <v>1199</v>
      </c>
      <c r="L2" s="1597"/>
    </row>
    <row r="3" spans="1:14" s="492" customFormat="1" ht="37.5" customHeight="1">
      <c r="A3" s="2237" t="s">
        <v>1200</v>
      </c>
      <c r="B3" s="2237"/>
      <c r="C3" s="2237"/>
      <c r="D3" s="2237"/>
      <c r="E3" s="2237"/>
      <c r="F3" s="2237"/>
      <c r="G3" s="2237"/>
      <c r="H3" s="2237"/>
      <c r="I3" s="2237"/>
      <c r="J3" s="2237"/>
      <c r="K3" s="2237"/>
      <c r="L3" s="2237"/>
    </row>
    <row r="4" spans="1:14" ht="21" customHeight="1" thickBot="1">
      <c r="A4" s="493"/>
      <c r="B4" s="493"/>
      <c r="C4" s="493"/>
      <c r="D4" s="493"/>
      <c r="E4" s="493"/>
      <c r="F4" s="2245" t="s">
        <v>1201</v>
      </c>
      <c r="G4" s="2245"/>
      <c r="H4" s="2245"/>
      <c r="I4" s="493"/>
      <c r="J4" s="493"/>
      <c r="K4" s="1930" t="s">
        <v>1202</v>
      </c>
      <c r="L4" s="1930"/>
    </row>
    <row r="5" spans="1:14" s="495" customFormat="1" ht="37.200000000000003" customHeight="1">
      <c r="A5" s="2227" t="s">
        <v>1203</v>
      </c>
      <c r="B5" s="2229" t="s">
        <v>1204</v>
      </c>
      <c r="C5" s="2231" t="s">
        <v>1205</v>
      </c>
      <c r="D5" s="2232"/>
      <c r="E5" s="2232"/>
      <c r="F5" s="2232"/>
      <c r="G5" s="2232"/>
      <c r="H5" s="2232"/>
      <c r="I5" s="2232"/>
      <c r="J5" s="2233" t="s">
        <v>1206</v>
      </c>
      <c r="K5" s="2234"/>
      <c r="L5" s="2234"/>
    </row>
    <row r="6" spans="1:14" s="495" customFormat="1" ht="37.200000000000003" customHeight="1">
      <c r="A6" s="2228"/>
      <c r="B6" s="2230"/>
      <c r="C6" s="2240" t="s">
        <v>776</v>
      </c>
      <c r="D6" s="2242" t="s">
        <v>1207</v>
      </c>
      <c r="E6" s="2242"/>
      <c r="F6" s="2242"/>
      <c r="G6" s="2242" t="s">
        <v>1208</v>
      </c>
      <c r="H6" s="2242"/>
      <c r="I6" s="2242"/>
      <c r="J6" s="2242" t="s">
        <v>1209</v>
      </c>
      <c r="K6" s="2242"/>
      <c r="L6" s="2243"/>
    </row>
    <row r="7" spans="1:14" s="495" customFormat="1" ht="37.200000000000003" customHeight="1" thickBot="1">
      <c r="A7" s="2238"/>
      <c r="B7" s="2239"/>
      <c r="C7" s="2241"/>
      <c r="D7" s="499" t="s">
        <v>1210</v>
      </c>
      <c r="E7" s="499" t="s">
        <v>1211</v>
      </c>
      <c r="F7" s="499" t="s">
        <v>1212</v>
      </c>
      <c r="G7" s="499" t="s">
        <v>1210</v>
      </c>
      <c r="H7" s="499" t="s">
        <v>1211</v>
      </c>
      <c r="I7" s="499" t="s">
        <v>1212</v>
      </c>
      <c r="J7" s="499" t="s">
        <v>1210</v>
      </c>
      <c r="K7" s="499" t="s">
        <v>1211</v>
      </c>
      <c r="L7" s="500" t="s">
        <v>1212</v>
      </c>
    </row>
    <row r="8" spans="1:14" s="495" customFormat="1" ht="43.95" customHeight="1">
      <c r="A8" s="494" t="s">
        <v>1213</v>
      </c>
      <c r="B8" s="501">
        <v>415</v>
      </c>
      <c r="C8" s="502">
        <v>355</v>
      </c>
      <c r="D8" s="502" t="s">
        <v>1214</v>
      </c>
      <c r="E8" s="502" t="s">
        <v>1214</v>
      </c>
      <c r="F8" s="502" t="s">
        <v>1214</v>
      </c>
      <c r="G8" s="502">
        <v>355</v>
      </c>
      <c r="H8" s="502">
        <v>355</v>
      </c>
      <c r="I8" s="502" t="s">
        <v>1214</v>
      </c>
      <c r="J8" s="502">
        <v>60</v>
      </c>
      <c r="K8" s="502">
        <v>60</v>
      </c>
      <c r="L8" s="502" t="s">
        <v>1214</v>
      </c>
    </row>
    <row r="9" spans="1:14" s="495" customFormat="1" ht="43.95" customHeight="1">
      <c r="A9" s="496" t="s">
        <v>1215</v>
      </c>
      <c r="B9" s="503" t="s">
        <v>1214</v>
      </c>
      <c r="C9" s="504" t="s">
        <v>1214</v>
      </c>
      <c r="D9" s="504" t="s">
        <v>1214</v>
      </c>
      <c r="E9" s="505" t="s">
        <v>1214</v>
      </c>
      <c r="F9" s="505" t="s">
        <v>1214</v>
      </c>
      <c r="G9" s="504" t="s">
        <v>1214</v>
      </c>
      <c r="H9" s="505" t="s">
        <v>1214</v>
      </c>
      <c r="I9" s="505" t="s">
        <v>1214</v>
      </c>
      <c r="J9" s="504" t="s">
        <v>1214</v>
      </c>
      <c r="K9" s="505" t="s">
        <v>1214</v>
      </c>
      <c r="L9" s="505" t="s">
        <v>1214</v>
      </c>
    </row>
    <row r="10" spans="1:14" s="495" customFormat="1" ht="43.95" customHeight="1">
      <c r="A10" s="496" t="s">
        <v>1216</v>
      </c>
      <c r="B10" s="503">
        <v>100</v>
      </c>
      <c r="C10" s="504">
        <v>100</v>
      </c>
      <c r="D10" s="504" t="s">
        <v>1214</v>
      </c>
      <c r="E10" s="505" t="s">
        <v>1214</v>
      </c>
      <c r="F10" s="505" t="s">
        <v>1214</v>
      </c>
      <c r="G10" s="504">
        <v>100</v>
      </c>
      <c r="H10" s="505">
        <v>100</v>
      </c>
      <c r="I10" s="505" t="s">
        <v>1214</v>
      </c>
      <c r="J10" s="504" t="s">
        <v>1214</v>
      </c>
      <c r="K10" s="505" t="s">
        <v>1214</v>
      </c>
      <c r="L10" s="505" t="s">
        <v>1214</v>
      </c>
    </row>
    <row r="11" spans="1:14" s="495" customFormat="1" ht="43.95" customHeight="1" thickBot="1">
      <c r="A11" s="497" t="s">
        <v>1217</v>
      </c>
      <c r="B11" s="506">
        <v>315</v>
      </c>
      <c r="C11" s="507">
        <v>255</v>
      </c>
      <c r="D11" s="507" t="s">
        <v>1214</v>
      </c>
      <c r="E11" s="508" t="s">
        <v>1214</v>
      </c>
      <c r="F11" s="508" t="s">
        <v>1214</v>
      </c>
      <c r="G11" s="507">
        <v>255</v>
      </c>
      <c r="H11" s="508">
        <v>255</v>
      </c>
      <c r="I11" s="508" t="s">
        <v>1214</v>
      </c>
      <c r="J11" s="507">
        <v>60</v>
      </c>
      <c r="K11" s="508">
        <v>60</v>
      </c>
      <c r="L11" s="508" t="s">
        <v>1214</v>
      </c>
    </row>
    <row r="12" spans="1:14">
      <c r="A12" s="509"/>
      <c r="C12" s="509"/>
      <c r="E12" s="509"/>
      <c r="H12" s="511"/>
      <c r="L12" s="512" t="s">
        <v>1218</v>
      </c>
    </row>
    <row r="13" spans="1:14" ht="21.75" customHeight="1">
      <c r="A13" s="377" t="s">
        <v>1219</v>
      </c>
    </row>
    <row r="14" spans="1:14" ht="19.95" customHeight="1">
      <c r="A14" s="1716" t="s">
        <v>1220</v>
      </c>
      <c r="B14" s="1716"/>
      <c r="C14" s="1716"/>
      <c r="D14" s="1716"/>
      <c r="E14" s="1716"/>
      <c r="F14" s="1716"/>
      <c r="G14" s="1716"/>
      <c r="H14" s="1716"/>
      <c r="I14" s="1716"/>
      <c r="J14" s="1716"/>
      <c r="K14" s="1716"/>
      <c r="L14" s="1716"/>
    </row>
    <row r="15" spans="1:14" ht="17.399999999999999" customHeight="1">
      <c r="A15" s="2201" t="s">
        <v>1221</v>
      </c>
      <c r="B15" s="2201"/>
      <c r="C15" s="2201"/>
      <c r="D15" s="2201"/>
      <c r="E15" s="2201"/>
      <c r="F15" s="2201"/>
      <c r="G15" s="2201"/>
      <c r="H15" s="2201"/>
      <c r="I15" s="2201"/>
      <c r="J15" s="2201"/>
      <c r="K15" s="2201"/>
      <c r="L15" s="2201"/>
    </row>
    <row r="16" spans="1:14" ht="17.399999999999999" customHeight="1">
      <c r="A16" s="2201" t="s">
        <v>1222</v>
      </c>
      <c r="B16" s="2201"/>
      <c r="C16" s="2201"/>
      <c r="D16" s="2201"/>
      <c r="E16" s="2201"/>
      <c r="F16" s="2201"/>
      <c r="G16" s="2201"/>
      <c r="H16" s="2201"/>
      <c r="I16" s="2201"/>
      <c r="J16" s="2201"/>
      <c r="K16" s="2201"/>
      <c r="L16" s="2201"/>
    </row>
    <row r="17" spans="1:11" ht="21" customHeight="1">
      <c r="A17" s="513"/>
      <c r="B17" s="513"/>
      <c r="C17" s="513"/>
      <c r="D17" s="514"/>
      <c r="E17" s="514"/>
      <c r="F17" s="515"/>
      <c r="G17" s="513"/>
      <c r="H17" s="513"/>
      <c r="I17" s="513"/>
      <c r="J17" s="513"/>
      <c r="K17" s="513"/>
    </row>
    <row r="18" spans="1:11" ht="21" customHeight="1">
      <c r="A18" s="513"/>
      <c r="B18" s="513"/>
      <c r="C18" s="513"/>
      <c r="D18" s="514"/>
      <c r="E18" s="514"/>
      <c r="F18" s="514"/>
      <c r="G18" s="513"/>
      <c r="H18" s="513"/>
      <c r="I18" s="513"/>
      <c r="J18" s="513"/>
      <c r="K18" s="513"/>
    </row>
    <row r="19" spans="1:11" ht="21" customHeight="1">
      <c r="A19" s="513"/>
      <c r="B19" s="513"/>
      <c r="C19" s="513"/>
      <c r="D19" s="514"/>
      <c r="E19" s="514"/>
      <c r="F19" s="514"/>
      <c r="G19" s="513"/>
      <c r="H19" s="513"/>
      <c r="I19" s="513"/>
      <c r="J19" s="513"/>
      <c r="K19" s="513"/>
    </row>
    <row r="20" spans="1:11" ht="21" customHeight="1">
      <c r="A20" s="513"/>
      <c r="B20" s="513"/>
      <c r="C20" s="513"/>
      <c r="D20" s="514"/>
      <c r="E20" s="514"/>
      <c r="F20" s="514"/>
      <c r="G20" s="513"/>
      <c r="H20" s="513"/>
      <c r="I20" s="513"/>
      <c r="J20" s="513"/>
      <c r="K20" s="513"/>
    </row>
    <row r="21" spans="1:11" ht="21" customHeight="1">
      <c r="A21" s="513"/>
      <c r="B21" s="513"/>
      <c r="C21" s="513"/>
      <c r="D21" s="514"/>
      <c r="E21" s="514"/>
      <c r="F21" s="514"/>
      <c r="G21" s="513"/>
      <c r="H21" s="513"/>
      <c r="I21" s="513"/>
      <c r="J21" s="513"/>
      <c r="K21" s="513"/>
    </row>
    <row r="22" spans="1:11" ht="21" customHeight="1">
      <c r="A22" s="513"/>
      <c r="B22" s="513"/>
      <c r="C22" s="513"/>
      <c r="D22" s="514"/>
      <c r="E22" s="514"/>
      <c r="F22" s="514"/>
      <c r="G22" s="513"/>
      <c r="H22" s="513"/>
      <c r="I22" s="513"/>
      <c r="J22" s="513"/>
      <c r="K22" s="513"/>
    </row>
    <row r="23" spans="1:11" ht="21" customHeight="1">
      <c r="A23" s="513"/>
      <c r="B23" s="513"/>
      <c r="C23" s="513"/>
      <c r="D23" s="514"/>
      <c r="E23" s="514"/>
      <c r="F23" s="514"/>
      <c r="G23" s="513"/>
      <c r="H23" s="513"/>
      <c r="I23" s="513"/>
      <c r="J23" s="513"/>
      <c r="K23" s="513"/>
    </row>
    <row r="24" spans="1:11" ht="21" customHeight="1">
      <c r="A24" s="513"/>
      <c r="B24" s="513"/>
      <c r="C24" s="513"/>
      <c r="D24" s="514"/>
      <c r="E24" s="514"/>
      <c r="F24" s="514"/>
      <c r="G24" s="513"/>
      <c r="H24" s="513"/>
      <c r="I24" s="513"/>
      <c r="J24" s="513"/>
      <c r="K24" s="513"/>
    </row>
    <row r="25" spans="1:11" ht="21" customHeight="1">
      <c r="A25" s="513"/>
      <c r="B25" s="513"/>
      <c r="C25" s="513"/>
      <c r="D25" s="514"/>
      <c r="E25" s="514"/>
      <c r="F25" s="514"/>
      <c r="G25" s="513"/>
      <c r="H25" s="513"/>
      <c r="I25" s="513"/>
      <c r="J25" s="513"/>
      <c r="K25" s="513"/>
    </row>
    <row r="26" spans="1:11" ht="21" customHeight="1">
      <c r="A26" s="513"/>
      <c r="B26" s="513"/>
      <c r="C26" s="513"/>
      <c r="D26" s="514"/>
      <c r="E26" s="514"/>
      <c r="F26" s="514"/>
      <c r="G26" s="513"/>
      <c r="H26" s="513"/>
      <c r="I26" s="513"/>
    </row>
    <row r="27" spans="1:11" ht="21" customHeight="1">
      <c r="A27" s="513"/>
      <c r="B27" s="513"/>
      <c r="C27" s="513"/>
      <c r="D27" s="514"/>
      <c r="E27" s="514"/>
      <c r="F27" s="514"/>
      <c r="G27" s="513"/>
      <c r="H27" s="513"/>
      <c r="I27" s="513"/>
    </row>
    <row r="28" spans="1:11" ht="21" customHeight="1">
      <c r="A28" s="513"/>
      <c r="B28" s="513"/>
      <c r="C28" s="513"/>
      <c r="D28" s="514"/>
      <c r="E28" s="514"/>
      <c r="F28" s="514"/>
      <c r="G28" s="513"/>
      <c r="H28" s="513"/>
      <c r="I28" s="513"/>
    </row>
    <row r="29" spans="1:11" ht="21" customHeight="1">
      <c r="A29" s="513"/>
      <c r="B29" s="513"/>
      <c r="C29" s="513"/>
      <c r="D29" s="514"/>
      <c r="E29" s="514"/>
      <c r="F29" s="514"/>
      <c r="G29" s="513"/>
      <c r="H29" s="513"/>
      <c r="I29" s="513"/>
    </row>
    <row r="30" spans="1:11" ht="21" customHeight="1">
      <c r="A30" s="513"/>
      <c r="B30" s="513"/>
      <c r="C30" s="513"/>
      <c r="D30" s="514"/>
      <c r="E30" s="514"/>
      <c r="F30" s="514"/>
      <c r="G30" s="513"/>
      <c r="H30" s="513"/>
      <c r="I30" s="513"/>
    </row>
    <row r="31" spans="1:11" ht="21" customHeight="1">
      <c r="A31" s="513"/>
      <c r="B31" s="513"/>
      <c r="C31" s="513"/>
      <c r="D31" s="514"/>
      <c r="E31" s="514"/>
      <c r="F31" s="514"/>
      <c r="G31" s="513"/>
      <c r="H31" s="513"/>
      <c r="I31" s="513"/>
    </row>
    <row r="32" spans="1:11" ht="21" customHeight="1">
      <c r="A32" s="513"/>
      <c r="B32" s="513"/>
      <c r="C32" s="513"/>
      <c r="D32" s="514"/>
      <c r="E32" s="514"/>
      <c r="F32" s="514"/>
      <c r="G32" s="513"/>
      <c r="H32" s="513"/>
      <c r="I32" s="513"/>
    </row>
    <row r="33" spans="1:9" ht="21" customHeight="1">
      <c r="A33" s="513"/>
      <c r="B33" s="513"/>
      <c r="C33" s="513"/>
      <c r="D33" s="514"/>
      <c r="E33" s="514"/>
      <c r="F33" s="514"/>
      <c r="G33" s="513"/>
      <c r="H33" s="513"/>
      <c r="I33" s="513"/>
    </row>
    <row r="34" spans="1:9" ht="21" customHeight="1">
      <c r="A34" s="513"/>
      <c r="B34" s="513"/>
      <c r="C34" s="513"/>
      <c r="D34" s="514"/>
      <c r="E34" s="514"/>
      <c r="F34" s="514"/>
      <c r="G34" s="513"/>
      <c r="H34" s="513"/>
      <c r="I34" s="513"/>
    </row>
    <row r="35" spans="1:9" ht="21" customHeight="1">
      <c r="A35" s="513"/>
      <c r="B35" s="513"/>
      <c r="C35" s="513"/>
      <c r="D35" s="514"/>
      <c r="E35" s="514"/>
      <c r="F35" s="514"/>
      <c r="G35" s="513"/>
      <c r="H35" s="513"/>
      <c r="I35" s="513"/>
    </row>
    <row r="36" spans="1:9" ht="24.6">
      <c r="A36" s="513"/>
      <c r="B36" s="513"/>
      <c r="C36" s="513"/>
      <c r="D36" s="514"/>
      <c r="E36" s="514"/>
      <c r="F36" s="514"/>
      <c r="G36" s="513"/>
      <c r="H36" s="513"/>
      <c r="I36" s="513"/>
    </row>
    <row r="37" spans="1:9" ht="24.6">
      <c r="A37" s="513"/>
      <c r="B37" s="513"/>
      <c r="C37" s="513"/>
      <c r="D37" s="514"/>
      <c r="E37" s="514"/>
      <c r="F37" s="514"/>
      <c r="G37" s="513"/>
      <c r="H37" s="513"/>
      <c r="I37" s="513"/>
    </row>
    <row r="38" spans="1:9" ht="24.6">
      <c r="A38" s="513"/>
      <c r="B38" s="513"/>
      <c r="C38" s="513"/>
      <c r="D38" s="514"/>
      <c r="E38" s="514"/>
      <c r="F38" s="514"/>
      <c r="G38" s="513"/>
      <c r="H38" s="513"/>
      <c r="I38" s="513"/>
    </row>
    <row r="39" spans="1:9" ht="24.6">
      <c r="A39" s="513"/>
      <c r="B39" s="513"/>
      <c r="C39" s="513"/>
      <c r="D39" s="514"/>
      <c r="E39" s="514"/>
      <c r="F39" s="514"/>
      <c r="G39" s="513"/>
      <c r="H39" s="513"/>
      <c r="I39" s="513"/>
    </row>
    <row r="40" spans="1:9" ht="24.6">
      <c r="A40" s="513"/>
      <c r="B40" s="513"/>
      <c r="C40" s="513"/>
      <c r="D40" s="514"/>
      <c r="E40" s="514"/>
      <c r="F40" s="514"/>
      <c r="G40" s="513"/>
      <c r="H40" s="513"/>
      <c r="I40" s="513"/>
    </row>
    <row r="41" spans="1:9" ht="24.6">
      <c r="A41" s="513"/>
      <c r="B41" s="513"/>
      <c r="C41" s="513"/>
      <c r="D41" s="514"/>
      <c r="E41" s="514"/>
      <c r="F41" s="514"/>
      <c r="G41" s="513"/>
      <c r="H41" s="513"/>
      <c r="I41" s="513"/>
    </row>
    <row r="42" spans="1:9" ht="24.6">
      <c r="A42" s="513"/>
      <c r="B42" s="513"/>
      <c r="C42" s="513"/>
      <c r="D42" s="514"/>
      <c r="E42" s="514"/>
      <c r="F42" s="514"/>
      <c r="G42" s="513"/>
      <c r="H42" s="513"/>
      <c r="I42" s="513"/>
    </row>
    <row r="43" spans="1:9" ht="24.6">
      <c r="A43" s="513"/>
      <c r="B43" s="513"/>
      <c r="C43" s="513"/>
      <c r="D43" s="514"/>
      <c r="E43" s="514"/>
      <c r="F43" s="514"/>
      <c r="G43" s="513"/>
      <c r="H43" s="513"/>
      <c r="I43" s="513"/>
    </row>
    <row r="44" spans="1:9" ht="24.6">
      <c r="A44" s="513"/>
      <c r="B44" s="513"/>
      <c r="C44" s="513"/>
      <c r="D44" s="514"/>
      <c r="E44" s="514"/>
      <c r="F44" s="514"/>
      <c r="G44" s="513"/>
      <c r="H44" s="513"/>
      <c r="I44" s="513"/>
    </row>
    <row r="45" spans="1:9" ht="24.6">
      <c r="A45" s="513"/>
      <c r="B45" s="513"/>
      <c r="C45" s="513"/>
      <c r="D45" s="514"/>
      <c r="E45" s="514"/>
      <c r="F45" s="514"/>
      <c r="G45" s="513"/>
      <c r="H45" s="513"/>
      <c r="I45" s="513"/>
    </row>
    <row r="46" spans="1:9" ht="24.6">
      <c r="A46" s="513"/>
      <c r="B46" s="513"/>
      <c r="C46" s="513"/>
      <c r="D46" s="514"/>
      <c r="E46" s="514"/>
      <c r="F46" s="514"/>
      <c r="G46" s="513"/>
      <c r="H46" s="513"/>
      <c r="I46" s="513"/>
    </row>
    <row r="47" spans="1:9" ht="24.6">
      <c r="A47" s="513"/>
      <c r="B47" s="513"/>
      <c r="C47" s="513"/>
      <c r="D47" s="514"/>
      <c r="E47" s="514"/>
      <c r="F47" s="514"/>
      <c r="G47" s="513"/>
      <c r="H47" s="513"/>
      <c r="I47" s="513"/>
    </row>
    <row r="48" spans="1:9" ht="24.6">
      <c r="A48" s="513"/>
      <c r="B48" s="513"/>
      <c r="C48" s="513"/>
      <c r="D48" s="514"/>
      <c r="E48" s="514"/>
      <c r="F48" s="514"/>
      <c r="G48" s="513"/>
      <c r="H48" s="513"/>
      <c r="I48" s="513"/>
    </row>
    <row r="49" spans="1:9" ht="24.6">
      <c r="A49" s="513"/>
      <c r="B49" s="513"/>
      <c r="C49" s="513"/>
      <c r="D49" s="514"/>
      <c r="E49" s="514"/>
      <c r="F49" s="514"/>
      <c r="G49" s="513"/>
      <c r="H49" s="513"/>
      <c r="I49" s="513"/>
    </row>
    <row r="50" spans="1:9" ht="24.6">
      <c r="A50" s="513"/>
      <c r="B50" s="513"/>
      <c r="C50" s="513"/>
      <c r="D50" s="514"/>
      <c r="E50" s="514"/>
      <c r="F50" s="514"/>
      <c r="G50" s="513"/>
      <c r="H50" s="513"/>
      <c r="I50" s="513"/>
    </row>
    <row r="51" spans="1:9" ht="24.6">
      <c r="A51" s="513"/>
      <c r="B51" s="513"/>
      <c r="C51" s="513"/>
      <c r="D51" s="514"/>
      <c r="E51" s="514"/>
      <c r="F51" s="514"/>
      <c r="G51" s="513"/>
      <c r="H51" s="513"/>
      <c r="I51" s="513"/>
    </row>
    <row r="52" spans="1:9" ht="24.6">
      <c r="A52" s="513"/>
      <c r="B52" s="513"/>
      <c r="C52" s="513"/>
      <c r="D52" s="514"/>
      <c r="E52" s="514"/>
      <c r="F52" s="514"/>
      <c r="G52" s="513"/>
      <c r="H52" s="513"/>
      <c r="I52" s="513"/>
    </row>
    <row r="53" spans="1:9" ht="24.6">
      <c r="A53" s="513"/>
      <c r="B53" s="513"/>
      <c r="C53" s="513"/>
      <c r="D53" s="514"/>
      <c r="E53" s="514"/>
      <c r="F53" s="514"/>
      <c r="G53" s="513"/>
      <c r="H53" s="513"/>
      <c r="I53" s="513"/>
    </row>
    <row r="54" spans="1:9" ht="24.6">
      <c r="A54" s="513"/>
      <c r="B54" s="513"/>
      <c r="C54" s="513"/>
      <c r="D54" s="514"/>
      <c r="E54" s="514"/>
      <c r="F54" s="514"/>
      <c r="G54" s="513"/>
      <c r="H54" s="513"/>
      <c r="I54" s="513"/>
    </row>
    <row r="55" spans="1:9" ht="24.6">
      <c r="A55" s="513"/>
      <c r="B55" s="513"/>
      <c r="C55" s="513"/>
      <c r="D55" s="514"/>
      <c r="E55" s="514"/>
      <c r="F55" s="514"/>
      <c r="G55" s="513"/>
      <c r="H55" s="513"/>
      <c r="I55" s="513"/>
    </row>
    <row r="56" spans="1:9" ht="24.6">
      <c r="A56" s="513"/>
      <c r="B56" s="513"/>
      <c r="C56" s="513"/>
      <c r="D56" s="514"/>
      <c r="E56" s="514"/>
      <c r="F56" s="514"/>
      <c r="G56" s="513"/>
      <c r="H56" s="513"/>
      <c r="I56" s="513"/>
    </row>
    <row r="57" spans="1:9" ht="24.6">
      <c r="A57" s="513"/>
      <c r="B57" s="513"/>
      <c r="C57" s="513"/>
      <c r="D57" s="514"/>
      <c r="E57" s="514"/>
      <c r="F57" s="514"/>
      <c r="G57" s="513"/>
      <c r="H57" s="513"/>
      <c r="I57" s="513"/>
    </row>
    <row r="58" spans="1:9" ht="24.6">
      <c r="A58" s="513"/>
      <c r="B58" s="513"/>
      <c r="C58" s="513"/>
      <c r="D58" s="514"/>
      <c r="E58" s="514"/>
      <c r="F58" s="514"/>
      <c r="G58" s="513"/>
      <c r="H58" s="513"/>
      <c r="I58" s="513"/>
    </row>
    <row r="59" spans="1:9" ht="24.6">
      <c r="A59" s="513"/>
      <c r="B59" s="513"/>
      <c r="C59" s="513"/>
      <c r="D59" s="514"/>
      <c r="E59" s="514"/>
      <c r="F59" s="514"/>
      <c r="G59" s="513"/>
      <c r="H59" s="513"/>
      <c r="I59" s="513"/>
    </row>
    <row r="60" spans="1:9" ht="24.6">
      <c r="A60" s="513"/>
      <c r="B60" s="513"/>
      <c r="C60" s="513"/>
      <c r="D60" s="514"/>
      <c r="E60" s="514"/>
      <c r="F60" s="514"/>
      <c r="G60" s="513"/>
      <c r="H60" s="513"/>
      <c r="I60" s="513"/>
    </row>
    <row r="61" spans="1:9" ht="24.6">
      <c r="A61" s="513"/>
      <c r="B61" s="513"/>
      <c r="C61" s="513"/>
      <c r="D61" s="514"/>
      <c r="E61" s="514"/>
      <c r="F61" s="514"/>
      <c r="G61" s="513"/>
      <c r="H61" s="513"/>
      <c r="I61" s="513"/>
    </row>
    <row r="62" spans="1:9" ht="24.6">
      <c r="A62" s="513"/>
      <c r="B62" s="513"/>
      <c r="C62" s="513"/>
      <c r="D62" s="514"/>
      <c r="E62" s="514"/>
      <c r="F62" s="514"/>
      <c r="G62" s="513"/>
      <c r="H62" s="513"/>
      <c r="I62" s="513"/>
    </row>
    <row r="63" spans="1:9" ht="24.6">
      <c r="A63" s="513"/>
      <c r="B63" s="513"/>
      <c r="C63" s="513"/>
      <c r="D63" s="514"/>
      <c r="E63" s="514"/>
      <c r="F63" s="514"/>
      <c r="G63" s="513"/>
      <c r="H63" s="513"/>
      <c r="I63" s="513"/>
    </row>
    <row r="64" spans="1:9" ht="24.6">
      <c r="A64" s="513"/>
      <c r="B64" s="513"/>
      <c r="C64" s="513"/>
      <c r="D64" s="514"/>
      <c r="E64" s="514"/>
      <c r="F64" s="514"/>
      <c r="G64" s="513"/>
      <c r="H64" s="513"/>
      <c r="I64" s="513"/>
    </row>
    <row r="65" spans="1:9" ht="24.6">
      <c r="A65" s="513"/>
      <c r="B65" s="513"/>
      <c r="C65" s="513"/>
      <c r="D65" s="514"/>
      <c r="E65" s="514"/>
      <c r="F65" s="514"/>
      <c r="G65" s="513"/>
      <c r="H65" s="513"/>
      <c r="I65" s="513"/>
    </row>
    <row r="66" spans="1:9" ht="24.6">
      <c r="A66" s="513"/>
      <c r="B66" s="513"/>
      <c r="C66" s="513"/>
      <c r="D66" s="514"/>
      <c r="E66" s="514"/>
      <c r="F66" s="514"/>
      <c r="G66" s="513"/>
      <c r="H66" s="513"/>
      <c r="I66" s="513"/>
    </row>
    <row r="67" spans="1:9" ht="24.6">
      <c r="A67" s="513"/>
      <c r="B67" s="513"/>
      <c r="C67" s="513"/>
      <c r="D67" s="514"/>
      <c r="E67" s="514"/>
      <c r="F67" s="514"/>
      <c r="G67" s="513"/>
      <c r="H67" s="513"/>
      <c r="I67" s="513"/>
    </row>
    <row r="68" spans="1:9" ht="24.6">
      <c r="A68" s="513"/>
      <c r="B68" s="513"/>
      <c r="C68" s="513"/>
      <c r="D68" s="514"/>
      <c r="E68" s="514"/>
      <c r="F68" s="514"/>
      <c r="G68" s="513"/>
      <c r="H68" s="513"/>
      <c r="I68" s="513"/>
    </row>
    <row r="69" spans="1:9" ht="24.6">
      <c r="A69" s="513"/>
      <c r="B69" s="513"/>
      <c r="C69" s="513"/>
      <c r="D69" s="514"/>
      <c r="E69" s="514"/>
      <c r="F69" s="514"/>
      <c r="G69" s="513"/>
      <c r="H69" s="513"/>
      <c r="I69" s="513"/>
    </row>
    <row r="70" spans="1:9" ht="24.6">
      <c r="A70" s="513"/>
      <c r="B70" s="513"/>
      <c r="C70" s="513"/>
      <c r="D70" s="514"/>
      <c r="E70" s="514"/>
      <c r="F70" s="514"/>
      <c r="G70" s="513"/>
      <c r="H70" s="513"/>
      <c r="I70" s="513"/>
    </row>
    <row r="71" spans="1:9" ht="24.6">
      <c r="A71" s="513"/>
      <c r="B71" s="513"/>
      <c r="C71" s="513"/>
      <c r="D71" s="514"/>
      <c r="E71" s="514"/>
      <c r="F71" s="514"/>
      <c r="G71" s="513"/>
      <c r="H71" s="513"/>
      <c r="I71" s="513"/>
    </row>
    <row r="72" spans="1:9" ht="24.6">
      <c r="A72" s="513"/>
      <c r="B72" s="513"/>
      <c r="C72" s="513"/>
      <c r="D72" s="514"/>
      <c r="E72" s="514"/>
      <c r="F72" s="514"/>
      <c r="G72" s="513"/>
      <c r="H72" s="513"/>
      <c r="I72" s="513"/>
    </row>
    <row r="73" spans="1:9" ht="24.6">
      <c r="A73" s="513"/>
      <c r="B73" s="513"/>
      <c r="C73" s="513"/>
      <c r="D73" s="514"/>
      <c r="E73" s="514"/>
      <c r="F73" s="514"/>
      <c r="G73" s="513"/>
      <c r="H73" s="513"/>
      <c r="I73" s="513"/>
    </row>
    <row r="74" spans="1:9" ht="24.6">
      <c r="A74" s="513"/>
      <c r="B74" s="513"/>
      <c r="C74" s="513"/>
      <c r="D74" s="514"/>
      <c r="E74" s="514"/>
      <c r="F74" s="514"/>
      <c r="G74" s="513"/>
      <c r="H74" s="513"/>
      <c r="I74" s="513"/>
    </row>
    <row r="75" spans="1:9" ht="24.6">
      <c r="A75" s="513"/>
      <c r="B75" s="513"/>
      <c r="C75" s="513"/>
      <c r="D75" s="514"/>
      <c r="E75" s="514"/>
      <c r="F75" s="514"/>
      <c r="G75" s="513"/>
      <c r="H75" s="513"/>
      <c r="I75" s="513"/>
    </row>
    <row r="76" spans="1:9" ht="24.6">
      <c r="A76" s="513"/>
      <c r="B76" s="513"/>
      <c r="C76" s="513"/>
      <c r="D76" s="514"/>
      <c r="E76" s="514"/>
      <c r="F76" s="514"/>
      <c r="G76" s="513"/>
      <c r="H76" s="513"/>
      <c r="I76" s="513"/>
    </row>
    <row r="77" spans="1:9" ht="24.6">
      <c r="A77" s="513"/>
      <c r="B77" s="513"/>
      <c r="C77" s="513"/>
      <c r="D77" s="514"/>
      <c r="E77" s="514"/>
      <c r="F77" s="514"/>
      <c r="G77" s="513"/>
      <c r="H77" s="513"/>
      <c r="I77" s="513"/>
    </row>
    <row r="78" spans="1:9" ht="24.6">
      <c r="A78" s="513"/>
      <c r="B78" s="513"/>
      <c r="C78" s="513"/>
      <c r="D78" s="514"/>
      <c r="E78" s="514"/>
      <c r="F78" s="514"/>
      <c r="G78" s="513"/>
      <c r="H78" s="513"/>
      <c r="I78" s="513"/>
    </row>
    <row r="79" spans="1:9" ht="24.6">
      <c r="A79" s="513"/>
      <c r="B79" s="513"/>
      <c r="C79" s="513"/>
      <c r="D79" s="514"/>
      <c r="E79" s="514"/>
      <c r="F79" s="514"/>
      <c r="G79" s="513"/>
      <c r="H79" s="513"/>
      <c r="I79" s="513"/>
    </row>
    <row r="80" spans="1:9" ht="24.6">
      <c r="A80" s="513"/>
      <c r="B80" s="513"/>
      <c r="C80" s="513"/>
      <c r="D80" s="514"/>
      <c r="E80" s="514"/>
      <c r="F80" s="514"/>
      <c r="G80" s="513"/>
      <c r="H80" s="513"/>
      <c r="I80" s="513"/>
    </row>
    <row r="81" spans="1:9" ht="24.6">
      <c r="A81" s="513"/>
      <c r="B81" s="513"/>
      <c r="C81" s="513"/>
      <c r="D81" s="514"/>
      <c r="E81" s="514"/>
      <c r="F81" s="514"/>
      <c r="G81" s="513"/>
      <c r="H81" s="513"/>
      <c r="I81" s="513"/>
    </row>
    <row r="82" spans="1:9" ht="24.6">
      <c r="A82" s="513"/>
      <c r="B82" s="513"/>
      <c r="C82" s="513"/>
      <c r="D82" s="514"/>
      <c r="E82" s="514"/>
      <c r="F82" s="514"/>
      <c r="G82" s="513"/>
      <c r="H82" s="513"/>
      <c r="I82" s="513"/>
    </row>
    <row r="83" spans="1:9" ht="24.6">
      <c r="A83" s="513"/>
      <c r="B83" s="513"/>
      <c r="C83" s="513"/>
      <c r="D83" s="514"/>
      <c r="E83" s="514"/>
      <c r="F83" s="514"/>
      <c r="G83" s="513"/>
      <c r="H83" s="513"/>
      <c r="I83" s="513"/>
    </row>
    <row r="84" spans="1:9" ht="24.6">
      <c r="A84" s="513"/>
      <c r="B84" s="513"/>
      <c r="C84" s="513"/>
      <c r="D84" s="514"/>
      <c r="E84" s="514"/>
      <c r="F84" s="514"/>
      <c r="G84" s="513"/>
      <c r="H84" s="513"/>
      <c r="I84" s="513"/>
    </row>
    <row r="85" spans="1:9" ht="24.6">
      <c r="A85" s="513"/>
      <c r="B85" s="513"/>
      <c r="C85" s="513"/>
      <c r="D85" s="514"/>
      <c r="E85" s="514"/>
      <c r="F85" s="514"/>
      <c r="G85" s="513"/>
      <c r="H85" s="513"/>
      <c r="I85" s="513"/>
    </row>
    <row r="86" spans="1:9" ht="24.6">
      <c r="A86" s="513"/>
      <c r="B86" s="513"/>
      <c r="C86" s="513"/>
      <c r="D86" s="514"/>
      <c r="E86" s="514"/>
      <c r="F86" s="514"/>
      <c r="G86" s="513"/>
      <c r="H86" s="513"/>
      <c r="I86" s="513"/>
    </row>
    <row r="87" spans="1:9" ht="24.6">
      <c r="A87" s="513"/>
      <c r="B87" s="513"/>
      <c r="C87" s="513"/>
      <c r="D87" s="514"/>
      <c r="E87" s="514"/>
      <c r="F87" s="514"/>
      <c r="G87" s="513"/>
      <c r="H87" s="513"/>
      <c r="I87" s="513"/>
    </row>
    <row r="88" spans="1:9" ht="24.6">
      <c r="A88" s="513"/>
      <c r="B88" s="513"/>
      <c r="C88" s="513"/>
      <c r="D88" s="514"/>
      <c r="E88" s="514"/>
      <c r="F88" s="514"/>
      <c r="G88" s="513"/>
      <c r="H88" s="513"/>
      <c r="I88" s="513"/>
    </row>
    <row r="89" spans="1:9" ht="24.6">
      <c r="A89" s="513"/>
      <c r="B89" s="513"/>
      <c r="C89" s="513"/>
      <c r="D89" s="514"/>
      <c r="E89" s="514"/>
      <c r="F89" s="514"/>
      <c r="G89" s="513"/>
      <c r="H89" s="513"/>
      <c r="I89" s="513"/>
    </row>
    <row r="90" spans="1:9" ht="24.6">
      <c r="A90" s="513"/>
      <c r="B90" s="513"/>
      <c r="C90" s="513"/>
      <c r="D90" s="514"/>
      <c r="E90" s="514"/>
      <c r="F90" s="514"/>
      <c r="G90" s="513"/>
      <c r="H90" s="513"/>
      <c r="I90" s="513"/>
    </row>
    <row r="91" spans="1:9" ht="24.6">
      <c r="A91" s="513"/>
      <c r="B91" s="513"/>
      <c r="C91" s="513"/>
      <c r="D91" s="514"/>
      <c r="E91" s="514"/>
      <c r="F91" s="514"/>
      <c r="G91" s="513"/>
      <c r="H91" s="513"/>
      <c r="I91" s="513"/>
    </row>
    <row r="92" spans="1:9" ht="24.6">
      <c r="A92" s="513"/>
      <c r="B92" s="513"/>
      <c r="C92" s="513"/>
      <c r="D92" s="514"/>
      <c r="E92" s="514"/>
      <c r="F92" s="514"/>
      <c r="G92" s="513"/>
      <c r="H92" s="513"/>
      <c r="I92" s="513"/>
    </row>
    <row r="93" spans="1:9" ht="24.6">
      <c r="A93" s="513"/>
      <c r="B93" s="513"/>
      <c r="C93" s="513"/>
      <c r="D93" s="514"/>
      <c r="E93" s="514"/>
      <c r="F93" s="514"/>
      <c r="G93" s="513"/>
      <c r="H93" s="513"/>
      <c r="I93" s="513"/>
    </row>
    <row r="94" spans="1:9" ht="24.6">
      <c r="A94" s="513"/>
      <c r="B94" s="513"/>
      <c r="C94" s="513"/>
      <c r="D94" s="514"/>
      <c r="E94" s="514"/>
      <c r="F94" s="514"/>
      <c r="G94" s="513"/>
      <c r="H94" s="513"/>
      <c r="I94" s="513"/>
    </row>
    <row r="95" spans="1:9" ht="24.6">
      <c r="A95" s="513"/>
      <c r="B95" s="513"/>
      <c r="C95" s="513"/>
      <c r="D95" s="514"/>
      <c r="E95" s="514"/>
      <c r="F95" s="514"/>
      <c r="G95" s="513"/>
      <c r="H95" s="513"/>
      <c r="I95" s="513"/>
    </row>
    <row r="96" spans="1:9" ht="24.6">
      <c r="A96" s="513"/>
      <c r="B96" s="513"/>
      <c r="C96" s="513"/>
      <c r="D96" s="514"/>
      <c r="E96" s="514"/>
      <c r="F96" s="514"/>
      <c r="G96" s="513"/>
      <c r="H96" s="513"/>
      <c r="I96" s="513"/>
    </row>
    <row r="97" spans="1:9" ht="24.6">
      <c r="A97" s="513"/>
      <c r="B97" s="513"/>
      <c r="C97" s="513"/>
      <c r="D97" s="514"/>
      <c r="E97" s="514"/>
      <c r="F97" s="514"/>
      <c r="G97" s="513"/>
      <c r="H97" s="513"/>
      <c r="I97" s="513"/>
    </row>
    <row r="98" spans="1:9" ht="24.6">
      <c r="A98" s="513"/>
      <c r="B98" s="513"/>
      <c r="C98" s="513"/>
      <c r="D98" s="514"/>
      <c r="E98" s="514"/>
      <c r="F98" s="514"/>
      <c r="G98" s="513"/>
      <c r="H98" s="513"/>
      <c r="I98" s="513"/>
    </row>
    <row r="99" spans="1:9" ht="24.6">
      <c r="A99" s="513"/>
      <c r="B99" s="513"/>
      <c r="C99" s="513"/>
      <c r="D99" s="514"/>
      <c r="E99" s="514"/>
      <c r="F99" s="514"/>
      <c r="G99" s="513"/>
      <c r="H99" s="513"/>
      <c r="I99" s="513"/>
    </row>
    <row r="100" spans="1:9" ht="24.6">
      <c r="A100" s="513"/>
      <c r="B100" s="513"/>
      <c r="C100" s="513"/>
      <c r="D100" s="514"/>
      <c r="E100" s="514"/>
      <c r="F100" s="514"/>
      <c r="G100" s="513"/>
      <c r="H100" s="513"/>
      <c r="I100" s="513"/>
    </row>
    <row r="101" spans="1:9" ht="24.6">
      <c r="A101" s="513"/>
      <c r="B101" s="513"/>
      <c r="C101" s="513"/>
      <c r="D101" s="514"/>
      <c r="E101" s="514"/>
      <c r="F101" s="514"/>
      <c r="G101" s="513"/>
      <c r="H101" s="513"/>
      <c r="I101" s="513"/>
    </row>
    <row r="102" spans="1:9" ht="24.6">
      <c r="A102" s="513"/>
      <c r="B102" s="513"/>
      <c r="C102" s="513"/>
      <c r="D102" s="514"/>
      <c r="E102" s="514"/>
      <c r="F102" s="514"/>
      <c r="G102" s="513"/>
      <c r="H102" s="513"/>
      <c r="I102" s="513"/>
    </row>
    <row r="103" spans="1:9" ht="24.6">
      <c r="A103" s="513"/>
      <c r="B103" s="513"/>
      <c r="C103" s="513"/>
      <c r="D103" s="514"/>
      <c r="E103" s="514"/>
      <c r="F103" s="514"/>
      <c r="G103" s="513"/>
      <c r="H103" s="513"/>
      <c r="I103" s="513"/>
    </row>
    <row r="104" spans="1:9" ht="24.6">
      <c r="A104" s="513"/>
      <c r="B104" s="513"/>
      <c r="C104" s="513"/>
      <c r="D104" s="514"/>
      <c r="E104" s="514"/>
      <c r="F104" s="514"/>
      <c r="G104" s="513"/>
      <c r="H104" s="513"/>
      <c r="I104" s="513"/>
    </row>
    <row r="105" spans="1:9" ht="24.6">
      <c r="A105" s="513"/>
      <c r="B105" s="513"/>
      <c r="C105" s="513"/>
      <c r="D105" s="514"/>
      <c r="E105" s="514"/>
      <c r="F105" s="514"/>
      <c r="G105" s="513"/>
      <c r="H105" s="513"/>
      <c r="I105" s="513"/>
    </row>
    <row r="106" spans="1:9" ht="24.6">
      <c r="A106" s="513"/>
      <c r="B106" s="513"/>
      <c r="C106" s="513"/>
      <c r="D106" s="514"/>
      <c r="E106" s="514"/>
      <c r="F106" s="514"/>
      <c r="G106" s="513"/>
      <c r="H106" s="513"/>
      <c r="I106" s="513"/>
    </row>
    <row r="107" spans="1:9" ht="24.6">
      <c r="A107" s="513"/>
      <c r="B107" s="513"/>
      <c r="C107" s="513"/>
      <c r="D107" s="514"/>
      <c r="E107" s="514"/>
      <c r="F107" s="514"/>
      <c r="G107" s="513"/>
      <c r="H107" s="513"/>
      <c r="I107" s="513"/>
    </row>
    <row r="108" spans="1:9" ht="24.6">
      <c r="A108" s="513"/>
      <c r="B108" s="513"/>
      <c r="C108" s="513"/>
      <c r="D108" s="514"/>
      <c r="E108" s="514"/>
      <c r="F108" s="514"/>
      <c r="G108" s="513"/>
      <c r="H108" s="513"/>
      <c r="I108" s="513"/>
    </row>
    <row r="109" spans="1:9" ht="24.6">
      <c r="A109" s="513"/>
      <c r="B109" s="513"/>
      <c r="C109" s="513"/>
      <c r="D109" s="514"/>
      <c r="E109" s="514"/>
      <c r="F109" s="514"/>
      <c r="G109" s="513"/>
      <c r="H109" s="513"/>
      <c r="I109" s="513"/>
    </row>
    <row r="110" spans="1:9" ht="24.6">
      <c r="A110" s="513"/>
      <c r="B110" s="513"/>
      <c r="C110" s="513"/>
      <c r="D110" s="514"/>
      <c r="E110" s="514"/>
      <c r="F110" s="514"/>
      <c r="G110" s="513"/>
      <c r="H110" s="513"/>
      <c r="I110" s="513"/>
    </row>
    <row r="111" spans="1:9" ht="24.6">
      <c r="A111" s="513"/>
      <c r="B111" s="513"/>
      <c r="C111" s="513"/>
      <c r="D111" s="514"/>
      <c r="E111" s="514"/>
      <c r="F111" s="514"/>
      <c r="G111" s="513"/>
      <c r="H111" s="513"/>
      <c r="I111" s="513"/>
    </row>
    <row r="112" spans="1:9" ht="24.6">
      <c r="A112" s="513"/>
      <c r="B112" s="513"/>
      <c r="C112" s="513"/>
      <c r="D112" s="514"/>
      <c r="E112" s="514"/>
      <c r="F112" s="514"/>
      <c r="G112" s="513"/>
      <c r="H112" s="513"/>
      <c r="I112" s="513"/>
    </row>
    <row r="113" spans="1:9" ht="24.6">
      <c r="A113" s="513"/>
      <c r="B113" s="513"/>
      <c r="C113" s="513"/>
      <c r="D113" s="514"/>
      <c r="E113" s="514"/>
      <c r="F113" s="514"/>
      <c r="G113" s="513"/>
      <c r="H113" s="513"/>
      <c r="I113" s="513"/>
    </row>
    <row r="114" spans="1:9" ht="24.6">
      <c r="A114" s="513"/>
      <c r="B114" s="513"/>
      <c r="C114" s="513"/>
      <c r="D114" s="514"/>
      <c r="E114" s="514"/>
      <c r="F114" s="514"/>
      <c r="G114" s="513"/>
      <c r="H114" s="513"/>
      <c r="I114" s="513"/>
    </row>
    <row r="115" spans="1:9" ht="24.6">
      <c r="A115" s="513"/>
      <c r="B115" s="513"/>
      <c r="C115" s="513"/>
      <c r="D115" s="514"/>
      <c r="E115" s="514"/>
      <c r="F115" s="514"/>
      <c r="G115" s="513"/>
      <c r="H115" s="513"/>
      <c r="I115" s="513"/>
    </row>
    <row r="116" spans="1:9" ht="24.6">
      <c r="A116" s="513"/>
      <c r="B116" s="513"/>
      <c r="C116" s="513"/>
      <c r="D116" s="514"/>
      <c r="E116" s="514"/>
      <c r="F116" s="514"/>
      <c r="G116" s="513"/>
      <c r="H116" s="513"/>
      <c r="I116" s="513"/>
    </row>
    <row r="117" spans="1:9" ht="24.6">
      <c r="A117" s="513"/>
      <c r="B117" s="513"/>
      <c r="C117" s="513"/>
      <c r="D117" s="514"/>
      <c r="E117" s="514"/>
      <c r="F117" s="514"/>
      <c r="G117" s="513"/>
      <c r="H117" s="513"/>
      <c r="I117" s="513"/>
    </row>
    <row r="118" spans="1:9" ht="24.6">
      <c r="A118" s="513"/>
      <c r="B118" s="513"/>
      <c r="C118" s="513"/>
      <c r="D118" s="514"/>
      <c r="E118" s="514"/>
      <c r="F118" s="514"/>
      <c r="G118" s="513"/>
      <c r="H118" s="513"/>
      <c r="I118" s="513"/>
    </row>
    <row r="119" spans="1:9" ht="24.6">
      <c r="A119" s="513"/>
      <c r="B119" s="513"/>
      <c r="C119" s="513"/>
      <c r="D119" s="514"/>
      <c r="E119" s="514"/>
      <c r="F119" s="514"/>
      <c r="G119" s="513"/>
      <c r="H119" s="513"/>
      <c r="I119" s="513"/>
    </row>
    <row r="120" spans="1:9" ht="24.6">
      <c r="A120" s="513"/>
      <c r="B120" s="513"/>
      <c r="C120" s="513"/>
      <c r="D120" s="514"/>
      <c r="E120" s="514"/>
      <c r="F120" s="514"/>
      <c r="G120" s="513"/>
      <c r="H120" s="513"/>
      <c r="I120" s="513"/>
    </row>
    <row r="121" spans="1:9" ht="24.6">
      <c r="A121" s="513"/>
      <c r="B121" s="513"/>
      <c r="C121" s="513"/>
      <c r="D121" s="514"/>
      <c r="E121" s="514"/>
      <c r="F121" s="514"/>
      <c r="G121" s="513"/>
      <c r="H121" s="513"/>
      <c r="I121" s="513"/>
    </row>
    <row r="122" spans="1:9" ht="24.6">
      <c r="A122" s="513"/>
      <c r="B122" s="513"/>
      <c r="C122" s="513"/>
      <c r="D122" s="514"/>
      <c r="E122" s="514"/>
      <c r="F122" s="514"/>
      <c r="G122" s="513"/>
      <c r="H122" s="513"/>
      <c r="I122" s="513"/>
    </row>
    <row r="123" spans="1:9" ht="24.6">
      <c r="A123" s="513"/>
      <c r="B123" s="513"/>
      <c r="C123" s="513"/>
      <c r="D123" s="514"/>
      <c r="E123" s="514"/>
      <c r="F123" s="514"/>
      <c r="G123" s="513"/>
      <c r="H123" s="513"/>
      <c r="I123" s="513"/>
    </row>
    <row r="124" spans="1:9" ht="24.6">
      <c r="A124" s="513"/>
      <c r="B124" s="513"/>
      <c r="C124" s="513"/>
      <c r="D124" s="514"/>
      <c r="E124" s="514"/>
      <c r="F124" s="514"/>
      <c r="G124" s="513"/>
      <c r="H124" s="513"/>
      <c r="I124" s="513"/>
    </row>
    <row r="125" spans="1:9" ht="24.6">
      <c r="A125" s="513"/>
      <c r="B125" s="513"/>
      <c r="C125" s="513"/>
      <c r="D125" s="514"/>
      <c r="E125" s="514"/>
      <c r="F125" s="514"/>
      <c r="G125" s="513"/>
      <c r="H125" s="513"/>
      <c r="I125" s="513"/>
    </row>
    <row r="126" spans="1:9" ht="24.6">
      <c r="A126" s="513"/>
      <c r="B126" s="513"/>
      <c r="C126" s="513"/>
      <c r="D126" s="514"/>
      <c r="E126" s="514"/>
      <c r="F126" s="514"/>
      <c r="G126" s="513"/>
      <c r="H126" s="513"/>
      <c r="I126" s="513"/>
    </row>
    <row r="127" spans="1:9" ht="24.6">
      <c r="A127" s="513"/>
      <c r="B127" s="513"/>
      <c r="C127" s="513"/>
      <c r="D127" s="514"/>
      <c r="E127" s="514"/>
      <c r="F127" s="514"/>
      <c r="G127" s="513"/>
      <c r="H127" s="513"/>
      <c r="I127" s="513"/>
    </row>
    <row r="128" spans="1:9" ht="24.6">
      <c r="A128" s="513"/>
      <c r="B128" s="513"/>
      <c r="C128" s="513"/>
      <c r="D128" s="514"/>
      <c r="E128" s="514"/>
      <c r="F128" s="514"/>
      <c r="G128" s="513"/>
      <c r="H128" s="513"/>
      <c r="I128" s="513"/>
    </row>
    <row r="129" spans="1:9" ht="24.6">
      <c r="A129" s="513"/>
      <c r="B129" s="513"/>
      <c r="C129" s="513"/>
      <c r="D129" s="514"/>
      <c r="E129" s="514"/>
      <c r="F129" s="514"/>
      <c r="G129" s="513"/>
      <c r="H129" s="513"/>
      <c r="I129" s="513"/>
    </row>
    <row r="130" spans="1:9" ht="24.6">
      <c r="A130" s="513"/>
      <c r="B130" s="513"/>
      <c r="C130" s="513"/>
      <c r="D130" s="514"/>
      <c r="E130" s="514"/>
      <c r="F130" s="514"/>
      <c r="G130" s="513"/>
      <c r="H130" s="513"/>
      <c r="I130" s="513"/>
    </row>
    <row r="131" spans="1:9" ht="24.6">
      <c r="A131" s="513"/>
      <c r="B131" s="513"/>
      <c r="C131" s="513"/>
      <c r="D131" s="514"/>
      <c r="E131" s="514"/>
      <c r="F131" s="514"/>
      <c r="G131" s="513"/>
      <c r="H131" s="513"/>
      <c r="I131" s="513"/>
    </row>
    <row r="132" spans="1:9" ht="24.6">
      <c r="A132" s="513"/>
      <c r="B132" s="513"/>
      <c r="C132" s="513"/>
      <c r="D132" s="514"/>
      <c r="E132" s="514"/>
      <c r="F132" s="514"/>
      <c r="G132" s="513"/>
      <c r="H132" s="513"/>
      <c r="I132" s="513"/>
    </row>
    <row r="133" spans="1:9" ht="24.6">
      <c r="A133" s="513"/>
      <c r="B133" s="513"/>
      <c r="C133" s="513"/>
      <c r="D133" s="514"/>
      <c r="E133" s="514"/>
      <c r="F133" s="514"/>
      <c r="G133" s="513"/>
      <c r="H133" s="513"/>
      <c r="I133" s="513"/>
    </row>
    <row r="134" spans="1:9" ht="24.6">
      <c r="A134" s="513"/>
      <c r="B134" s="513"/>
      <c r="C134" s="513"/>
      <c r="D134" s="514"/>
      <c r="E134" s="514"/>
      <c r="F134" s="514"/>
      <c r="G134" s="513"/>
      <c r="H134" s="513"/>
      <c r="I134" s="513"/>
    </row>
    <row r="135" spans="1:9" ht="24.6">
      <c r="A135" s="513"/>
      <c r="B135" s="513"/>
      <c r="C135" s="513"/>
      <c r="D135" s="514"/>
      <c r="E135" s="514"/>
      <c r="F135" s="514"/>
      <c r="G135" s="513"/>
      <c r="H135" s="513"/>
      <c r="I135" s="513"/>
    </row>
    <row r="136" spans="1:9" ht="24.6">
      <c r="A136" s="513"/>
      <c r="B136" s="513"/>
      <c r="C136" s="513"/>
      <c r="D136" s="514"/>
      <c r="E136" s="514"/>
      <c r="F136" s="514"/>
      <c r="G136" s="513"/>
      <c r="H136" s="513"/>
      <c r="I136" s="513"/>
    </row>
    <row r="137" spans="1:9" ht="24.6">
      <c r="A137" s="513"/>
      <c r="B137" s="513"/>
      <c r="C137" s="513"/>
      <c r="D137" s="514"/>
      <c r="E137" s="514"/>
      <c r="F137" s="514"/>
      <c r="G137" s="513"/>
      <c r="H137" s="513"/>
      <c r="I137" s="513"/>
    </row>
    <row r="138" spans="1:9" ht="24.6">
      <c r="A138" s="513"/>
      <c r="B138" s="513"/>
      <c r="C138" s="513"/>
      <c r="D138" s="514"/>
      <c r="E138" s="514"/>
      <c r="F138" s="514"/>
      <c r="G138" s="513"/>
      <c r="H138" s="513"/>
      <c r="I138" s="513"/>
    </row>
    <row r="139" spans="1:9" ht="24.6">
      <c r="A139" s="513"/>
      <c r="B139" s="513"/>
      <c r="C139" s="513"/>
      <c r="D139" s="514"/>
      <c r="E139" s="514"/>
      <c r="F139" s="514"/>
      <c r="G139" s="513"/>
      <c r="H139" s="513"/>
      <c r="I139" s="513"/>
    </row>
    <row r="140" spans="1:9" ht="24.6">
      <c r="A140" s="513"/>
      <c r="B140" s="513"/>
      <c r="C140" s="513"/>
      <c r="D140" s="514"/>
      <c r="E140" s="514"/>
      <c r="F140" s="514"/>
      <c r="G140" s="513"/>
      <c r="H140" s="513"/>
      <c r="I140" s="513"/>
    </row>
    <row r="141" spans="1:9" ht="24.6">
      <c r="A141" s="513"/>
      <c r="B141" s="513"/>
      <c r="C141" s="513"/>
      <c r="D141" s="514"/>
      <c r="E141" s="514"/>
      <c r="F141" s="514"/>
      <c r="G141" s="513"/>
      <c r="H141" s="513"/>
      <c r="I141" s="513"/>
    </row>
    <row r="142" spans="1:9" ht="24.6">
      <c r="A142" s="513"/>
      <c r="B142" s="513"/>
      <c r="C142" s="513"/>
      <c r="D142" s="514"/>
      <c r="E142" s="514"/>
      <c r="F142" s="514"/>
      <c r="G142" s="513"/>
      <c r="H142" s="513"/>
      <c r="I142" s="513"/>
    </row>
    <row r="143" spans="1:9" ht="24.6">
      <c r="A143" s="513"/>
      <c r="B143" s="513"/>
      <c r="C143" s="513"/>
      <c r="D143" s="514"/>
      <c r="E143" s="514"/>
      <c r="F143" s="514"/>
      <c r="G143" s="513"/>
      <c r="H143" s="513"/>
      <c r="I143" s="513"/>
    </row>
    <row r="144" spans="1:9" ht="24.6">
      <c r="A144" s="513"/>
      <c r="B144" s="513"/>
      <c r="C144" s="513"/>
      <c r="D144" s="514"/>
      <c r="E144" s="514"/>
      <c r="F144" s="514"/>
      <c r="G144" s="513"/>
      <c r="H144" s="513"/>
      <c r="I144" s="513"/>
    </row>
    <row r="145" spans="1:9" ht="24.6">
      <c r="A145" s="513"/>
      <c r="B145" s="513"/>
      <c r="C145" s="513"/>
      <c r="D145" s="514"/>
      <c r="E145" s="514"/>
      <c r="F145" s="514"/>
      <c r="G145" s="513"/>
      <c r="H145" s="513"/>
      <c r="I145" s="513"/>
    </row>
    <row r="146" spans="1:9" ht="24.6">
      <c r="A146" s="513"/>
      <c r="B146" s="513"/>
      <c r="C146" s="513"/>
      <c r="D146" s="514"/>
      <c r="E146" s="514"/>
      <c r="F146" s="514"/>
      <c r="G146" s="513"/>
      <c r="H146" s="513"/>
      <c r="I146" s="513"/>
    </row>
    <row r="147" spans="1:9" ht="24.6">
      <c r="A147" s="513"/>
      <c r="B147" s="513"/>
      <c r="C147" s="513"/>
      <c r="D147" s="514"/>
      <c r="E147" s="514"/>
      <c r="F147" s="514"/>
      <c r="G147" s="513"/>
      <c r="H147" s="513"/>
      <c r="I147" s="513"/>
    </row>
    <row r="148" spans="1:9" ht="24.6">
      <c r="A148" s="513"/>
      <c r="B148" s="513"/>
      <c r="C148" s="513"/>
      <c r="D148" s="514"/>
      <c r="E148" s="514"/>
      <c r="F148" s="514"/>
      <c r="G148" s="513"/>
      <c r="H148" s="513"/>
      <c r="I148" s="513"/>
    </row>
    <row r="149" spans="1:9" ht="24.6">
      <c r="A149" s="513"/>
      <c r="B149" s="513"/>
      <c r="C149" s="513"/>
      <c r="D149" s="514"/>
      <c r="E149" s="514"/>
      <c r="F149" s="514"/>
      <c r="G149" s="513"/>
      <c r="H149" s="513"/>
      <c r="I149" s="513"/>
    </row>
    <row r="150" spans="1:9" ht="24.6">
      <c r="A150" s="513"/>
      <c r="B150" s="513"/>
      <c r="C150" s="513"/>
      <c r="D150" s="514"/>
      <c r="E150" s="514"/>
      <c r="F150" s="514"/>
      <c r="G150" s="513"/>
      <c r="H150" s="513"/>
      <c r="I150" s="513"/>
    </row>
    <row r="151" spans="1:9" ht="24.6">
      <c r="A151" s="513"/>
      <c r="B151" s="513"/>
      <c r="C151" s="513"/>
      <c r="D151" s="514"/>
      <c r="E151" s="514"/>
      <c r="F151" s="514"/>
      <c r="G151" s="513"/>
      <c r="H151" s="513"/>
      <c r="I151" s="513"/>
    </row>
    <row r="152" spans="1:9" ht="24.6">
      <c r="A152" s="513"/>
      <c r="B152" s="513"/>
      <c r="C152" s="513"/>
      <c r="D152" s="514"/>
      <c r="E152" s="514"/>
      <c r="F152" s="514"/>
      <c r="G152" s="513"/>
      <c r="H152" s="513"/>
      <c r="I152" s="513"/>
    </row>
    <row r="153" spans="1:9" ht="24.6">
      <c r="A153" s="513"/>
      <c r="B153" s="513"/>
      <c r="C153" s="513"/>
      <c r="D153" s="514"/>
      <c r="E153" s="514"/>
      <c r="F153" s="514"/>
      <c r="G153" s="513"/>
      <c r="H153" s="513"/>
      <c r="I153" s="513"/>
    </row>
    <row r="154" spans="1:9" ht="24.6">
      <c r="A154" s="513"/>
      <c r="B154" s="513"/>
      <c r="C154" s="513"/>
      <c r="D154" s="514"/>
      <c r="E154" s="514"/>
      <c r="F154" s="514"/>
      <c r="G154" s="513"/>
      <c r="H154" s="513"/>
      <c r="I154" s="513"/>
    </row>
    <row r="155" spans="1:9" ht="24.6">
      <c r="A155" s="513"/>
      <c r="B155" s="513"/>
      <c r="C155" s="513"/>
      <c r="D155" s="514"/>
      <c r="E155" s="514"/>
      <c r="F155" s="514"/>
      <c r="G155" s="513"/>
      <c r="H155" s="513"/>
      <c r="I155" s="513"/>
    </row>
    <row r="156" spans="1:9" ht="24.6">
      <c r="A156" s="513"/>
      <c r="B156" s="513"/>
      <c r="C156" s="513"/>
      <c r="D156" s="514"/>
      <c r="E156" s="514"/>
      <c r="F156" s="514"/>
      <c r="G156" s="513"/>
      <c r="H156" s="513"/>
      <c r="I156" s="513"/>
    </row>
    <row r="157" spans="1:9" ht="24.6">
      <c r="A157" s="513"/>
      <c r="B157" s="513"/>
      <c r="C157" s="513"/>
      <c r="D157" s="514"/>
      <c r="E157" s="514"/>
      <c r="F157" s="514"/>
      <c r="G157" s="513"/>
      <c r="H157" s="513"/>
      <c r="I157" s="513"/>
    </row>
    <row r="158" spans="1:9" ht="24.6">
      <c r="A158" s="513"/>
      <c r="B158" s="513"/>
      <c r="C158" s="513"/>
      <c r="D158" s="514"/>
      <c r="E158" s="514"/>
      <c r="F158" s="514"/>
      <c r="G158" s="513"/>
      <c r="H158" s="513"/>
      <c r="I158" s="513"/>
    </row>
    <row r="159" spans="1:9" ht="24.6">
      <c r="A159" s="513"/>
      <c r="B159" s="513"/>
      <c r="C159" s="513"/>
      <c r="D159" s="514"/>
      <c r="E159" s="514"/>
      <c r="F159" s="514"/>
      <c r="G159" s="513"/>
      <c r="H159" s="513"/>
      <c r="I159" s="513"/>
    </row>
    <row r="160" spans="1:9" ht="24.6">
      <c r="A160" s="513"/>
      <c r="B160" s="513"/>
      <c r="C160" s="513"/>
      <c r="D160" s="514"/>
      <c r="E160" s="514"/>
      <c r="F160" s="514"/>
      <c r="G160" s="513"/>
      <c r="H160" s="513"/>
      <c r="I160" s="513"/>
    </row>
    <row r="161" spans="1:9" ht="24.6">
      <c r="A161" s="513"/>
      <c r="B161" s="513"/>
      <c r="C161" s="513"/>
      <c r="D161" s="514"/>
      <c r="E161" s="514"/>
      <c r="F161" s="514"/>
      <c r="G161" s="513"/>
      <c r="H161" s="513"/>
      <c r="I161" s="513"/>
    </row>
    <row r="162" spans="1:9" ht="24.6">
      <c r="A162" s="513"/>
      <c r="B162" s="513"/>
      <c r="C162" s="513"/>
      <c r="D162" s="514"/>
      <c r="E162" s="514"/>
      <c r="F162" s="514"/>
      <c r="G162" s="513"/>
      <c r="H162" s="513"/>
      <c r="I162" s="513"/>
    </row>
    <row r="163" spans="1:9" ht="24.6">
      <c r="A163" s="513"/>
      <c r="B163" s="513"/>
      <c r="C163" s="513"/>
      <c r="D163" s="514"/>
      <c r="E163" s="514"/>
      <c r="F163" s="514"/>
      <c r="G163" s="513"/>
      <c r="H163" s="513"/>
      <c r="I163" s="513"/>
    </row>
    <row r="164" spans="1:9" ht="24.6">
      <c r="A164" s="513"/>
      <c r="B164" s="513"/>
      <c r="C164" s="513"/>
      <c r="D164" s="514"/>
      <c r="E164" s="514"/>
      <c r="F164" s="514"/>
      <c r="G164" s="513"/>
      <c r="H164" s="513"/>
      <c r="I164" s="513"/>
    </row>
    <row r="165" spans="1:9" ht="24.6">
      <c r="A165" s="513"/>
      <c r="B165" s="513"/>
      <c r="C165" s="513"/>
      <c r="D165" s="514"/>
      <c r="E165" s="514"/>
      <c r="F165" s="514"/>
      <c r="G165" s="513"/>
      <c r="H165" s="513"/>
      <c r="I165" s="513"/>
    </row>
    <row r="166" spans="1:9" ht="24.6">
      <c r="A166" s="513"/>
      <c r="B166" s="513"/>
      <c r="C166" s="513"/>
      <c r="D166" s="514"/>
      <c r="E166" s="514"/>
      <c r="F166" s="514"/>
      <c r="G166" s="513"/>
      <c r="H166" s="513"/>
      <c r="I166" s="513"/>
    </row>
    <row r="167" spans="1:9" ht="24.6">
      <c r="A167" s="513"/>
      <c r="B167" s="513"/>
      <c r="C167" s="513"/>
      <c r="D167" s="514"/>
      <c r="E167" s="514"/>
      <c r="F167" s="514"/>
      <c r="G167" s="513"/>
      <c r="H167" s="513"/>
      <c r="I167" s="513"/>
    </row>
    <row r="168" spans="1:9" ht="24.6">
      <c r="A168" s="513"/>
      <c r="B168" s="513"/>
      <c r="C168" s="513"/>
      <c r="D168" s="514"/>
      <c r="E168" s="514"/>
      <c r="F168" s="514"/>
      <c r="G168" s="513"/>
      <c r="H168" s="513"/>
      <c r="I168" s="513"/>
    </row>
    <row r="169" spans="1:9" ht="24.6">
      <c r="A169" s="513"/>
      <c r="B169" s="513"/>
      <c r="C169" s="513"/>
      <c r="D169" s="514"/>
      <c r="E169" s="514"/>
      <c r="F169" s="514"/>
      <c r="G169" s="513"/>
      <c r="H169" s="513"/>
      <c r="I169" s="513"/>
    </row>
    <row r="170" spans="1:9" ht="24.6">
      <c r="A170" s="513"/>
      <c r="B170" s="513"/>
      <c r="C170" s="513"/>
      <c r="D170" s="514"/>
      <c r="E170" s="514"/>
      <c r="F170" s="514"/>
      <c r="G170" s="513"/>
      <c r="H170" s="513"/>
      <c r="I170" s="513"/>
    </row>
    <row r="171" spans="1:9" ht="24.6">
      <c r="A171" s="513"/>
      <c r="B171" s="513"/>
      <c r="C171" s="513"/>
      <c r="D171" s="514"/>
      <c r="E171" s="514"/>
      <c r="F171" s="514"/>
      <c r="G171" s="513"/>
      <c r="H171" s="513"/>
      <c r="I171" s="513"/>
    </row>
    <row r="172" spans="1:9" ht="24.6">
      <c r="A172" s="513"/>
      <c r="B172" s="513"/>
      <c r="C172" s="513"/>
      <c r="D172" s="514"/>
      <c r="E172" s="514"/>
      <c r="F172" s="514"/>
      <c r="G172" s="513"/>
      <c r="H172" s="513"/>
      <c r="I172" s="513"/>
    </row>
    <row r="173" spans="1:9" ht="24.6">
      <c r="A173" s="513"/>
      <c r="B173" s="513"/>
      <c r="C173" s="513"/>
      <c r="D173" s="514"/>
      <c r="E173" s="514"/>
      <c r="F173" s="514"/>
      <c r="G173" s="513"/>
      <c r="H173" s="513"/>
      <c r="I173" s="513"/>
    </row>
    <row r="174" spans="1:9" ht="24.6">
      <c r="A174" s="513"/>
      <c r="B174" s="513"/>
      <c r="C174" s="513"/>
      <c r="D174" s="514"/>
      <c r="E174" s="514"/>
      <c r="F174" s="514"/>
      <c r="G174" s="513"/>
      <c r="H174" s="513"/>
      <c r="I174" s="513"/>
    </row>
    <row r="175" spans="1:9" ht="24.6">
      <c r="A175" s="513"/>
      <c r="B175" s="513"/>
      <c r="C175" s="513"/>
      <c r="D175" s="514"/>
      <c r="E175" s="514"/>
      <c r="F175" s="514"/>
      <c r="G175" s="513"/>
      <c r="H175" s="513"/>
      <c r="I175" s="513"/>
    </row>
    <row r="176" spans="1:9" ht="24.6">
      <c r="A176" s="513"/>
      <c r="B176" s="513"/>
      <c r="C176" s="513"/>
      <c r="D176" s="514"/>
      <c r="E176" s="514"/>
      <c r="F176" s="514"/>
      <c r="G176" s="513"/>
      <c r="H176" s="513"/>
      <c r="I176" s="513"/>
    </row>
    <row r="177" spans="1:9" ht="24.6">
      <c r="A177" s="513"/>
      <c r="B177" s="513"/>
      <c r="C177" s="513"/>
      <c r="D177" s="514"/>
      <c r="E177" s="514"/>
      <c r="F177" s="514"/>
      <c r="G177" s="513"/>
      <c r="H177" s="513"/>
      <c r="I177" s="513"/>
    </row>
    <row r="178" spans="1:9" ht="24.6">
      <c r="A178" s="513"/>
      <c r="B178" s="513"/>
      <c r="C178" s="513"/>
      <c r="D178" s="514"/>
      <c r="E178" s="514"/>
      <c r="F178" s="514"/>
      <c r="G178" s="513"/>
      <c r="H178" s="513"/>
      <c r="I178" s="513"/>
    </row>
    <row r="179" spans="1:9" ht="24.6">
      <c r="A179" s="513"/>
      <c r="B179" s="513"/>
      <c r="C179" s="513"/>
      <c r="D179" s="514"/>
      <c r="E179" s="514"/>
      <c r="F179" s="514"/>
      <c r="G179" s="513"/>
      <c r="H179" s="513"/>
      <c r="I179" s="513"/>
    </row>
    <row r="180" spans="1:9" ht="24.6">
      <c r="A180" s="513"/>
      <c r="B180" s="513"/>
      <c r="C180" s="513"/>
      <c r="D180" s="514"/>
      <c r="E180" s="514"/>
      <c r="F180" s="514"/>
      <c r="G180" s="513"/>
      <c r="H180" s="513"/>
      <c r="I180" s="513"/>
    </row>
    <row r="181" spans="1:9" ht="24.6">
      <c r="A181" s="513"/>
      <c r="B181" s="513"/>
      <c r="C181" s="513"/>
      <c r="D181" s="514"/>
      <c r="E181" s="514"/>
      <c r="F181" s="514"/>
      <c r="G181" s="513"/>
      <c r="H181" s="513"/>
      <c r="I181" s="513"/>
    </row>
    <row r="182" spans="1:9" ht="24.6">
      <c r="A182" s="513"/>
      <c r="B182" s="513"/>
      <c r="C182" s="513"/>
      <c r="D182" s="514"/>
      <c r="E182" s="514"/>
      <c r="F182" s="514"/>
      <c r="G182" s="513"/>
      <c r="H182" s="513"/>
      <c r="I182" s="513"/>
    </row>
    <row r="183" spans="1:9" ht="24.6">
      <c r="A183" s="513"/>
      <c r="B183" s="513"/>
      <c r="C183" s="513"/>
      <c r="D183" s="514"/>
      <c r="E183" s="514"/>
      <c r="F183" s="514"/>
      <c r="G183" s="513"/>
      <c r="H183" s="513"/>
      <c r="I183" s="513"/>
    </row>
    <row r="184" spans="1:9" ht="24.6">
      <c r="A184" s="513"/>
      <c r="B184" s="513"/>
      <c r="C184" s="513"/>
      <c r="D184" s="514"/>
      <c r="E184" s="514"/>
      <c r="F184" s="514"/>
      <c r="G184" s="513"/>
      <c r="H184" s="513"/>
      <c r="I184" s="513"/>
    </row>
    <row r="185" spans="1:9" ht="24.6">
      <c r="A185" s="513"/>
      <c r="B185" s="513"/>
      <c r="C185" s="513"/>
      <c r="D185" s="514"/>
      <c r="E185" s="514"/>
      <c r="F185" s="514"/>
      <c r="G185" s="513"/>
      <c r="H185" s="513"/>
      <c r="I185" s="513"/>
    </row>
    <row r="186" spans="1:9" ht="24.6">
      <c r="A186" s="513"/>
      <c r="B186" s="513"/>
      <c r="C186" s="513"/>
      <c r="D186" s="514"/>
      <c r="E186" s="514"/>
      <c r="F186" s="514"/>
      <c r="G186" s="513"/>
      <c r="H186" s="513"/>
      <c r="I186" s="513"/>
    </row>
    <row r="187" spans="1:9" ht="24.6">
      <c r="A187" s="513"/>
      <c r="B187" s="513"/>
      <c r="C187" s="513"/>
      <c r="D187" s="514"/>
      <c r="E187" s="514"/>
      <c r="F187" s="514"/>
      <c r="G187" s="513"/>
      <c r="H187" s="513"/>
      <c r="I187" s="513"/>
    </row>
    <row r="188" spans="1:9" ht="24.6">
      <c r="A188" s="513"/>
      <c r="B188" s="513"/>
      <c r="C188" s="513"/>
      <c r="D188" s="514"/>
      <c r="E188" s="514"/>
      <c r="F188" s="514"/>
      <c r="G188" s="513"/>
      <c r="H188" s="513"/>
      <c r="I188" s="513"/>
    </row>
    <row r="189" spans="1:9" ht="24.6">
      <c r="A189" s="513"/>
      <c r="B189" s="513"/>
      <c r="C189" s="513"/>
      <c r="D189" s="514"/>
      <c r="E189" s="514"/>
      <c r="F189" s="514"/>
      <c r="G189" s="513"/>
      <c r="H189" s="513"/>
      <c r="I189" s="513"/>
    </row>
    <row r="190" spans="1:9" ht="24.6">
      <c r="A190" s="513"/>
      <c r="B190" s="513"/>
      <c r="C190" s="513"/>
      <c r="D190" s="514"/>
      <c r="E190" s="514"/>
      <c r="F190" s="514"/>
      <c r="G190" s="513"/>
      <c r="H190" s="513"/>
      <c r="I190" s="513"/>
    </row>
    <row r="191" spans="1:9" ht="24.6">
      <c r="A191" s="513"/>
      <c r="B191" s="513"/>
      <c r="C191" s="513"/>
      <c r="D191" s="514"/>
      <c r="E191" s="514"/>
      <c r="F191" s="514"/>
      <c r="G191" s="513"/>
      <c r="H191" s="513"/>
      <c r="I191" s="513"/>
    </row>
    <row r="192" spans="1:9" ht="24.6">
      <c r="A192" s="513"/>
      <c r="B192" s="513"/>
      <c r="C192" s="513"/>
      <c r="D192" s="514"/>
      <c r="E192" s="514"/>
      <c r="F192" s="514"/>
      <c r="G192" s="513"/>
      <c r="H192" s="513"/>
      <c r="I192" s="513"/>
    </row>
    <row r="193" spans="1:9" ht="24.6">
      <c r="A193" s="513"/>
      <c r="B193" s="513"/>
      <c r="C193" s="513"/>
      <c r="D193" s="514"/>
      <c r="E193" s="514"/>
      <c r="F193" s="514"/>
      <c r="G193" s="513"/>
      <c r="H193" s="513"/>
      <c r="I193" s="513"/>
    </row>
    <row r="194" spans="1:9" ht="24.6">
      <c r="A194" s="513"/>
      <c r="B194" s="513"/>
      <c r="C194" s="513"/>
      <c r="D194" s="514"/>
      <c r="E194" s="514"/>
      <c r="F194" s="514"/>
      <c r="G194" s="513"/>
      <c r="H194" s="513"/>
      <c r="I194" s="513"/>
    </row>
    <row r="195" spans="1:9" ht="24.6">
      <c r="A195" s="513"/>
      <c r="B195" s="513"/>
      <c r="C195" s="513"/>
      <c r="D195" s="514"/>
      <c r="E195" s="514"/>
      <c r="F195" s="514"/>
      <c r="G195" s="513"/>
      <c r="H195" s="513"/>
      <c r="I195" s="513"/>
    </row>
    <row r="196" spans="1:9" ht="24.6">
      <c r="A196" s="513"/>
      <c r="B196" s="513"/>
      <c r="C196" s="513"/>
      <c r="D196" s="514"/>
      <c r="E196" s="514"/>
      <c r="F196" s="514"/>
      <c r="G196" s="513"/>
      <c r="H196" s="513"/>
      <c r="I196" s="513"/>
    </row>
    <row r="197" spans="1:9" ht="24.6">
      <c r="A197" s="513"/>
      <c r="B197" s="513"/>
      <c r="C197" s="513"/>
      <c r="D197" s="514"/>
      <c r="E197" s="514"/>
      <c r="F197" s="514"/>
      <c r="G197" s="513"/>
      <c r="H197" s="513"/>
      <c r="I197" s="513"/>
    </row>
    <row r="198" spans="1:9" ht="24.6">
      <c r="A198" s="513"/>
      <c r="B198" s="513"/>
      <c r="C198" s="513"/>
      <c r="D198" s="514"/>
      <c r="E198" s="514"/>
      <c r="F198" s="514"/>
      <c r="G198" s="513"/>
      <c r="H198" s="513"/>
      <c r="I198" s="513"/>
    </row>
    <row r="199" spans="1:9" ht="24.6">
      <c r="A199" s="513"/>
      <c r="B199" s="513"/>
      <c r="C199" s="513"/>
      <c r="D199" s="514"/>
      <c r="E199" s="514"/>
      <c r="F199" s="514"/>
      <c r="G199" s="513"/>
      <c r="H199" s="513"/>
      <c r="I199" s="513"/>
    </row>
    <row r="200" spans="1:9" ht="24.6">
      <c r="A200" s="513"/>
      <c r="B200" s="513"/>
      <c r="C200" s="513"/>
      <c r="D200" s="514"/>
      <c r="E200" s="514"/>
      <c r="F200" s="514"/>
      <c r="G200" s="513"/>
      <c r="H200" s="513"/>
      <c r="I200" s="513"/>
    </row>
    <row r="201" spans="1:9" ht="24.6">
      <c r="A201" s="513"/>
      <c r="B201" s="513"/>
      <c r="C201" s="513"/>
      <c r="D201" s="514"/>
      <c r="E201" s="514"/>
      <c r="F201" s="514"/>
      <c r="G201" s="513"/>
      <c r="H201" s="513"/>
      <c r="I201" s="513"/>
    </row>
    <row r="202" spans="1:9" ht="24.6">
      <c r="A202" s="513"/>
      <c r="B202" s="513"/>
      <c r="C202" s="513"/>
      <c r="D202" s="514"/>
      <c r="E202" s="514"/>
      <c r="F202" s="514"/>
      <c r="G202" s="513"/>
      <c r="H202" s="513"/>
      <c r="I202" s="513"/>
    </row>
    <row r="203" spans="1:9" ht="24.6">
      <c r="A203" s="513"/>
      <c r="B203" s="513"/>
      <c r="C203" s="513"/>
      <c r="D203" s="514"/>
      <c r="E203" s="514"/>
      <c r="F203" s="514"/>
      <c r="G203" s="513"/>
      <c r="H203" s="513"/>
      <c r="I203" s="513"/>
    </row>
    <row r="204" spans="1:9" ht="24.6">
      <c r="A204" s="513"/>
      <c r="B204" s="513"/>
      <c r="C204" s="513"/>
      <c r="D204" s="514"/>
      <c r="E204" s="514"/>
      <c r="F204" s="514"/>
      <c r="G204" s="513"/>
      <c r="H204" s="513"/>
      <c r="I204" s="513"/>
    </row>
    <row r="205" spans="1:9" ht="24.6">
      <c r="A205" s="513"/>
      <c r="B205" s="513"/>
      <c r="C205" s="513"/>
      <c r="D205" s="514"/>
      <c r="E205" s="514"/>
      <c r="F205" s="514"/>
      <c r="G205" s="513"/>
      <c r="H205" s="513"/>
      <c r="I205" s="513"/>
    </row>
    <row r="206" spans="1:9" ht="24.6">
      <c r="A206" s="513"/>
      <c r="B206" s="513"/>
      <c r="C206" s="513"/>
      <c r="D206" s="514"/>
      <c r="E206" s="514"/>
      <c r="F206" s="514"/>
      <c r="G206" s="513"/>
      <c r="H206" s="513"/>
      <c r="I206" s="513"/>
    </row>
    <row r="207" spans="1:9" ht="24.6">
      <c r="A207" s="513"/>
      <c r="B207" s="513"/>
      <c r="C207" s="513"/>
      <c r="D207" s="514"/>
      <c r="E207" s="514"/>
      <c r="F207" s="514"/>
      <c r="G207" s="513"/>
      <c r="H207" s="513"/>
      <c r="I207" s="513"/>
    </row>
    <row r="208" spans="1:9" ht="24.6">
      <c r="A208" s="513"/>
      <c r="B208" s="513"/>
      <c r="C208" s="513"/>
      <c r="D208" s="514"/>
      <c r="E208" s="514"/>
      <c r="F208" s="514"/>
      <c r="G208" s="513"/>
      <c r="H208" s="513"/>
      <c r="I208" s="513"/>
    </row>
    <row r="209" spans="1:9" ht="24.6">
      <c r="A209" s="513"/>
      <c r="B209" s="513"/>
      <c r="C209" s="513"/>
      <c r="D209" s="514"/>
      <c r="E209" s="514"/>
      <c r="F209" s="514"/>
      <c r="G209" s="513"/>
      <c r="H209" s="513"/>
      <c r="I209" s="513"/>
    </row>
    <row r="210" spans="1:9" ht="24.6">
      <c r="A210" s="513"/>
      <c r="B210" s="513"/>
      <c r="C210" s="513"/>
      <c r="D210" s="514"/>
      <c r="E210" s="514"/>
      <c r="F210" s="514"/>
      <c r="G210" s="513"/>
      <c r="H210" s="513"/>
      <c r="I210" s="513"/>
    </row>
    <row r="211" spans="1:9" ht="24.6">
      <c r="A211" s="513"/>
      <c r="B211" s="513"/>
      <c r="C211" s="513"/>
      <c r="D211" s="514"/>
      <c r="E211" s="514"/>
      <c r="F211" s="514"/>
      <c r="G211" s="513"/>
      <c r="H211" s="513"/>
      <c r="I211" s="513"/>
    </row>
    <row r="212" spans="1:9" ht="24.6">
      <c r="A212" s="513"/>
      <c r="B212" s="513"/>
      <c r="C212" s="513"/>
      <c r="D212" s="514"/>
      <c r="E212" s="514"/>
      <c r="F212" s="514"/>
      <c r="G212" s="513"/>
      <c r="H212" s="513"/>
      <c r="I212" s="513"/>
    </row>
    <row r="213" spans="1:9" ht="24.6">
      <c r="A213" s="513"/>
      <c r="B213" s="513"/>
      <c r="C213" s="513"/>
      <c r="D213" s="514"/>
      <c r="E213" s="514"/>
      <c r="F213" s="514"/>
      <c r="G213" s="513"/>
      <c r="H213" s="513"/>
      <c r="I213" s="513"/>
    </row>
    <row r="214" spans="1:9" ht="24.6">
      <c r="A214" s="513"/>
      <c r="B214" s="513"/>
      <c r="C214" s="513"/>
      <c r="D214" s="514"/>
      <c r="E214" s="514"/>
      <c r="F214" s="514"/>
      <c r="G214" s="513"/>
      <c r="H214" s="513"/>
      <c r="I214" s="513"/>
    </row>
    <row r="215" spans="1:9" ht="24.6">
      <c r="A215" s="513"/>
      <c r="B215" s="513"/>
      <c r="C215" s="513"/>
      <c r="D215" s="514"/>
      <c r="E215" s="514"/>
      <c r="F215" s="514"/>
      <c r="G215" s="513"/>
      <c r="H215" s="513"/>
      <c r="I215" s="513"/>
    </row>
    <row r="216" spans="1:9" ht="24.6">
      <c r="A216" s="513"/>
      <c r="B216" s="513"/>
      <c r="C216" s="513"/>
      <c r="D216" s="514"/>
      <c r="E216" s="514"/>
      <c r="F216" s="514"/>
      <c r="G216" s="513"/>
      <c r="H216" s="513"/>
      <c r="I216" s="513"/>
    </row>
    <row r="217" spans="1:9" ht="24.6">
      <c r="A217" s="513"/>
      <c r="B217" s="513"/>
      <c r="C217" s="513"/>
      <c r="D217" s="514"/>
      <c r="E217" s="514"/>
      <c r="F217" s="514"/>
      <c r="G217" s="513"/>
      <c r="H217" s="513"/>
      <c r="I217" s="513"/>
    </row>
    <row r="218" spans="1:9" ht="24.6">
      <c r="A218" s="513"/>
      <c r="B218" s="513"/>
      <c r="C218" s="513"/>
      <c r="D218" s="514"/>
      <c r="E218" s="514"/>
      <c r="F218" s="514"/>
      <c r="G218" s="513"/>
      <c r="H218" s="513"/>
      <c r="I218" s="513"/>
    </row>
    <row r="219" spans="1:9" ht="24.6">
      <c r="A219" s="513"/>
      <c r="B219" s="513"/>
      <c r="C219" s="513"/>
      <c r="D219" s="514"/>
      <c r="E219" s="514"/>
      <c r="F219" s="514"/>
      <c r="G219" s="513"/>
      <c r="H219" s="513"/>
      <c r="I219" s="513"/>
    </row>
    <row r="220" spans="1:9" ht="24.6">
      <c r="A220" s="513"/>
      <c r="B220" s="513"/>
      <c r="C220" s="513"/>
      <c r="D220" s="514"/>
      <c r="E220" s="514"/>
      <c r="F220" s="514"/>
      <c r="G220" s="513"/>
      <c r="H220" s="513"/>
      <c r="I220" s="513"/>
    </row>
    <row r="221" spans="1:9" ht="24.6">
      <c r="A221" s="513"/>
      <c r="B221" s="513"/>
      <c r="C221" s="513"/>
      <c r="D221" s="514"/>
      <c r="E221" s="514"/>
      <c r="F221" s="514"/>
      <c r="G221" s="513"/>
      <c r="H221" s="513"/>
      <c r="I221" s="513"/>
    </row>
    <row r="222" spans="1:9" ht="24.6">
      <c r="A222" s="513"/>
      <c r="B222" s="513"/>
      <c r="C222" s="513"/>
      <c r="D222" s="514"/>
      <c r="E222" s="514"/>
      <c r="F222" s="514"/>
      <c r="G222" s="513"/>
      <c r="H222" s="513"/>
      <c r="I222" s="513"/>
    </row>
    <row r="223" spans="1:9" ht="24.6">
      <c r="A223" s="513"/>
      <c r="B223" s="513"/>
      <c r="C223" s="513"/>
      <c r="D223" s="514"/>
      <c r="E223" s="514"/>
      <c r="F223" s="514"/>
      <c r="G223" s="513"/>
      <c r="H223" s="513"/>
      <c r="I223" s="513"/>
    </row>
  </sheetData>
  <mergeCells count="19">
    <mergeCell ref="A3:L3"/>
    <mergeCell ref="F4:H4"/>
    <mergeCell ref="K4:L4"/>
    <mergeCell ref="A14:L14"/>
    <mergeCell ref="A15:L15"/>
    <mergeCell ref="A16:L16"/>
    <mergeCell ref="M1:N1"/>
    <mergeCell ref="A5:A7"/>
    <mergeCell ref="B5:B7"/>
    <mergeCell ref="C5:I5"/>
    <mergeCell ref="J5:L5"/>
    <mergeCell ref="C6:C7"/>
    <mergeCell ref="D6:F6"/>
    <mergeCell ref="G6:I6"/>
    <mergeCell ref="J6:L6"/>
    <mergeCell ref="I1:J1"/>
    <mergeCell ref="K1:L1"/>
    <mergeCell ref="I2:J2"/>
    <mergeCell ref="K2:L2"/>
  </mergeCells>
  <phoneticPr fontId="15" type="noConversion"/>
  <hyperlinks>
    <hyperlink ref="M1" location="預告統計資料發布時間表!A1" display="回發布時間表" xr:uid="{615DA6D0-0C40-42F3-9849-ADF537DA5A1F}"/>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4888B-FF08-4BC6-BDCF-3A440E395530}">
  <dimension ref="A1:N222"/>
  <sheetViews>
    <sheetView workbookViewId="0">
      <selection activeCell="M1" sqref="M1:N1"/>
    </sheetView>
  </sheetViews>
  <sheetFormatPr defaultColWidth="9" defaultRowHeight="15.6"/>
  <cols>
    <col min="1" max="1" width="12.21875" style="518" customWidth="1"/>
    <col min="2" max="3" width="11" style="518" customWidth="1"/>
    <col min="4" max="6" width="11" style="520" customWidth="1"/>
    <col min="7" max="10" width="11" style="518" customWidth="1"/>
    <col min="11" max="11" width="11.44140625" style="518" customWidth="1"/>
    <col min="12" max="12" width="15.21875" style="518" customWidth="1"/>
    <col min="13" max="256" width="9" style="518"/>
    <col min="257" max="257" width="12.21875" style="518" customWidth="1"/>
    <col min="258" max="266" width="11" style="518" customWidth="1"/>
    <col min="267" max="267" width="11.44140625" style="518" customWidth="1"/>
    <col min="268" max="268" width="15.21875" style="518" customWidth="1"/>
    <col min="269" max="512" width="9" style="518"/>
    <col min="513" max="513" width="12.21875" style="518" customWidth="1"/>
    <col min="514" max="522" width="11" style="518" customWidth="1"/>
    <col min="523" max="523" width="11.44140625" style="518" customWidth="1"/>
    <col min="524" max="524" width="15.21875" style="518" customWidth="1"/>
    <col min="525" max="768" width="9" style="518"/>
    <col min="769" max="769" width="12.21875" style="518" customWidth="1"/>
    <col min="770" max="778" width="11" style="518" customWidth="1"/>
    <col min="779" max="779" width="11.44140625" style="518" customWidth="1"/>
    <col min="780" max="780" width="15.21875" style="518" customWidth="1"/>
    <col min="781" max="1024" width="9" style="518"/>
    <col min="1025" max="1025" width="12.21875" style="518" customWidth="1"/>
    <col min="1026" max="1034" width="11" style="518" customWidth="1"/>
    <col min="1035" max="1035" width="11.44140625" style="518" customWidth="1"/>
    <col min="1036" max="1036" width="15.21875" style="518" customWidth="1"/>
    <col min="1037" max="1280" width="9" style="518"/>
    <col min="1281" max="1281" width="12.21875" style="518" customWidth="1"/>
    <col min="1282" max="1290" width="11" style="518" customWidth="1"/>
    <col min="1291" max="1291" width="11.44140625" style="518" customWidth="1"/>
    <col min="1292" max="1292" width="15.21875" style="518" customWidth="1"/>
    <col min="1293" max="1536" width="9" style="518"/>
    <col min="1537" max="1537" width="12.21875" style="518" customWidth="1"/>
    <col min="1538" max="1546" width="11" style="518" customWidth="1"/>
    <col min="1547" max="1547" width="11.44140625" style="518" customWidth="1"/>
    <col min="1548" max="1548" width="15.21875" style="518" customWidth="1"/>
    <col min="1549" max="1792" width="9" style="518"/>
    <col min="1793" max="1793" width="12.21875" style="518" customWidth="1"/>
    <col min="1794" max="1802" width="11" style="518" customWidth="1"/>
    <col min="1803" max="1803" width="11.44140625" style="518" customWidth="1"/>
    <col min="1804" max="1804" width="15.21875" style="518" customWidth="1"/>
    <col min="1805" max="2048" width="9" style="518"/>
    <col min="2049" max="2049" width="12.21875" style="518" customWidth="1"/>
    <col min="2050" max="2058" width="11" style="518" customWidth="1"/>
    <col min="2059" max="2059" width="11.44140625" style="518" customWidth="1"/>
    <col min="2060" max="2060" width="15.21875" style="518" customWidth="1"/>
    <col min="2061" max="2304" width="9" style="518"/>
    <col min="2305" max="2305" width="12.21875" style="518" customWidth="1"/>
    <col min="2306" max="2314" width="11" style="518" customWidth="1"/>
    <col min="2315" max="2315" width="11.44140625" style="518" customWidth="1"/>
    <col min="2316" max="2316" width="15.21875" style="518" customWidth="1"/>
    <col min="2317" max="2560" width="9" style="518"/>
    <col min="2561" max="2561" width="12.21875" style="518" customWidth="1"/>
    <col min="2562" max="2570" width="11" style="518" customWidth="1"/>
    <col min="2571" max="2571" width="11.44140625" style="518" customWidth="1"/>
    <col min="2572" max="2572" width="15.21875" style="518" customWidth="1"/>
    <col min="2573" max="2816" width="9" style="518"/>
    <col min="2817" max="2817" width="12.21875" style="518" customWidth="1"/>
    <col min="2818" max="2826" width="11" style="518" customWidth="1"/>
    <col min="2827" max="2827" width="11.44140625" style="518" customWidth="1"/>
    <col min="2828" max="2828" width="15.21875" style="518" customWidth="1"/>
    <col min="2829" max="3072" width="9" style="518"/>
    <col min="3073" max="3073" width="12.21875" style="518" customWidth="1"/>
    <col min="3074" max="3082" width="11" style="518" customWidth="1"/>
    <col min="3083" max="3083" width="11.44140625" style="518" customWidth="1"/>
    <col min="3084" max="3084" width="15.21875" style="518" customWidth="1"/>
    <col min="3085" max="3328" width="9" style="518"/>
    <col min="3329" max="3329" width="12.21875" style="518" customWidth="1"/>
    <col min="3330" max="3338" width="11" style="518" customWidth="1"/>
    <col min="3339" max="3339" width="11.44140625" style="518" customWidth="1"/>
    <col min="3340" max="3340" width="15.21875" style="518" customWidth="1"/>
    <col min="3341" max="3584" width="9" style="518"/>
    <col min="3585" max="3585" width="12.21875" style="518" customWidth="1"/>
    <col min="3586" max="3594" width="11" style="518" customWidth="1"/>
    <col min="3595" max="3595" width="11.44140625" style="518" customWidth="1"/>
    <col min="3596" max="3596" width="15.21875" style="518" customWidth="1"/>
    <col min="3597" max="3840" width="9" style="518"/>
    <col min="3841" max="3841" width="12.21875" style="518" customWidth="1"/>
    <col min="3842" max="3850" width="11" style="518" customWidth="1"/>
    <col min="3851" max="3851" width="11.44140625" style="518" customWidth="1"/>
    <col min="3852" max="3852" width="15.21875" style="518" customWidth="1"/>
    <col min="3853" max="4096" width="9" style="518"/>
    <col min="4097" max="4097" width="12.21875" style="518" customWidth="1"/>
    <col min="4098" max="4106" width="11" style="518" customWidth="1"/>
    <col min="4107" max="4107" width="11.44140625" style="518" customWidth="1"/>
    <col min="4108" max="4108" width="15.21875" style="518" customWidth="1"/>
    <col min="4109" max="4352" width="9" style="518"/>
    <col min="4353" max="4353" width="12.21875" style="518" customWidth="1"/>
    <col min="4354" max="4362" width="11" style="518" customWidth="1"/>
    <col min="4363" max="4363" width="11.44140625" style="518" customWidth="1"/>
    <col min="4364" max="4364" width="15.21875" style="518" customWidth="1"/>
    <col min="4365" max="4608" width="9" style="518"/>
    <col min="4609" max="4609" width="12.21875" style="518" customWidth="1"/>
    <col min="4610" max="4618" width="11" style="518" customWidth="1"/>
    <col min="4619" max="4619" width="11.44140625" style="518" customWidth="1"/>
    <col min="4620" max="4620" width="15.21875" style="518" customWidth="1"/>
    <col min="4621" max="4864" width="9" style="518"/>
    <col min="4865" max="4865" width="12.21875" style="518" customWidth="1"/>
    <col min="4866" max="4874" width="11" style="518" customWidth="1"/>
    <col min="4875" max="4875" width="11.44140625" style="518" customWidth="1"/>
    <col min="4876" max="4876" width="15.21875" style="518" customWidth="1"/>
    <col min="4877" max="5120" width="9" style="518"/>
    <col min="5121" max="5121" width="12.21875" style="518" customWidth="1"/>
    <col min="5122" max="5130" width="11" style="518" customWidth="1"/>
    <col min="5131" max="5131" width="11.44140625" style="518" customWidth="1"/>
    <col min="5132" max="5132" width="15.21875" style="518" customWidth="1"/>
    <col min="5133" max="5376" width="9" style="518"/>
    <col min="5377" max="5377" width="12.21875" style="518" customWidth="1"/>
    <col min="5378" max="5386" width="11" style="518" customWidth="1"/>
    <col min="5387" max="5387" width="11.44140625" style="518" customWidth="1"/>
    <col min="5388" max="5388" width="15.21875" style="518" customWidth="1"/>
    <col min="5389" max="5632" width="9" style="518"/>
    <col min="5633" max="5633" width="12.21875" style="518" customWidth="1"/>
    <col min="5634" max="5642" width="11" style="518" customWidth="1"/>
    <col min="5643" max="5643" width="11.44140625" style="518" customWidth="1"/>
    <col min="5644" max="5644" width="15.21875" style="518" customWidth="1"/>
    <col min="5645" max="5888" width="9" style="518"/>
    <col min="5889" max="5889" width="12.21875" style="518" customWidth="1"/>
    <col min="5890" max="5898" width="11" style="518" customWidth="1"/>
    <col min="5899" max="5899" width="11.44140625" style="518" customWidth="1"/>
    <col min="5900" max="5900" width="15.21875" style="518" customWidth="1"/>
    <col min="5901" max="6144" width="9" style="518"/>
    <col min="6145" max="6145" width="12.21875" style="518" customWidth="1"/>
    <col min="6146" max="6154" width="11" style="518" customWidth="1"/>
    <col min="6155" max="6155" width="11.44140625" style="518" customWidth="1"/>
    <col min="6156" max="6156" width="15.21875" style="518" customWidth="1"/>
    <col min="6157" max="6400" width="9" style="518"/>
    <col min="6401" max="6401" width="12.21875" style="518" customWidth="1"/>
    <col min="6402" max="6410" width="11" style="518" customWidth="1"/>
    <col min="6411" max="6411" width="11.44140625" style="518" customWidth="1"/>
    <col min="6412" max="6412" width="15.21875" style="518" customWidth="1"/>
    <col min="6413" max="6656" width="9" style="518"/>
    <col min="6657" max="6657" width="12.21875" style="518" customWidth="1"/>
    <col min="6658" max="6666" width="11" style="518" customWidth="1"/>
    <col min="6667" max="6667" width="11.44140625" style="518" customWidth="1"/>
    <col min="6668" max="6668" width="15.21875" style="518" customWidth="1"/>
    <col min="6669" max="6912" width="9" style="518"/>
    <col min="6913" max="6913" width="12.21875" style="518" customWidth="1"/>
    <col min="6914" max="6922" width="11" style="518" customWidth="1"/>
    <col min="6923" max="6923" width="11.44140625" style="518" customWidth="1"/>
    <col min="6924" max="6924" width="15.21875" style="518" customWidth="1"/>
    <col min="6925" max="7168" width="9" style="518"/>
    <col min="7169" max="7169" width="12.21875" style="518" customWidth="1"/>
    <col min="7170" max="7178" width="11" style="518" customWidth="1"/>
    <col min="7179" max="7179" width="11.44140625" style="518" customWidth="1"/>
    <col min="7180" max="7180" width="15.21875" style="518" customWidth="1"/>
    <col min="7181" max="7424" width="9" style="518"/>
    <col min="7425" max="7425" width="12.21875" style="518" customWidth="1"/>
    <col min="7426" max="7434" width="11" style="518" customWidth="1"/>
    <col min="7435" max="7435" width="11.44140625" style="518" customWidth="1"/>
    <col min="7436" max="7436" width="15.21875" style="518" customWidth="1"/>
    <col min="7437" max="7680" width="9" style="518"/>
    <col min="7681" max="7681" width="12.21875" style="518" customWidth="1"/>
    <col min="7682" max="7690" width="11" style="518" customWidth="1"/>
    <col min="7691" max="7691" width="11.44140625" style="518" customWidth="1"/>
    <col min="7692" max="7692" width="15.21875" style="518" customWidth="1"/>
    <col min="7693" max="7936" width="9" style="518"/>
    <col min="7937" max="7937" width="12.21875" style="518" customWidth="1"/>
    <col min="7938" max="7946" width="11" style="518" customWidth="1"/>
    <col min="7947" max="7947" width="11.44140625" style="518" customWidth="1"/>
    <col min="7948" max="7948" width="15.21875" style="518" customWidth="1"/>
    <col min="7949" max="8192" width="9" style="518"/>
    <col min="8193" max="8193" width="12.21875" style="518" customWidth="1"/>
    <col min="8194" max="8202" width="11" style="518" customWidth="1"/>
    <col min="8203" max="8203" width="11.44140625" style="518" customWidth="1"/>
    <col min="8204" max="8204" width="15.21875" style="518" customWidth="1"/>
    <col min="8205" max="8448" width="9" style="518"/>
    <col min="8449" max="8449" width="12.21875" style="518" customWidth="1"/>
    <col min="8450" max="8458" width="11" style="518" customWidth="1"/>
    <col min="8459" max="8459" width="11.44140625" style="518" customWidth="1"/>
    <col min="8460" max="8460" width="15.21875" style="518" customWidth="1"/>
    <col min="8461" max="8704" width="9" style="518"/>
    <col min="8705" max="8705" width="12.21875" style="518" customWidth="1"/>
    <col min="8706" max="8714" width="11" style="518" customWidth="1"/>
    <col min="8715" max="8715" width="11.44140625" style="518" customWidth="1"/>
    <col min="8716" max="8716" width="15.21875" style="518" customWidth="1"/>
    <col min="8717" max="8960" width="9" style="518"/>
    <col min="8961" max="8961" width="12.21875" style="518" customWidth="1"/>
    <col min="8962" max="8970" width="11" style="518" customWidth="1"/>
    <col min="8971" max="8971" width="11.44140625" style="518" customWidth="1"/>
    <col min="8972" max="8972" width="15.21875" style="518" customWidth="1"/>
    <col min="8973" max="9216" width="9" style="518"/>
    <col min="9217" max="9217" width="12.21875" style="518" customWidth="1"/>
    <col min="9218" max="9226" width="11" style="518" customWidth="1"/>
    <col min="9227" max="9227" width="11.44140625" style="518" customWidth="1"/>
    <col min="9228" max="9228" width="15.21875" style="518" customWidth="1"/>
    <col min="9229" max="9472" width="9" style="518"/>
    <col min="9473" max="9473" width="12.21875" style="518" customWidth="1"/>
    <col min="9474" max="9482" width="11" style="518" customWidth="1"/>
    <col min="9483" max="9483" width="11.44140625" style="518" customWidth="1"/>
    <col min="9484" max="9484" width="15.21875" style="518" customWidth="1"/>
    <col min="9485" max="9728" width="9" style="518"/>
    <col min="9729" max="9729" width="12.21875" style="518" customWidth="1"/>
    <col min="9730" max="9738" width="11" style="518" customWidth="1"/>
    <col min="9739" max="9739" width="11.44140625" style="518" customWidth="1"/>
    <col min="9740" max="9740" width="15.21875" style="518" customWidth="1"/>
    <col min="9741" max="9984" width="9" style="518"/>
    <col min="9985" max="9985" width="12.21875" style="518" customWidth="1"/>
    <col min="9986" max="9994" width="11" style="518" customWidth="1"/>
    <col min="9995" max="9995" width="11.44140625" style="518" customWidth="1"/>
    <col min="9996" max="9996" width="15.21875" style="518" customWidth="1"/>
    <col min="9997" max="10240" width="9" style="518"/>
    <col min="10241" max="10241" width="12.21875" style="518" customWidth="1"/>
    <col min="10242" max="10250" width="11" style="518" customWidth="1"/>
    <col min="10251" max="10251" width="11.44140625" style="518" customWidth="1"/>
    <col min="10252" max="10252" width="15.21875" style="518" customWidth="1"/>
    <col min="10253" max="10496" width="9" style="518"/>
    <col min="10497" max="10497" width="12.21875" style="518" customWidth="1"/>
    <col min="10498" max="10506" width="11" style="518" customWidth="1"/>
    <col min="10507" max="10507" width="11.44140625" style="518" customWidth="1"/>
    <col min="10508" max="10508" width="15.21875" style="518" customWidth="1"/>
    <col min="10509" max="10752" width="9" style="518"/>
    <col min="10753" max="10753" width="12.21875" style="518" customWidth="1"/>
    <col min="10754" max="10762" width="11" style="518" customWidth="1"/>
    <col min="10763" max="10763" width="11.44140625" style="518" customWidth="1"/>
    <col min="10764" max="10764" width="15.21875" style="518" customWidth="1"/>
    <col min="10765" max="11008" width="9" style="518"/>
    <col min="11009" max="11009" width="12.21875" style="518" customWidth="1"/>
    <col min="11010" max="11018" width="11" style="518" customWidth="1"/>
    <col min="11019" max="11019" width="11.44140625" style="518" customWidth="1"/>
    <col min="11020" max="11020" width="15.21875" style="518" customWidth="1"/>
    <col min="11021" max="11264" width="9" style="518"/>
    <col min="11265" max="11265" width="12.21875" style="518" customWidth="1"/>
    <col min="11266" max="11274" width="11" style="518" customWidth="1"/>
    <col min="11275" max="11275" width="11.44140625" style="518" customWidth="1"/>
    <col min="11276" max="11276" width="15.21875" style="518" customWidth="1"/>
    <col min="11277" max="11520" width="9" style="518"/>
    <col min="11521" max="11521" width="12.21875" style="518" customWidth="1"/>
    <col min="11522" max="11530" width="11" style="518" customWidth="1"/>
    <col min="11531" max="11531" width="11.44140625" style="518" customWidth="1"/>
    <col min="11532" max="11532" width="15.21875" style="518" customWidth="1"/>
    <col min="11533" max="11776" width="9" style="518"/>
    <col min="11777" max="11777" width="12.21875" style="518" customWidth="1"/>
    <col min="11778" max="11786" width="11" style="518" customWidth="1"/>
    <col min="11787" max="11787" width="11.44140625" style="518" customWidth="1"/>
    <col min="11788" max="11788" width="15.21875" style="518" customWidth="1"/>
    <col min="11789" max="12032" width="9" style="518"/>
    <col min="12033" max="12033" width="12.21875" style="518" customWidth="1"/>
    <col min="12034" max="12042" width="11" style="518" customWidth="1"/>
    <col min="12043" max="12043" width="11.44140625" style="518" customWidth="1"/>
    <col min="12044" max="12044" width="15.21875" style="518" customWidth="1"/>
    <col min="12045" max="12288" width="9" style="518"/>
    <col min="12289" max="12289" width="12.21875" style="518" customWidth="1"/>
    <col min="12290" max="12298" width="11" style="518" customWidth="1"/>
    <col min="12299" max="12299" width="11.44140625" style="518" customWidth="1"/>
    <col min="12300" max="12300" width="15.21875" style="518" customWidth="1"/>
    <col min="12301" max="12544" width="9" style="518"/>
    <col min="12545" max="12545" width="12.21875" style="518" customWidth="1"/>
    <col min="12546" max="12554" width="11" style="518" customWidth="1"/>
    <col min="12555" max="12555" width="11.44140625" style="518" customWidth="1"/>
    <col min="12556" max="12556" width="15.21875" style="518" customWidth="1"/>
    <col min="12557" max="12800" width="9" style="518"/>
    <col min="12801" max="12801" width="12.21875" style="518" customWidth="1"/>
    <col min="12802" max="12810" width="11" style="518" customWidth="1"/>
    <col min="12811" max="12811" width="11.44140625" style="518" customWidth="1"/>
    <col min="12812" max="12812" width="15.21875" style="518" customWidth="1"/>
    <col min="12813" max="13056" width="9" style="518"/>
    <col min="13057" max="13057" width="12.21875" style="518" customWidth="1"/>
    <col min="13058" max="13066" width="11" style="518" customWidth="1"/>
    <col min="13067" max="13067" width="11.44140625" style="518" customWidth="1"/>
    <col min="13068" max="13068" width="15.21875" style="518" customWidth="1"/>
    <col min="13069" max="13312" width="9" style="518"/>
    <col min="13313" max="13313" width="12.21875" style="518" customWidth="1"/>
    <col min="13314" max="13322" width="11" style="518" customWidth="1"/>
    <col min="13323" max="13323" width="11.44140625" style="518" customWidth="1"/>
    <col min="13324" max="13324" width="15.21875" style="518" customWidth="1"/>
    <col min="13325" max="13568" width="9" style="518"/>
    <col min="13569" max="13569" width="12.21875" style="518" customWidth="1"/>
    <col min="13570" max="13578" width="11" style="518" customWidth="1"/>
    <col min="13579" max="13579" width="11.44140625" style="518" customWidth="1"/>
    <col min="13580" max="13580" width="15.21875" style="518" customWidth="1"/>
    <col min="13581" max="13824" width="9" style="518"/>
    <col min="13825" max="13825" width="12.21875" style="518" customWidth="1"/>
    <col min="13826" max="13834" width="11" style="518" customWidth="1"/>
    <col min="13835" max="13835" width="11.44140625" style="518" customWidth="1"/>
    <col min="13836" max="13836" width="15.21875" style="518" customWidth="1"/>
    <col min="13837" max="14080" width="9" style="518"/>
    <col min="14081" max="14081" width="12.21875" style="518" customWidth="1"/>
    <col min="14082" max="14090" width="11" style="518" customWidth="1"/>
    <col min="14091" max="14091" width="11.44140625" style="518" customWidth="1"/>
    <col min="14092" max="14092" width="15.21875" style="518" customWidth="1"/>
    <col min="14093" max="14336" width="9" style="518"/>
    <col min="14337" max="14337" width="12.21875" style="518" customWidth="1"/>
    <col min="14338" max="14346" width="11" style="518" customWidth="1"/>
    <col min="14347" max="14347" width="11.44140625" style="518" customWidth="1"/>
    <col min="14348" max="14348" width="15.21875" style="518" customWidth="1"/>
    <col min="14349" max="14592" width="9" style="518"/>
    <col min="14593" max="14593" width="12.21875" style="518" customWidth="1"/>
    <col min="14594" max="14602" width="11" style="518" customWidth="1"/>
    <col min="14603" max="14603" width="11.44140625" style="518" customWidth="1"/>
    <col min="14604" max="14604" width="15.21875" style="518" customWidth="1"/>
    <col min="14605" max="14848" width="9" style="518"/>
    <col min="14849" max="14849" width="12.21875" style="518" customWidth="1"/>
    <col min="14850" max="14858" width="11" style="518" customWidth="1"/>
    <col min="14859" max="14859" width="11.44140625" style="518" customWidth="1"/>
    <col min="14860" max="14860" width="15.21875" style="518" customWidth="1"/>
    <col min="14861" max="15104" width="9" style="518"/>
    <col min="15105" max="15105" width="12.21875" style="518" customWidth="1"/>
    <col min="15106" max="15114" width="11" style="518" customWidth="1"/>
    <col min="15115" max="15115" width="11.44140625" style="518" customWidth="1"/>
    <col min="15116" max="15116" width="15.21875" style="518" customWidth="1"/>
    <col min="15117" max="15360" width="9" style="518"/>
    <col min="15361" max="15361" width="12.21875" style="518" customWidth="1"/>
    <col min="15362" max="15370" width="11" style="518" customWidth="1"/>
    <col min="15371" max="15371" width="11.44140625" style="518" customWidth="1"/>
    <col min="15372" max="15372" width="15.21875" style="518" customWidth="1"/>
    <col min="15373" max="15616" width="9" style="518"/>
    <col min="15617" max="15617" width="12.21875" style="518" customWidth="1"/>
    <col min="15618" max="15626" width="11" style="518" customWidth="1"/>
    <col min="15627" max="15627" width="11.44140625" style="518" customWidth="1"/>
    <col min="15628" max="15628" width="15.21875" style="518" customWidth="1"/>
    <col min="15629" max="15872" width="9" style="518"/>
    <col min="15873" max="15873" width="12.21875" style="518" customWidth="1"/>
    <col min="15874" max="15882" width="11" style="518" customWidth="1"/>
    <col min="15883" max="15883" width="11.44140625" style="518" customWidth="1"/>
    <col min="15884" max="15884" width="15.21875" style="518" customWidth="1"/>
    <col min="15885" max="16128" width="9" style="518"/>
    <col min="16129" max="16129" width="12.21875" style="518" customWidth="1"/>
    <col min="16130" max="16138" width="11" style="518" customWidth="1"/>
    <col min="16139" max="16139" width="11.44140625" style="518" customWidth="1"/>
    <col min="16140" max="16140" width="15.21875" style="518" customWidth="1"/>
    <col min="16141" max="16384" width="9" style="518"/>
  </cols>
  <sheetData>
    <row r="1" spans="1:14" s="516" customFormat="1" ht="43.95" customHeight="1">
      <c r="A1" s="487" t="s">
        <v>1194</v>
      </c>
      <c r="B1" s="488"/>
      <c r="C1" s="489"/>
      <c r="D1" s="488"/>
      <c r="E1" s="488"/>
      <c r="F1" s="488"/>
      <c r="G1" s="489"/>
      <c r="H1" s="489"/>
      <c r="I1" s="1597" t="s">
        <v>754</v>
      </c>
      <c r="J1" s="1597"/>
      <c r="K1" s="2235" t="s">
        <v>1223</v>
      </c>
      <c r="L1" s="2236"/>
      <c r="M1" s="1453" t="s">
        <v>49</v>
      </c>
      <c r="N1" s="1453"/>
    </row>
    <row r="2" spans="1:14" s="516" customFormat="1" ht="21" customHeight="1">
      <c r="A2" s="487" t="s">
        <v>1196</v>
      </c>
      <c r="B2" s="490" t="s">
        <v>1197</v>
      </c>
      <c r="C2" s="489"/>
      <c r="D2" s="491"/>
      <c r="E2" s="491"/>
      <c r="F2" s="491"/>
      <c r="G2" s="490"/>
      <c r="H2" s="489"/>
      <c r="I2" s="1597" t="s">
        <v>1198</v>
      </c>
      <c r="J2" s="1597"/>
      <c r="K2" s="1597" t="s">
        <v>1224</v>
      </c>
      <c r="L2" s="1597"/>
    </row>
    <row r="3" spans="1:14" s="517" customFormat="1" ht="37.5" customHeight="1">
      <c r="A3" s="2237" t="s">
        <v>1225</v>
      </c>
      <c r="B3" s="2237"/>
      <c r="C3" s="2237"/>
      <c r="D3" s="2237"/>
      <c r="E3" s="2237"/>
      <c r="F3" s="2237"/>
      <c r="G3" s="2237"/>
      <c r="H3" s="2237"/>
      <c r="I3" s="2237"/>
      <c r="J3" s="2237"/>
      <c r="K3" s="2237"/>
      <c r="L3" s="2237"/>
    </row>
    <row r="4" spans="1:14" ht="21" customHeight="1" thickBot="1">
      <c r="A4" s="2249" t="s">
        <v>1226</v>
      </c>
      <c r="B4" s="2249"/>
      <c r="C4" s="2249"/>
      <c r="D4" s="2249"/>
      <c r="E4" s="2249"/>
      <c r="F4" s="2249"/>
      <c r="G4" s="2249"/>
      <c r="H4" s="2249"/>
      <c r="I4" s="2249"/>
      <c r="J4" s="2249"/>
      <c r="K4" s="2249"/>
      <c r="L4" s="2249"/>
    </row>
    <row r="5" spans="1:14" s="519" customFormat="1" ht="37.35" customHeight="1">
      <c r="A5" s="2227" t="s">
        <v>1203</v>
      </c>
      <c r="B5" s="2246" t="s">
        <v>1204</v>
      </c>
      <c r="C5" s="2231" t="s">
        <v>1205</v>
      </c>
      <c r="D5" s="2232"/>
      <c r="E5" s="2232"/>
      <c r="F5" s="2232"/>
      <c r="G5" s="2232"/>
      <c r="H5" s="2232"/>
      <c r="I5" s="2232"/>
      <c r="J5" s="2233" t="s">
        <v>1206</v>
      </c>
      <c r="K5" s="2234"/>
      <c r="L5" s="2234"/>
    </row>
    <row r="6" spans="1:14" s="519" customFormat="1" ht="37.35" customHeight="1">
      <c r="A6" s="2228"/>
      <c r="B6" s="2247"/>
      <c r="C6" s="2240" t="s">
        <v>776</v>
      </c>
      <c r="D6" s="2242" t="s">
        <v>1207</v>
      </c>
      <c r="E6" s="2242"/>
      <c r="F6" s="2242"/>
      <c r="G6" s="2242" t="s">
        <v>1208</v>
      </c>
      <c r="H6" s="2242"/>
      <c r="I6" s="2242"/>
      <c r="J6" s="2242" t="s">
        <v>1209</v>
      </c>
      <c r="K6" s="2242"/>
      <c r="L6" s="2243"/>
    </row>
    <row r="7" spans="1:14" s="519" customFormat="1" ht="37.35" customHeight="1" thickBot="1">
      <c r="A7" s="2238"/>
      <c r="B7" s="2248"/>
      <c r="C7" s="2241"/>
      <c r="D7" s="499" t="s">
        <v>1210</v>
      </c>
      <c r="E7" s="499" t="s">
        <v>1211</v>
      </c>
      <c r="F7" s="499" t="s">
        <v>1212</v>
      </c>
      <c r="G7" s="499" t="s">
        <v>1210</v>
      </c>
      <c r="H7" s="499" t="s">
        <v>1211</v>
      </c>
      <c r="I7" s="499" t="s">
        <v>1212</v>
      </c>
      <c r="J7" s="499" t="s">
        <v>1210</v>
      </c>
      <c r="K7" s="499" t="s">
        <v>1211</v>
      </c>
      <c r="L7" s="500" t="s">
        <v>1212</v>
      </c>
    </row>
    <row r="8" spans="1:14" s="519" customFormat="1" ht="44.25" customHeight="1">
      <c r="A8" s="494" t="s">
        <v>1213</v>
      </c>
      <c r="B8" s="501">
        <v>165</v>
      </c>
      <c r="C8" s="502">
        <v>165</v>
      </c>
      <c r="D8" s="502" t="s">
        <v>1214</v>
      </c>
      <c r="E8" s="502" t="s">
        <v>1214</v>
      </c>
      <c r="F8" s="502" t="s">
        <v>1214</v>
      </c>
      <c r="G8" s="502">
        <v>165</v>
      </c>
      <c r="H8" s="502">
        <v>165</v>
      </c>
      <c r="I8" s="502" t="s">
        <v>1214</v>
      </c>
      <c r="J8" s="502" t="s">
        <v>1214</v>
      </c>
      <c r="K8" s="502" t="s">
        <v>1214</v>
      </c>
      <c r="L8" s="502" t="s">
        <v>1214</v>
      </c>
    </row>
    <row r="9" spans="1:14" s="519" customFormat="1" ht="44.25" customHeight="1">
      <c r="A9" s="496" t="s">
        <v>1215</v>
      </c>
      <c r="B9" s="503">
        <v>10</v>
      </c>
      <c r="C9" s="504">
        <v>10</v>
      </c>
      <c r="D9" s="504" t="s">
        <v>1214</v>
      </c>
      <c r="E9" s="505" t="s">
        <v>1214</v>
      </c>
      <c r="F9" s="505" t="s">
        <v>1214</v>
      </c>
      <c r="G9" s="504">
        <v>10</v>
      </c>
      <c r="H9" s="505">
        <v>10</v>
      </c>
      <c r="I9" s="505" t="s">
        <v>1214</v>
      </c>
      <c r="J9" s="504" t="s">
        <v>1214</v>
      </c>
      <c r="K9" s="505" t="s">
        <v>1214</v>
      </c>
      <c r="L9" s="505" t="s">
        <v>1214</v>
      </c>
    </row>
    <row r="10" spans="1:14" s="519" customFormat="1" ht="44.25" customHeight="1">
      <c r="A10" s="496" t="s">
        <v>1216</v>
      </c>
      <c r="B10" s="503">
        <v>102</v>
      </c>
      <c r="C10" s="504">
        <v>102</v>
      </c>
      <c r="D10" s="504" t="s">
        <v>1214</v>
      </c>
      <c r="E10" s="505" t="s">
        <v>1214</v>
      </c>
      <c r="F10" s="505" t="s">
        <v>1214</v>
      </c>
      <c r="G10" s="504">
        <v>102</v>
      </c>
      <c r="H10" s="505">
        <v>102</v>
      </c>
      <c r="I10" s="505" t="s">
        <v>1214</v>
      </c>
      <c r="J10" s="504" t="s">
        <v>1214</v>
      </c>
      <c r="K10" s="505" t="s">
        <v>1214</v>
      </c>
      <c r="L10" s="505" t="s">
        <v>1214</v>
      </c>
    </row>
    <row r="11" spans="1:14" s="519" customFormat="1" ht="44.25" customHeight="1" thickBot="1">
      <c r="A11" s="497" t="s">
        <v>1217</v>
      </c>
      <c r="B11" s="506">
        <v>53</v>
      </c>
      <c r="C11" s="507">
        <v>53</v>
      </c>
      <c r="D11" s="507" t="s">
        <v>1214</v>
      </c>
      <c r="E11" s="508" t="s">
        <v>1214</v>
      </c>
      <c r="F11" s="508" t="s">
        <v>1214</v>
      </c>
      <c r="G11" s="507">
        <v>53</v>
      </c>
      <c r="H11" s="508">
        <v>53</v>
      </c>
      <c r="I11" s="508" t="s">
        <v>1214</v>
      </c>
      <c r="J11" s="507" t="s">
        <v>1214</v>
      </c>
      <c r="K11" s="508" t="s">
        <v>1214</v>
      </c>
      <c r="L11" s="508" t="s">
        <v>1214</v>
      </c>
    </row>
    <row r="12" spans="1:14" ht="16.2">
      <c r="A12" s="509"/>
      <c r="B12" s="377"/>
      <c r="C12" s="377"/>
      <c r="D12" s="510"/>
      <c r="E12" s="510"/>
      <c r="F12" s="510"/>
      <c r="G12" s="377"/>
      <c r="H12" s="377"/>
      <c r="I12" s="377"/>
      <c r="J12" s="377"/>
      <c r="L12" s="512" t="s">
        <v>1218</v>
      </c>
    </row>
    <row r="13" spans="1:14" ht="26.25" customHeight="1">
      <c r="A13" s="521" t="s">
        <v>1227</v>
      </c>
      <c r="B13" s="377"/>
      <c r="C13" s="377"/>
      <c r="D13" s="510"/>
      <c r="E13" s="510"/>
      <c r="F13" s="510"/>
      <c r="G13" s="377"/>
      <c r="H13" s="377"/>
      <c r="I13" s="377"/>
      <c r="J13" s="377"/>
      <c r="K13" s="377"/>
      <c r="L13" s="377"/>
    </row>
    <row r="14" spans="1:14" ht="17.399999999999999" customHeight="1">
      <c r="A14" s="1716" t="s">
        <v>1220</v>
      </c>
      <c r="B14" s="1716"/>
      <c r="C14" s="1716"/>
      <c r="D14" s="1716"/>
      <c r="E14" s="1716"/>
      <c r="F14" s="1716"/>
      <c r="G14" s="1716"/>
      <c r="H14" s="1716"/>
      <c r="I14" s="1716"/>
      <c r="J14" s="1716"/>
      <c r="K14" s="1716"/>
      <c r="L14" s="1716"/>
    </row>
    <row r="15" spans="1:14" ht="17.399999999999999" customHeight="1">
      <c r="A15" s="377" t="s">
        <v>1221</v>
      </c>
      <c r="B15" s="377"/>
      <c r="C15" s="377"/>
      <c r="D15" s="377"/>
      <c r="E15" s="377"/>
      <c r="F15" s="377"/>
      <c r="G15" s="377"/>
      <c r="H15" s="377"/>
      <c r="I15" s="377"/>
      <c r="J15" s="377"/>
      <c r="K15" s="377"/>
      <c r="L15" s="377"/>
    </row>
    <row r="16" spans="1:14" ht="21.75" customHeight="1">
      <c r="A16" s="522" t="s">
        <v>1222</v>
      </c>
      <c r="B16" s="377"/>
      <c r="C16" s="377"/>
      <c r="D16" s="377"/>
      <c r="E16" s="377"/>
      <c r="F16" s="377"/>
      <c r="G16" s="377"/>
      <c r="H16" s="377"/>
      <c r="I16" s="377"/>
      <c r="J16" s="377"/>
      <c r="K16" s="377"/>
      <c r="L16" s="377"/>
    </row>
    <row r="17" spans="1:11" ht="21" customHeight="1">
      <c r="A17" s="523"/>
      <c r="B17" s="523"/>
      <c r="C17" s="523"/>
      <c r="D17" s="524"/>
      <c r="E17" s="524"/>
      <c r="F17" s="524"/>
      <c r="G17" s="523"/>
      <c r="H17" s="523"/>
      <c r="I17" s="523"/>
      <c r="J17" s="523"/>
    </row>
    <row r="18" spans="1:11" ht="21" customHeight="1">
      <c r="A18" s="523"/>
      <c r="B18" s="523"/>
      <c r="C18" s="523"/>
      <c r="D18" s="524"/>
      <c r="E18" s="524"/>
      <c r="F18" s="524"/>
      <c r="G18" s="523"/>
      <c r="H18" s="523"/>
      <c r="I18" s="523"/>
      <c r="J18" s="523"/>
      <c r="K18" s="523"/>
    </row>
    <row r="19" spans="1:11" ht="21" customHeight="1">
      <c r="A19" s="523"/>
      <c r="B19" s="523"/>
      <c r="C19" s="523"/>
      <c r="D19" s="524"/>
      <c r="E19" s="524"/>
      <c r="F19" s="524"/>
      <c r="G19" s="523"/>
      <c r="H19" s="523"/>
      <c r="I19" s="523"/>
      <c r="J19" s="523"/>
      <c r="K19" s="523"/>
    </row>
    <row r="20" spans="1:11" ht="21" customHeight="1">
      <c r="A20" s="523"/>
      <c r="B20" s="523"/>
      <c r="C20" s="523"/>
      <c r="D20" s="524"/>
      <c r="E20" s="524"/>
      <c r="F20" s="524"/>
      <c r="G20" s="523"/>
      <c r="H20" s="523"/>
      <c r="I20" s="523"/>
      <c r="J20" s="523"/>
      <c r="K20" s="523"/>
    </row>
    <row r="21" spans="1:11" ht="21" customHeight="1">
      <c r="A21" s="523"/>
      <c r="B21" s="523"/>
      <c r="C21" s="523"/>
      <c r="D21" s="524"/>
      <c r="E21" s="524"/>
      <c r="F21" s="524"/>
      <c r="G21" s="523"/>
      <c r="H21" s="523"/>
      <c r="I21" s="523"/>
      <c r="J21" s="523"/>
      <c r="K21" s="523"/>
    </row>
    <row r="22" spans="1:11" ht="21" customHeight="1">
      <c r="A22" s="523"/>
      <c r="B22" s="523"/>
      <c r="C22" s="523"/>
      <c r="D22" s="524"/>
      <c r="E22" s="524"/>
      <c r="F22" s="524"/>
      <c r="G22" s="523"/>
      <c r="H22" s="523"/>
      <c r="I22" s="523"/>
      <c r="J22" s="523"/>
      <c r="K22" s="523"/>
    </row>
    <row r="23" spans="1:11" ht="21" customHeight="1">
      <c r="A23" s="523"/>
      <c r="B23" s="523"/>
      <c r="C23" s="523"/>
      <c r="D23" s="524"/>
      <c r="E23" s="524"/>
      <c r="F23" s="524"/>
      <c r="G23" s="523"/>
      <c r="H23" s="523"/>
      <c r="I23" s="523"/>
      <c r="J23" s="523"/>
      <c r="K23" s="523"/>
    </row>
    <row r="24" spans="1:11" ht="21" customHeight="1">
      <c r="A24" s="523"/>
      <c r="B24" s="523"/>
      <c r="C24" s="523"/>
      <c r="D24" s="524"/>
      <c r="E24" s="524"/>
      <c r="F24" s="524"/>
      <c r="G24" s="523"/>
      <c r="H24" s="523"/>
      <c r="I24" s="523"/>
      <c r="J24" s="523"/>
      <c r="K24" s="523"/>
    </row>
    <row r="25" spans="1:11" ht="21" customHeight="1">
      <c r="A25" s="523"/>
      <c r="B25" s="523"/>
      <c r="C25" s="523"/>
      <c r="D25" s="524"/>
      <c r="E25" s="524"/>
      <c r="F25" s="524"/>
      <c r="G25" s="523"/>
      <c r="H25" s="523"/>
      <c r="I25" s="523"/>
    </row>
    <row r="26" spans="1:11" ht="21" customHeight="1">
      <c r="A26" s="523"/>
      <c r="B26" s="523"/>
      <c r="C26" s="523"/>
      <c r="D26" s="524"/>
      <c r="E26" s="524"/>
      <c r="F26" s="524"/>
      <c r="G26" s="523"/>
      <c r="H26" s="523"/>
      <c r="I26" s="523"/>
    </row>
    <row r="27" spans="1:11" ht="21" customHeight="1">
      <c r="A27" s="523"/>
      <c r="B27" s="523"/>
      <c r="C27" s="523"/>
      <c r="D27" s="524"/>
      <c r="E27" s="524"/>
      <c r="F27" s="524"/>
      <c r="G27" s="523"/>
      <c r="H27" s="523"/>
      <c r="I27" s="523"/>
    </row>
    <row r="28" spans="1:11" ht="21" customHeight="1">
      <c r="A28" s="523"/>
      <c r="B28" s="523"/>
      <c r="C28" s="523"/>
      <c r="D28" s="524"/>
      <c r="E28" s="524"/>
      <c r="F28" s="524"/>
      <c r="G28" s="523"/>
      <c r="H28" s="523"/>
      <c r="I28" s="523"/>
    </row>
    <row r="29" spans="1:11" ht="21" customHeight="1">
      <c r="A29" s="523"/>
      <c r="B29" s="523"/>
      <c r="C29" s="523"/>
      <c r="D29" s="524"/>
      <c r="E29" s="524"/>
      <c r="F29" s="524"/>
      <c r="G29" s="523"/>
      <c r="H29" s="523"/>
      <c r="I29" s="523"/>
    </row>
    <row r="30" spans="1:11" ht="21" customHeight="1">
      <c r="A30" s="523"/>
      <c r="B30" s="523"/>
      <c r="C30" s="523"/>
      <c r="D30" s="524"/>
      <c r="E30" s="524"/>
      <c r="F30" s="524"/>
      <c r="G30" s="523"/>
      <c r="H30" s="523"/>
      <c r="I30" s="523"/>
    </row>
    <row r="31" spans="1:11" ht="21" customHeight="1">
      <c r="A31" s="523"/>
      <c r="B31" s="523"/>
      <c r="C31" s="523"/>
      <c r="D31" s="524"/>
      <c r="E31" s="524"/>
      <c r="F31" s="524"/>
      <c r="G31" s="523"/>
      <c r="H31" s="523"/>
      <c r="I31" s="523"/>
    </row>
    <row r="32" spans="1:11" ht="21" customHeight="1">
      <c r="A32" s="523"/>
      <c r="B32" s="523"/>
      <c r="C32" s="523"/>
      <c r="D32" s="524"/>
      <c r="E32" s="524"/>
      <c r="F32" s="524"/>
      <c r="G32" s="523"/>
      <c r="H32" s="523"/>
      <c r="I32" s="523"/>
    </row>
    <row r="33" spans="1:9" ht="21" customHeight="1">
      <c r="A33" s="523"/>
      <c r="B33" s="523"/>
      <c r="C33" s="523"/>
      <c r="D33" s="524"/>
      <c r="E33" s="524"/>
      <c r="F33" s="524"/>
      <c r="G33" s="523"/>
      <c r="H33" s="523"/>
      <c r="I33" s="523"/>
    </row>
    <row r="34" spans="1:9" ht="21" customHeight="1">
      <c r="A34" s="523"/>
      <c r="B34" s="523"/>
      <c r="C34" s="523"/>
      <c r="D34" s="524"/>
      <c r="E34" s="524"/>
      <c r="F34" s="524"/>
      <c r="G34" s="523"/>
      <c r="H34" s="523"/>
      <c r="I34" s="523"/>
    </row>
    <row r="35" spans="1:9" ht="22.8">
      <c r="A35" s="523"/>
      <c r="B35" s="523"/>
      <c r="C35" s="523"/>
      <c r="D35" s="524"/>
      <c r="E35" s="524"/>
      <c r="F35" s="524"/>
      <c r="G35" s="523"/>
      <c r="H35" s="523"/>
      <c r="I35" s="523"/>
    </row>
    <row r="36" spans="1:9" ht="22.8">
      <c r="A36" s="523"/>
      <c r="B36" s="523"/>
      <c r="C36" s="523"/>
      <c r="D36" s="524"/>
      <c r="E36" s="524"/>
      <c r="F36" s="524"/>
      <c r="G36" s="523"/>
      <c r="H36" s="523"/>
      <c r="I36" s="523"/>
    </row>
    <row r="37" spans="1:9" ht="22.8">
      <c r="A37" s="523"/>
      <c r="B37" s="523"/>
      <c r="C37" s="523"/>
      <c r="D37" s="524"/>
      <c r="E37" s="524"/>
      <c r="F37" s="524"/>
      <c r="G37" s="523"/>
      <c r="H37" s="523"/>
      <c r="I37" s="523"/>
    </row>
    <row r="38" spans="1:9" ht="22.8">
      <c r="A38" s="523"/>
      <c r="B38" s="523"/>
      <c r="C38" s="523"/>
      <c r="D38" s="524"/>
      <c r="E38" s="524"/>
      <c r="F38" s="524"/>
      <c r="G38" s="523"/>
      <c r="H38" s="523"/>
      <c r="I38" s="523"/>
    </row>
    <row r="39" spans="1:9" ht="22.8">
      <c r="A39" s="523"/>
      <c r="B39" s="523"/>
      <c r="C39" s="523"/>
      <c r="D39" s="524"/>
      <c r="E39" s="524"/>
      <c r="F39" s="524"/>
      <c r="G39" s="523"/>
      <c r="H39" s="523"/>
      <c r="I39" s="523"/>
    </row>
    <row r="40" spans="1:9" ht="22.8">
      <c r="A40" s="523"/>
      <c r="B40" s="523"/>
      <c r="C40" s="523"/>
      <c r="D40" s="524"/>
      <c r="E40" s="524"/>
      <c r="F40" s="524"/>
      <c r="G40" s="523"/>
      <c r="H40" s="523"/>
      <c r="I40" s="523"/>
    </row>
    <row r="41" spans="1:9" ht="22.8">
      <c r="A41" s="523"/>
      <c r="B41" s="523"/>
      <c r="C41" s="523"/>
      <c r="D41" s="524"/>
      <c r="E41" s="524"/>
      <c r="F41" s="524"/>
      <c r="G41" s="523"/>
      <c r="H41" s="523"/>
      <c r="I41" s="523"/>
    </row>
    <row r="42" spans="1:9" ht="22.8">
      <c r="A42" s="523"/>
      <c r="B42" s="523"/>
      <c r="C42" s="523"/>
      <c r="D42" s="524"/>
      <c r="E42" s="524"/>
      <c r="F42" s="524"/>
      <c r="G42" s="523"/>
      <c r="H42" s="523"/>
      <c r="I42" s="523"/>
    </row>
    <row r="43" spans="1:9" ht="22.8">
      <c r="A43" s="523"/>
      <c r="B43" s="523"/>
      <c r="C43" s="523"/>
      <c r="D43" s="524"/>
      <c r="E43" s="524"/>
      <c r="F43" s="524"/>
      <c r="G43" s="523"/>
      <c r="H43" s="523"/>
      <c r="I43" s="523"/>
    </row>
    <row r="44" spans="1:9" ht="22.8">
      <c r="A44" s="523"/>
      <c r="B44" s="523"/>
      <c r="C44" s="523"/>
      <c r="D44" s="524"/>
      <c r="E44" s="524"/>
      <c r="F44" s="524"/>
      <c r="G44" s="523"/>
      <c r="H44" s="523"/>
      <c r="I44" s="523"/>
    </row>
    <row r="45" spans="1:9" ht="22.8">
      <c r="A45" s="523"/>
      <c r="B45" s="523"/>
      <c r="C45" s="523"/>
      <c r="D45" s="524"/>
      <c r="E45" s="524"/>
      <c r="F45" s="524"/>
      <c r="G45" s="523"/>
      <c r="H45" s="523"/>
      <c r="I45" s="523"/>
    </row>
    <row r="46" spans="1:9" ht="22.8">
      <c r="A46" s="523"/>
      <c r="B46" s="523"/>
      <c r="C46" s="523"/>
      <c r="D46" s="524"/>
      <c r="E46" s="524"/>
      <c r="F46" s="524"/>
      <c r="G46" s="523"/>
      <c r="H46" s="523"/>
      <c r="I46" s="523"/>
    </row>
    <row r="47" spans="1:9" ht="22.8">
      <c r="A47" s="523"/>
      <c r="B47" s="523"/>
      <c r="C47" s="523"/>
      <c r="D47" s="524"/>
      <c r="E47" s="524"/>
      <c r="F47" s="524"/>
      <c r="G47" s="523"/>
      <c r="H47" s="523"/>
      <c r="I47" s="523"/>
    </row>
    <row r="48" spans="1:9" ht="22.8">
      <c r="A48" s="523"/>
      <c r="B48" s="523"/>
      <c r="C48" s="523"/>
      <c r="D48" s="524"/>
      <c r="E48" s="524"/>
      <c r="F48" s="524"/>
      <c r="G48" s="523"/>
      <c r="H48" s="523"/>
      <c r="I48" s="523"/>
    </row>
    <row r="49" spans="1:9" ht="22.8">
      <c r="A49" s="523"/>
      <c r="B49" s="523"/>
      <c r="C49" s="523"/>
      <c r="D49" s="524"/>
      <c r="E49" s="524"/>
      <c r="F49" s="524"/>
      <c r="G49" s="523"/>
      <c r="H49" s="523"/>
      <c r="I49" s="523"/>
    </row>
    <row r="50" spans="1:9" ht="22.8">
      <c r="A50" s="523"/>
      <c r="B50" s="523"/>
      <c r="C50" s="523"/>
      <c r="D50" s="524"/>
      <c r="E50" s="524"/>
      <c r="F50" s="524"/>
      <c r="G50" s="523"/>
      <c r="H50" s="523"/>
      <c r="I50" s="523"/>
    </row>
    <row r="51" spans="1:9" ht="22.8">
      <c r="A51" s="523"/>
      <c r="B51" s="523"/>
      <c r="C51" s="523"/>
      <c r="D51" s="524"/>
      <c r="E51" s="524"/>
      <c r="F51" s="524"/>
      <c r="G51" s="523"/>
      <c r="H51" s="523"/>
      <c r="I51" s="523"/>
    </row>
    <row r="52" spans="1:9" ht="22.8">
      <c r="A52" s="523"/>
      <c r="B52" s="523"/>
      <c r="C52" s="523"/>
      <c r="D52" s="524"/>
      <c r="E52" s="524"/>
      <c r="F52" s="524"/>
      <c r="G52" s="523"/>
      <c r="H52" s="523"/>
      <c r="I52" s="523"/>
    </row>
    <row r="53" spans="1:9" ht="22.8">
      <c r="A53" s="523"/>
      <c r="B53" s="523"/>
      <c r="C53" s="523"/>
      <c r="D53" s="524"/>
      <c r="E53" s="524"/>
      <c r="F53" s="524"/>
      <c r="G53" s="523"/>
      <c r="H53" s="523"/>
      <c r="I53" s="523"/>
    </row>
    <row r="54" spans="1:9" ht="22.8">
      <c r="A54" s="523"/>
      <c r="B54" s="523"/>
      <c r="C54" s="523"/>
      <c r="D54" s="524"/>
      <c r="E54" s="524"/>
      <c r="F54" s="524"/>
      <c r="G54" s="523"/>
      <c r="H54" s="523"/>
      <c r="I54" s="523"/>
    </row>
    <row r="55" spans="1:9" ht="22.8">
      <c r="A55" s="523"/>
      <c r="B55" s="523"/>
      <c r="C55" s="523"/>
      <c r="D55" s="524"/>
      <c r="E55" s="524"/>
      <c r="F55" s="524"/>
      <c r="G55" s="523"/>
      <c r="H55" s="523"/>
      <c r="I55" s="523"/>
    </row>
    <row r="56" spans="1:9" ht="22.8">
      <c r="A56" s="523"/>
      <c r="B56" s="523"/>
      <c r="C56" s="523"/>
      <c r="D56" s="524"/>
      <c r="E56" s="524"/>
      <c r="F56" s="524"/>
      <c r="G56" s="523"/>
      <c r="H56" s="523"/>
      <c r="I56" s="523"/>
    </row>
    <row r="57" spans="1:9" ht="22.8">
      <c r="A57" s="523"/>
      <c r="B57" s="523"/>
      <c r="C57" s="523"/>
      <c r="D57" s="524"/>
      <c r="E57" s="524"/>
      <c r="F57" s="524"/>
      <c r="G57" s="523"/>
      <c r="H57" s="523"/>
      <c r="I57" s="523"/>
    </row>
    <row r="58" spans="1:9" ht="22.8">
      <c r="A58" s="523"/>
      <c r="B58" s="523"/>
      <c r="C58" s="523"/>
      <c r="D58" s="524"/>
      <c r="E58" s="524"/>
      <c r="F58" s="524"/>
      <c r="G58" s="523"/>
      <c r="H58" s="523"/>
      <c r="I58" s="523"/>
    </row>
    <row r="59" spans="1:9" ht="22.8">
      <c r="A59" s="523"/>
      <c r="B59" s="523"/>
      <c r="C59" s="523"/>
      <c r="D59" s="524"/>
      <c r="E59" s="524"/>
      <c r="F59" s="524"/>
      <c r="G59" s="523"/>
      <c r="H59" s="523"/>
      <c r="I59" s="523"/>
    </row>
    <row r="60" spans="1:9" ht="22.8">
      <c r="A60" s="523"/>
      <c r="B60" s="523"/>
      <c r="C60" s="523"/>
      <c r="D60" s="524"/>
      <c r="E60" s="524"/>
      <c r="F60" s="524"/>
      <c r="G60" s="523"/>
      <c r="H60" s="523"/>
      <c r="I60" s="523"/>
    </row>
    <row r="61" spans="1:9" ht="22.8">
      <c r="A61" s="523"/>
      <c r="B61" s="523"/>
      <c r="C61" s="523"/>
      <c r="D61" s="524"/>
      <c r="E61" s="524"/>
      <c r="F61" s="524"/>
      <c r="G61" s="523"/>
      <c r="H61" s="523"/>
      <c r="I61" s="523"/>
    </row>
    <row r="62" spans="1:9" ht="22.8">
      <c r="A62" s="523"/>
      <c r="B62" s="523"/>
      <c r="C62" s="523"/>
      <c r="D62" s="524"/>
      <c r="E62" s="524"/>
      <c r="F62" s="524"/>
      <c r="G62" s="523"/>
      <c r="H62" s="523"/>
      <c r="I62" s="523"/>
    </row>
    <row r="63" spans="1:9" ht="22.8">
      <c r="A63" s="523"/>
      <c r="B63" s="523"/>
      <c r="C63" s="523"/>
      <c r="D63" s="524"/>
      <c r="E63" s="524"/>
      <c r="F63" s="524"/>
      <c r="G63" s="523"/>
      <c r="H63" s="523"/>
      <c r="I63" s="523"/>
    </row>
    <row r="64" spans="1:9" ht="22.8">
      <c r="A64" s="523"/>
      <c r="B64" s="523"/>
      <c r="C64" s="523"/>
      <c r="D64" s="524"/>
      <c r="E64" s="524"/>
      <c r="F64" s="524"/>
      <c r="G64" s="523"/>
      <c r="H64" s="523"/>
      <c r="I64" s="523"/>
    </row>
    <row r="65" spans="1:9" ht="22.8">
      <c r="A65" s="523"/>
      <c r="B65" s="523"/>
      <c r="C65" s="523"/>
      <c r="D65" s="524"/>
      <c r="E65" s="524"/>
      <c r="F65" s="524"/>
      <c r="G65" s="523"/>
      <c r="H65" s="523"/>
      <c r="I65" s="523"/>
    </row>
    <row r="66" spans="1:9" ht="22.8">
      <c r="A66" s="523"/>
      <c r="B66" s="523"/>
      <c r="C66" s="523"/>
      <c r="D66" s="524"/>
      <c r="E66" s="524"/>
      <c r="F66" s="524"/>
      <c r="G66" s="523"/>
      <c r="H66" s="523"/>
      <c r="I66" s="523"/>
    </row>
    <row r="67" spans="1:9" ht="22.8">
      <c r="A67" s="523"/>
      <c r="B67" s="523"/>
      <c r="C67" s="523"/>
      <c r="D67" s="524"/>
      <c r="E67" s="524"/>
      <c r="F67" s="524"/>
      <c r="G67" s="523"/>
      <c r="H67" s="523"/>
      <c r="I67" s="523"/>
    </row>
    <row r="68" spans="1:9" ht="22.8">
      <c r="A68" s="523"/>
      <c r="B68" s="523"/>
      <c r="C68" s="523"/>
      <c r="D68" s="524"/>
      <c r="E68" s="524"/>
      <c r="F68" s="524"/>
      <c r="G68" s="523"/>
      <c r="H68" s="523"/>
      <c r="I68" s="523"/>
    </row>
    <row r="69" spans="1:9" ht="22.8">
      <c r="A69" s="523"/>
      <c r="B69" s="523"/>
      <c r="C69" s="523"/>
      <c r="D69" s="524"/>
      <c r="E69" s="524"/>
      <c r="F69" s="524"/>
      <c r="G69" s="523"/>
      <c r="H69" s="523"/>
      <c r="I69" s="523"/>
    </row>
    <row r="70" spans="1:9" ht="22.8">
      <c r="A70" s="523"/>
      <c r="B70" s="523"/>
      <c r="C70" s="523"/>
      <c r="D70" s="524"/>
      <c r="E70" s="524"/>
      <c r="F70" s="524"/>
      <c r="G70" s="523"/>
      <c r="H70" s="523"/>
      <c r="I70" s="523"/>
    </row>
    <row r="71" spans="1:9" ht="22.8">
      <c r="A71" s="523"/>
      <c r="B71" s="523"/>
      <c r="C71" s="523"/>
      <c r="D71" s="524"/>
      <c r="E71" s="524"/>
      <c r="F71" s="524"/>
      <c r="G71" s="523"/>
      <c r="H71" s="523"/>
      <c r="I71" s="523"/>
    </row>
    <row r="72" spans="1:9" ht="22.8">
      <c r="A72" s="523"/>
      <c r="B72" s="523"/>
      <c r="C72" s="523"/>
      <c r="D72" s="524"/>
      <c r="E72" s="524"/>
      <c r="F72" s="524"/>
      <c r="G72" s="523"/>
      <c r="H72" s="523"/>
      <c r="I72" s="523"/>
    </row>
    <row r="73" spans="1:9" ht="22.8">
      <c r="A73" s="523"/>
      <c r="B73" s="523"/>
      <c r="C73" s="523"/>
      <c r="D73" s="524"/>
      <c r="E73" s="524"/>
      <c r="F73" s="524"/>
      <c r="G73" s="523"/>
      <c r="H73" s="523"/>
      <c r="I73" s="523"/>
    </row>
    <row r="74" spans="1:9" ht="22.8">
      <c r="A74" s="523"/>
      <c r="B74" s="523"/>
      <c r="C74" s="523"/>
      <c r="D74" s="524"/>
      <c r="E74" s="524"/>
      <c r="F74" s="524"/>
      <c r="G74" s="523"/>
      <c r="H74" s="523"/>
      <c r="I74" s="523"/>
    </row>
    <row r="75" spans="1:9" ht="22.8">
      <c r="A75" s="523"/>
      <c r="B75" s="523"/>
      <c r="C75" s="523"/>
      <c r="D75" s="524"/>
      <c r="E75" s="524"/>
      <c r="F75" s="524"/>
      <c r="G75" s="523"/>
      <c r="H75" s="523"/>
      <c r="I75" s="523"/>
    </row>
    <row r="76" spans="1:9" ht="22.8">
      <c r="A76" s="523"/>
      <c r="B76" s="523"/>
      <c r="C76" s="523"/>
      <c r="D76" s="524"/>
      <c r="E76" s="524"/>
      <c r="F76" s="524"/>
      <c r="G76" s="523"/>
      <c r="H76" s="523"/>
      <c r="I76" s="523"/>
    </row>
    <row r="77" spans="1:9" ht="22.8">
      <c r="A77" s="523"/>
      <c r="B77" s="523"/>
      <c r="C77" s="523"/>
      <c r="D77" s="524"/>
      <c r="E77" s="524"/>
      <c r="F77" s="524"/>
      <c r="G77" s="523"/>
      <c r="H77" s="523"/>
      <c r="I77" s="523"/>
    </row>
    <row r="78" spans="1:9" ht="22.8">
      <c r="A78" s="523"/>
      <c r="B78" s="523"/>
      <c r="C78" s="523"/>
      <c r="D78" s="524"/>
      <c r="E78" s="524"/>
      <c r="F78" s="524"/>
      <c r="G78" s="523"/>
      <c r="H78" s="523"/>
      <c r="I78" s="523"/>
    </row>
    <row r="79" spans="1:9" ht="22.8">
      <c r="A79" s="523"/>
      <c r="B79" s="523"/>
      <c r="C79" s="523"/>
      <c r="D79" s="524"/>
      <c r="E79" s="524"/>
      <c r="F79" s="524"/>
      <c r="G79" s="523"/>
      <c r="H79" s="523"/>
      <c r="I79" s="523"/>
    </row>
    <row r="80" spans="1:9" ht="22.8">
      <c r="A80" s="523"/>
      <c r="B80" s="523"/>
      <c r="C80" s="523"/>
      <c r="D80" s="524"/>
      <c r="E80" s="524"/>
      <c r="F80" s="524"/>
      <c r="G80" s="523"/>
      <c r="H80" s="523"/>
      <c r="I80" s="523"/>
    </row>
    <row r="81" spans="1:9" ht="22.8">
      <c r="A81" s="523"/>
      <c r="B81" s="523"/>
      <c r="C81" s="523"/>
      <c r="D81" s="524"/>
      <c r="E81" s="524"/>
      <c r="F81" s="524"/>
      <c r="G81" s="523"/>
      <c r="H81" s="523"/>
      <c r="I81" s="523"/>
    </row>
    <row r="82" spans="1:9" ht="22.8">
      <c r="A82" s="523"/>
      <c r="B82" s="523"/>
      <c r="C82" s="523"/>
      <c r="D82" s="524"/>
      <c r="E82" s="524"/>
      <c r="F82" s="524"/>
      <c r="G82" s="523"/>
      <c r="H82" s="523"/>
      <c r="I82" s="523"/>
    </row>
    <row r="83" spans="1:9" ht="22.8">
      <c r="A83" s="523"/>
      <c r="B83" s="523"/>
      <c r="C83" s="523"/>
      <c r="D83" s="524"/>
      <c r="E83" s="524"/>
      <c r="F83" s="524"/>
      <c r="G83" s="523"/>
      <c r="H83" s="523"/>
      <c r="I83" s="523"/>
    </row>
    <row r="84" spans="1:9" ht="22.8">
      <c r="A84" s="523"/>
      <c r="B84" s="523"/>
      <c r="C84" s="523"/>
      <c r="D84" s="524"/>
      <c r="E84" s="524"/>
      <c r="F84" s="524"/>
      <c r="G84" s="523"/>
      <c r="H84" s="523"/>
      <c r="I84" s="523"/>
    </row>
    <row r="85" spans="1:9" ht="22.8">
      <c r="A85" s="523"/>
      <c r="B85" s="523"/>
      <c r="C85" s="523"/>
      <c r="D85" s="524"/>
      <c r="E85" s="524"/>
      <c r="F85" s="524"/>
      <c r="G85" s="523"/>
      <c r="H85" s="523"/>
      <c r="I85" s="523"/>
    </row>
    <row r="86" spans="1:9" ht="22.8">
      <c r="A86" s="523"/>
      <c r="B86" s="523"/>
      <c r="C86" s="523"/>
      <c r="D86" s="524"/>
      <c r="E86" s="524"/>
      <c r="F86" s="524"/>
      <c r="G86" s="523"/>
      <c r="H86" s="523"/>
      <c r="I86" s="523"/>
    </row>
    <row r="87" spans="1:9" ht="22.8">
      <c r="A87" s="523"/>
      <c r="B87" s="523"/>
      <c r="C87" s="523"/>
      <c r="D87" s="524"/>
      <c r="E87" s="524"/>
      <c r="F87" s="524"/>
      <c r="G87" s="523"/>
      <c r="H87" s="523"/>
      <c r="I87" s="523"/>
    </row>
    <row r="88" spans="1:9" ht="22.8">
      <c r="A88" s="523"/>
      <c r="B88" s="523"/>
      <c r="C88" s="523"/>
      <c r="D88" s="524"/>
      <c r="E88" s="524"/>
      <c r="F88" s="524"/>
      <c r="G88" s="523"/>
      <c r="H88" s="523"/>
      <c r="I88" s="523"/>
    </row>
    <row r="89" spans="1:9" ht="22.8">
      <c r="A89" s="523"/>
      <c r="B89" s="523"/>
      <c r="C89" s="523"/>
      <c r="D89" s="524"/>
      <c r="E89" s="524"/>
      <c r="F89" s="524"/>
      <c r="G89" s="523"/>
      <c r="H89" s="523"/>
      <c r="I89" s="523"/>
    </row>
    <row r="90" spans="1:9" ht="22.8">
      <c r="A90" s="523"/>
      <c r="B90" s="523"/>
      <c r="C90" s="523"/>
      <c r="D90" s="524"/>
      <c r="E90" s="524"/>
      <c r="F90" s="524"/>
      <c r="G90" s="523"/>
      <c r="H90" s="523"/>
      <c r="I90" s="523"/>
    </row>
    <row r="91" spans="1:9" ht="22.8">
      <c r="A91" s="523"/>
      <c r="B91" s="523"/>
      <c r="C91" s="523"/>
      <c r="D91" s="524"/>
      <c r="E91" s="524"/>
      <c r="F91" s="524"/>
      <c r="G91" s="523"/>
      <c r="H91" s="523"/>
      <c r="I91" s="523"/>
    </row>
    <row r="92" spans="1:9" ht="22.8">
      <c r="A92" s="523"/>
      <c r="B92" s="523"/>
      <c r="C92" s="523"/>
      <c r="D92" s="524"/>
      <c r="E92" s="524"/>
      <c r="F92" s="524"/>
      <c r="G92" s="523"/>
      <c r="H92" s="523"/>
      <c r="I92" s="523"/>
    </row>
    <row r="93" spans="1:9" ht="22.8">
      <c r="A93" s="523"/>
      <c r="B93" s="523"/>
      <c r="C93" s="523"/>
      <c r="D93" s="524"/>
      <c r="E93" s="524"/>
      <c r="F93" s="524"/>
      <c r="G93" s="523"/>
      <c r="H93" s="523"/>
      <c r="I93" s="523"/>
    </row>
    <row r="94" spans="1:9" ht="22.8">
      <c r="A94" s="523"/>
      <c r="B94" s="523"/>
      <c r="C94" s="523"/>
      <c r="D94" s="524"/>
      <c r="E94" s="524"/>
      <c r="F94" s="524"/>
      <c r="G94" s="523"/>
      <c r="H94" s="523"/>
      <c r="I94" s="523"/>
    </row>
    <row r="95" spans="1:9" ht="22.8">
      <c r="A95" s="523"/>
      <c r="B95" s="523"/>
      <c r="C95" s="523"/>
      <c r="D95" s="524"/>
      <c r="E95" s="524"/>
      <c r="F95" s="524"/>
      <c r="G95" s="523"/>
      <c r="H95" s="523"/>
      <c r="I95" s="523"/>
    </row>
    <row r="96" spans="1:9" ht="22.8">
      <c r="A96" s="523"/>
      <c r="B96" s="523"/>
      <c r="C96" s="523"/>
      <c r="D96" s="524"/>
      <c r="E96" s="524"/>
      <c r="F96" s="524"/>
      <c r="G96" s="523"/>
      <c r="H96" s="523"/>
      <c r="I96" s="523"/>
    </row>
    <row r="97" spans="1:9" ht="22.8">
      <c r="A97" s="523"/>
      <c r="B97" s="523"/>
      <c r="C97" s="523"/>
      <c r="D97" s="524"/>
      <c r="E97" s="524"/>
      <c r="F97" s="524"/>
      <c r="G97" s="523"/>
      <c r="H97" s="523"/>
      <c r="I97" s="523"/>
    </row>
    <row r="98" spans="1:9" ht="22.8">
      <c r="A98" s="523"/>
      <c r="B98" s="523"/>
      <c r="C98" s="523"/>
      <c r="D98" s="524"/>
      <c r="E98" s="524"/>
      <c r="F98" s="524"/>
      <c r="G98" s="523"/>
      <c r="H98" s="523"/>
      <c r="I98" s="523"/>
    </row>
    <row r="99" spans="1:9" ht="22.8">
      <c r="A99" s="523"/>
      <c r="B99" s="523"/>
      <c r="C99" s="523"/>
      <c r="D99" s="524"/>
      <c r="E99" s="524"/>
      <c r="F99" s="524"/>
      <c r="G99" s="523"/>
      <c r="H99" s="523"/>
      <c r="I99" s="523"/>
    </row>
    <row r="100" spans="1:9" ht="22.8">
      <c r="A100" s="523"/>
      <c r="B100" s="523"/>
      <c r="C100" s="523"/>
      <c r="D100" s="524"/>
      <c r="E100" s="524"/>
      <c r="F100" s="524"/>
      <c r="G100" s="523"/>
      <c r="H100" s="523"/>
      <c r="I100" s="523"/>
    </row>
    <row r="101" spans="1:9" ht="22.8">
      <c r="A101" s="523"/>
      <c r="B101" s="523"/>
      <c r="C101" s="523"/>
      <c r="D101" s="524"/>
      <c r="E101" s="524"/>
      <c r="F101" s="524"/>
      <c r="G101" s="523"/>
      <c r="H101" s="523"/>
      <c r="I101" s="523"/>
    </row>
    <row r="102" spans="1:9" ht="22.8">
      <c r="A102" s="523"/>
      <c r="B102" s="523"/>
      <c r="C102" s="523"/>
      <c r="D102" s="524"/>
      <c r="E102" s="524"/>
      <c r="F102" s="524"/>
      <c r="G102" s="523"/>
      <c r="H102" s="523"/>
      <c r="I102" s="523"/>
    </row>
    <row r="103" spans="1:9" ht="22.8">
      <c r="A103" s="523"/>
      <c r="B103" s="523"/>
      <c r="C103" s="523"/>
      <c r="D103" s="524"/>
      <c r="E103" s="524"/>
      <c r="F103" s="524"/>
      <c r="G103" s="523"/>
      <c r="H103" s="523"/>
      <c r="I103" s="523"/>
    </row>
    <row r="104" spans="1:9" ht="22.8">
      <c r="A104" s="523"/>
      <c r="B104" s="523"/>
      <c r="C104" s="523"/>
      <c r="D104" s="524"/>
      <c r="E104" s="524"/>
      <c r="F104" s="524"/>
      <c r="G104" s="523"/>
      <c r="H104" s="523"/>
      <c r="I104" s="523"/>
    </row>
    <row r="105" spans="1:9" ht="22.8">
      <c r="A105" s="523"/>
      <c r="B105" s="523"/>
      <c r="C105" s="523"/>
      <c r="D105" s="524"/>
      <c r="E105" s="524"/>
      <c r="F105" s="524"/>
      <c r="G105" s="523"/>
      <c r="H105" s="523"/>
      <c r="I105" s="523"/>
    </row>
    <row r="106" spans="1:9" ht="22.8">
      <c r="A106" s="523"/>
      <c r="B106" s="523"/>
      <c r="C106" s="523"/>
      <c r="D106" s="524"/>
      <c r="E106" s="524"/>
      <c r="F106" s="524"/>
      <c r="G106" s="523"/>
      <c r="H106" s="523"/>
      <c r="I106" s="523"/>
    </row>
    <row r="107" spans="1:9" ht="22.8">
      <c r="A107" s="523"/>
      <c r="B107" s="523"/>
      <c r="C107" s="523"/>
      <c r="D107" s="524"/>
      <c r="E107" s="524"/>
      <c r="F107" s="524"/>
      <c r="G107" s="523"/>
      <c r="H107" s="523"/>
      <c r="I107" s="523"/>
    </row>
    <row r="108" spans="1:9" ht="22.8">
      <c r="A108" s="523"/>
      <c r="B108" s="523"/>
      <c r="C108" s="523"/>
      <c r="D108" s="524"/>
      <c r="E108" s="524"/>
      <c r="F108" s="524"/>
      <c r="G108" s="523"/>
      <c r="H108" s="523"/>
      <c r="I108" s="523"/>
    </row>
    <row r="109" spans="1:9" ht="22.8">
      <c r="A109" s="523"/>
      <c r="B109" s="523"/>
      <c r="C109" s="523"/>
      <c r="D109" s="524"/>
      <c r="E109" s="524"/>
      <c r="F109" s="524"/>
      <c r="G109" s="523"/>
      <c r="H109" s="523"/>
      <c r="I109" s="523"/>
    </row>
    <row r="110" spans="1:9" ht="22.8">
      <c r="A110" s="523"/>
      <c r="B110" s="523"/>
      <c r="C110" s="523"/>
      <c r="D110" s="524"/>
      <c r="E110" s="524"/>
      <c r="F110" s="524"/>
      <c r="G110" s="523"/>
      <c r="H110" s="523"/>
      <c r="I110" s="523"/>
    </row>
    <row r="111" spans="1:9" ht="22.8">
      <c r="A111" s="523"/>
      <c r="B111" s="523"/>
      <c r="C111" s="523"/>
      <c r="D111" s="524"/>
      <c r="E111" s="524"/>
      <c r="F111" s="524"/>
      <c r="G111" s="523"/>
      <c r="H111" s="523"/>
      <c r="I111" s="523"/>
    </row>
    <row r="112" spans="1:9" ht="22.8">
      <c r="A112" s="523"/>
      <c r="B112" s="523"/>
      <c r="C112" s="523"/>
      <c r="D112" s="524"/>
      <c r="E112" s="524"/>
      <c r="F112" s="524"/>
      <c r="G112" s="523"/>
      <c r="H112" s="523"/>
      <c r="I112" s="523"/>
    </row>
    <row r="113" spans="1:9" ht="22.8">
      <c r="A113" s="523"/>
      <c r="B113" s="523"/>
      <c r="C113" s="523"/>
      <c r="D113" s="524"/>
      <c r="E113" s="524"/>
      <c r="F113" s="524"/>
      <c r="G113" s="523"/>
      <c r="H113" s="523"/>
      <c r="I113" s="523"/>
    </row>
    <row r="114" spans="1:9" ht="22.8">
      <c r="A114" s="523"/>
      <c r="B114" s="523"/>
      <c r="C114" s="523"/>
      <c r="D114" s="524"/>
      <c r="E114" s="524"/>
      <c r="F114" s="524"/>
      <c r="G114" s="523"/>
      <c r="H114" s="523"/>
      <c r="I114" s="523"/>
    </row>
    <row r="115" spans="1:9" ht="22.8">
      <c r="A115" s="523"/>
      <c r="B115" s="523"/>
      <c r="C115" s="523"/>
      <c r="D115" s="524"/>
      <c r="E115" s="524"/>
      <c r="F115" s="524"/>
      <c r="G115" s="523"/>
      <c r="H115" s="523"/>
      <c r="I115" s="523"/>
    </row>
    <row r="116" spans="1:9" ht="22.8">
      <c r="A116" s="523"/>
      <c r="B116" s="523"/>
      <c r="C116" s="523"/>
      <c r="D116" s="524"/>
      <c r="E116" s="524"/>
      <c r="F116" s="524"/>
      <c r="G116" s="523"/>
      <c r="H116" s="523"/>
      <c r="I116" s="523"/>
    </row>
    <row r="117" spans="1:9" ht="22.8">
      <c r="A117" s="523"/>
      <c r="B117" s="523"/>
      <c r="C117" s="523"/>
      <c r="D117" s="524"/>
      <c r="E117" s="524"/>
      <c r="F117" s="524"/>
      <c r="G117" s="523"/>
      <c r="H117" s="523"/>
      <c r="I117" s="523"/>
    </row>
    <row r="118" spans="1:9" ht="22.8">
      <c r="A118" s="523"/>
      <c r="B118" s="523"/>
      <c r="C118" s="523"/>
      <c r="D118" s="524"/>
      <c r="E118" s="524"/>
      <c r="F118" s="524"/>
      <c r="G118" s="523"/>
      <c r="H118" s="523"/>
      <c r="I118" s="523"/>
    </row>
    <row r="119" spans="1:9" ht="22.8">
      <c r="A119" s="523"/>
      <c r="B119" s="523"/>
      <c r="C119" s="523"/>
      <c r="D119" s="524"/>
      <c r="E119" s="524"/>
      <c r="F119" s="524"/>
      <c r="G119" s="523"/>
      <c r="H119" s="523"/>
      <c r="I119" s="523"/>
    </row>
    <row r="120" spans="1:9" ht="22.8">
      <c r="A120" s="523"/>
      <c r="B120" s="523"/>
      <c r="C120" s="523"/>
      <c r="D120" s="524"/>
      <c r="E120" s="524"/>
      <c r="F120" s="524"/>
      <c r="G120" s="523"/>
      <c r="H120" s="523"/>
      <c r="I120" s="523"/>
    </row>
    <row r="121" spans="1:9" ht="22.8">
      <c r="A121" s="523"/>
      <c r="B121" s="523"/>
      <c r="C121" s="523"/>
      <c r="D121" s="524"/>
      <c r="E121" s="524"/>
      <c r="F121" s="524"/>
      <c r="G121" s="523"/>
      <c r="H121" s="523"/>
      <c r="I121" s="523"/>
    </row>
    <row r="122" spans="1:9" ht="22.8">
      <c r="A122" s="523"/>
      <c r="B122" s="523"/>
      <c r="C122" s="523"/>
      <c r="D122" s="524"/>
      <c r="E122" s="524"/>
      <c r="F122" s="524"/>
      <c r="G122" s="523"/>
      <c r="H122" s="523"/>
      <c r="I122" s="523"/>
    </row>
    <row r="123" spans="1:9" ht="22.8">
      <c r="A123" s="523"/>
      <c r="B123" s="523"/>
      <c r="C123" s="523"/>
      <c r="D123" s="524"/>
      <c r="E123" s="524"/>
      <c r="F123" s="524"/>
      <c r="G123" s="523"/>
      <c r="H123" s="523"/>
      <c r="I123" s="523"/>
    </row>
    <row r="124" spans="1:9" ht="22.8">
      <c r="A124" s="523"/>
      <c r="B124" s="523"/>
      <c r="C124" s="523"/>
      <c r="D124" s="524"/>
      <c r="E124" s="524"/>
      <c r="F124" s="524"/>
      <c r="G124" s="523"/>
      <c r="H124" s="523"/>
      <c r="I124" s="523"/>
    </row>
    <row r="125" spans="1:9" ht="22.8">
      <c r="A125" s="523"/>
      <c r="B125" s="523"/>
      <c r="C125" s="523"/>
      <c r="D125" s="524"/>
      <c r="E125" s="524"/>
      <c r="F125" s="524"/>
      <c r="G125" s="523"/>
      <c r="H125" s="523"/>
      <c r="I125" s="523"/>
    </row>
    <row r="126" spans="1:9" ht="22.8">
      <c r="A126" s="523"/>
      <c r="B126" s="523"/>
      <c r="C126" s="523"/>
      <c r="D126" s="524"/>
      <c r="E126" s="524"/>
      <c r="F126" s="524"/>
      <c r="G126" s="523"/>
      <c r="H126" s="523"/>
      <c r="I126" s="523"/>
    </row>
    <row r="127" spans="1:9" ht="22.8">
      <c r="A127" s="523"/>
      <c r="B127" s="523"/>
      <c r="C127" s="523"/>
      <c r="D127" s="524"/>
      <c r="E127" s="524"/>
      <c r="F127" s="524"/>
      <c r="G127" s="523"/>
      <c r="H127" s="523"/>
      <c r="I127" s="523"/>
    </row>
    <row r="128" spans="1:9" ht="22.8">
      <c r="A128" s="523"/>
      <c r="B128" s="523"/>
      <c r="C128" s="523"/>
      <c r="D128" s="524"/>
      <c r="E128" s="524"/>
      <c r="F128" s="524"/>
      <c r="G128" s="523"/>
      <c r="H128" s="523"/>
      <c r="I128" s="523"/>
    </row>
    <row r="129" spans="1:9" ht="22.8">
      <c r="A129" s="523"/>
      <c r="B129" s="523"/>
      <c r="C129" s="523"/>
      <c r="D129" s="524"/>
      <c r="E129" s="524"/>
      <c r="F129" s="524"/>
      <c r="G129" s="523"/>
      <c r="H129" s="523"/>
      <c r="I129" s="523"/>
    </row>
    <row r="130" spans="1:9" ht="22.8">
      <c r="A130" s="523"/>
      <c r="B130" s="523"/>
      <c r="C130" s="523"/>
      <c r="D130" s="524"/>
      <c r="E130" s="524"/>
      <c r="F130" s="524"/>
      <c r="G130" s="523"/>
      <c r="H130" s="523"/>
      <c r="I130" s="523"/>
    </row>
    <row r="131" spans="1:9" ht="22.8">
      <c r="A131" s="523"/>
      <c r="B131" s="523"/>
      <c r="C131" s="523"/>
      <c r="D131" s="524"/>
      <c r="E131" s="524"/>
      <c r="F131" s="524"/>
      <c r="G131" s="523"/>
      <c r="H131" s="523"/>
      <c r="I131" s="523"/>
    </row>
    <row r="132" spans="1:9" ht="22.8">
      <c r="A132" s="523"/>
      <c r="B132" s="523"/>
      <c r="C132" s="523"/>
      <c r="D132" s="524"/>
      <c r="E132" s="524"/>
      <c r="F132" s="524"/>
      <c r="G132" s="523"/>
      <c r="H132" s="523"/>
      <c r="I132" s="523"/>
    </row>
    <row r="133" spans="1:9" ht="22.8">
      <c r="A133" s="523"/>
      <c r="B133" s="523"/>
      <c r="C133" s="523"/>
      <c r="D133" s="524"/>
      <c r="E133" s="524"/>
      <c r="F133" s="524"/>
      <c r="G133" s="523"/>
      <c r="H133" s="523"/>
      <c r="I133" s="523"/>
    </row>
    <row r="134" spans="1:9" ht="22.8">
      <c r="A134" s="523"/>
      <c r="B134" s="523"/>
      <c r="C134" s="523"/>
      <c r="D134" s="524"/>
      <c r="E134" s="524"/>
      <c r="F134" s="524"/>
      <c r="G134" s="523"/>
      <c r="H134" s="523"/>
      <c r="I134" s="523"/>
    </row>
    <row r="135" spans="1:9" ht="22.8">
      <c r="A135" s="523"/>
      <c r="B135" s="523"/>
      <c r="C135" s="523"/>
      <c r="D135" s="524"/>
      <c r="E135" s="524"/>
      <c r="F135" s="524"/>
      <c r="G135" s="523"/>
      <c r="H135" s="523"/>
      <c r="I135" s="523"/>
    </row>
    <row r="136" spans="1:9" ht="22.8">
      <c r="A136" s="523"/>
      <c r="B136" s="523"/>
      <c r="C136" s="523"/>
      <c r="D136" s="524"/>
      <c r="E136" s="524"/>
      <c r="F136" s="524"/>
      <c r="G136" s="523"/>
      <c r="H136" s="523"/>
      <c r="I136" s="523"/>
    </row>
    <row r="137" spans="1:9" ht="22.8">
      <c r="A137" s="523"/>
      <c r="B137" s="523"/>
      <c r="C137" s="523"/>
      <c r="D137" s="524"/>
      <c r="E137" s="524"/>
      <c r="F137" s="524"/>
      <c r="G137" s="523"/>
      <c r="H137" s="523"/>
      <c r="I137" s="523"/>
    </row>
    <row r="138" spans="1:9" ht="22.8">
      <c r="A138" s="523"/>
      <c r="B138" s="523"/>
      <c r="C138" s="523"/>
      <c r="D138" s="524"/>
      <c r="E138" s="524"/>
      <c r="F138" s="524"/>
      <c r="G138" s="523"/>
      <c r="H138" s="523"/>
      <c r="I138" s="523"/>
    </row>
    <row r="139" spans="1:9" ht="22.8">
      <c r="A139" s="523"/>
      <c r="B139" s="523"/>
      <c r="C139" s="523"/>
      <c r="D139" s="524"/>
      <c r="E139" s="524"/>
      <c r="F139" s="524"/>
      <c r="G139" s="523"/>
      <c r="H139" s="523"/>
      <c r="I139" s="523"/>
    </row>
    <row r="140" spans="1:9" ht="22.8">
      <c r="A140" s="523"/>
      <c r="B140" s="523"/>
      <c r="C140" s="523"/>
      <c r="D140" s="524"/>
      <c r="E140" s="524"/>
      <c r="F140" s="524"/>
      <c r="G140" s="523"/>
      <c r="H140" s="523"/>
      <c r="I140" s="523"/>
    </row>
    <row r="141" spans="1:9" ht="22.8">
      <c r="A141" s="523"/>
      <c r="B141" s="523"/>
      <c r="C141" s="523"/>
      <c r="D141" s="524"/>
      <c r="E141" s="524"/>
      <c r="F141" s="524"/>
      <c r="G141" s="523"/>
      <c r="H141" s="523"/>
      <c r="I141" s="523"/>
    </row>
    <row r="142" spans="1:9" ht="22.8">
      <c r="A142" s="523"/>
      <c r="B142" s="523"/>
      <c r="C142" s="523"/>
      <c r="D142" s="524"/>
      <c r="E142" s="524"/>
      <c r="F142" s="524"/>
      <c r="G142" s="523"/>
      <c r="H142" s="523"/>
      <c r="I142" s="523"/>
    </row>
    <row r="143" spans="1:9" ht="22.8">
      <c r="A143" s="523"/>
      <c r="B143" s="523"/>
      <c r="C143" s="523"/>
      <c r="D143" s="524"/>
      <c r="E143" s="524"/>
      <c r="F143" s="524"/>
      <c r="G143" s="523"/>
      <c r="H143" s="523"/>
      <c r="I143" s="523"/>
    </row>
    <row r="144" spans="1:9" ht="22.8">
      <c r="A144" s="523"/>
      <c r="B144" s="523"/>
      <c r="C144" s="523"/>
      <c r="D144" s="524"/>
      <c r="E144" s="524"/>
      <c r="F144" s="524"/>
      <c r="G144" s="523"/>
      <c r="H144" s="523"/>
      <c r="I144" s="523"/>
    </row>
    <row r="145" spans="1:9" ht="22.8">
      <c r="A145" s="523"/>
      <c r="B145" s="523"/>
      <c r="C145" s="523"/>
      <c r="D145" s="524"/>
      <c r="E145" s="524"/>
      <c r="F145" s="524"/>
      <c r="G145" s="523"/>
      <c r="H145" s="523"/>
      <c r="I145" s="523"/>
    </row>
    <row r="146" spans="1:9" ht="22.8">
      <c r="A146" s="523"/>
      <c r="B146" s="523"/>
      <c r="C146" s="523"/>
      <c r="D146" s="524"/>
      <c r="E146" s="524"/>
      <c r="F146" s="524"/>
      <c r="G146" s="523"/>
      <c r="H146" s="523"/>
      <c r="I146" s="523"/>
    </row>
    <row r="147" spans="1:9" ht="22.8">
      <c r="A147" s="523"/>
      <c r="B147" s="523"/>
      <c r="C147" s="523"/>
      <c r="D147" s="524"/>
      <c r="E147" s="524"/>
      <c r="F147" s="524"/>
      <c r="G147" s="523"/>
      <c r="H147" s="523"/>
      <c r="I147" s="523"/>
    </row>
    <row r="148" spans="1:9" ht="22.8">
      <c r="A148" s="523"/>
      <c r="B148" s="523"/>
      <c r="C148" s="523"/>
      <c r="D148" s="524"/>
      <c r="E148" s="524"/>
      <c r="F148" s="524"/>
      <c r="G148" s="523"/>
      <c r="H148" s="523"/>
      <c r="I148" s="523"/>
    </row>
    <row r="149" spans="1:9" ht="22.8">
      <c r="A149" s="523"/>
      <c r="B149" s="523"/>
      <c r="C149" s="523"/>
      <c r="D149" s="524"/>
      <c r="E149" s="524"/>
      <c r="F149" s="524"/>
      <c r="G149" s="523"/>
      <c r="H149" s="523"/>
      <c r="I149" s="523"/>
    </row>
    <row r="150" spans="1:9" ht="22.8">
      <c r="A150" s="523"/>
      <c r="B150" s="523"/>
      <c r="C150" s="523"/>
      <c r="D150" s="524"/>
      <c r="E150" s="524"/>
      <c r="F150" s="524"/>
      <c r="G150" s="523"/>
      <c r="H150" s="523"/>
      <c r="I150" s="523"/>
    </row>
    <row r="151" spans="1:9" ht="22.8">
      <c r="A151" s="523"/>
      <c r="B151" s="523"/>
      <c r="C151" s="523"/>
      <c r="D151" s="524"/>
      <c r="E151" s="524"/>
      <c r="F151" s="524"/>
      <c r="G151" s="523"/>
      <c r="H151" s="523"/>
      <c r="I151" s="523"/>
    </row>
    <row r="152" spans="1:9" ht="22.8">
      <c r="A152" s="523"/>
      <c r="B152" s="523"/>
      <c r="C152" s="523"/>
      <c r="D152" s="524"/>
      <c r="E152" s="524"/>
      <c r="F152" s="524"/>
      <c r="G152" s="523"/>
      <c r="H152" s="523"/>
      <c r="I152" s="523"/>
    </row>
    <row r="153" spans="1:9" ht="22.8">
      <c r="A153" s="523"/>
      <c r="B153" s="523"/>
      <c r="C153" s="523"/>
      <c r="D153" s="524"/>
      <c r="E153" s="524"/>
      <c r="F153" s="524"/>
      <c r="G153" s="523"/>
      <c r="H153" s="523"/>
      <c r="I153" s="523"/>
    </row>
    <row r="154" spans="1:9" ht="22.8">
      <c r="A154" s="523"/>
      <c r="B154" s="523"/>
      <c r="C154" s="523"/>
      <c r="D154" s="524"/>
      <c r="E154" s="524"/>
      <c r="F154" s="524"/>
      <c r="G154" s="523"/>
      <c r="H154" s="523"/>
      <c r="I154" s="523"/>
    </row>
    <row r="155" spans="1:9" ht="22.8">
      <c r="A155" s="523"/>
      <c r="B155" s="523"/>
      <c r="C155" s="523"/>
      <c r="D155" s="524"/>
      <c r="E155" s="524"/>
      <c r="F155" s="524"/>
      <c r="G155" s="523"/>
      <c r="H155" s="523"/>
      <c r="I155" s="523"/>
    </row>
    <row r="156" spans="1:9" ht="22.8">
      <c r="A156" s="523"/>
      <c r="B156" s="523"/>
      <c r="C156" s="523"/>
      <c r="D156" s="524"/>
      <c r="E156" s="524"/>
      <c r="F156" s="524"/>
      <c r="G156" s="523"/>
      <c r="H156" s="523"/>
      <c r="I156" s="523"/>
    </row>
    <row r="157" spans="1:9" ht="22.8">
      <c r="A157" s="523"/>
      <c r="B157" s="523"/>
      <c r="C157" s="523"/>
      <c r="D157" s="524"/>
      <c r="E157" s="524"/>
      <c r="F157" s="524"/>
      <c r="G157" s="523"/>
      <c r="H157" s="523"/>
      <c r="I157" s="523"/>
    </row>
    <row r="158" spans="1:9" ht="22.8">
      <c r="A158" s="523"/>
      <c r="B158" s="523"/>
      <c r="C158" s="523"/>
      <c r="D158" s="524"/>
      <c r="E158" s="524"/>
      <c r="F158" s="524"/>
      <c r="G158" s="523"/>
      <c r="H158" s="523"/>
      <c r="I158" s="523"/>
    </row>
    <row r="159" spans="1:9" ht="22.8">
      <c r="A159" s="523"/>
      <c r="B159" s="523"/>
      <c r="C159" s="523"/>
      <c r="D159" s="524"/>
      <c r="E159" s="524"/>
      <c r="F159" s="524"/>
      <c r="G159" s="523"/>
      <c r="H159" s="523"/>
      <c r="I159" s="523"/>
    </row>
    <row r="160" spans="1:9" ht="22.8">
      <c r="A160" s="523"/>
      <c r="B160" s="523"/>
      <c r="C160" s="523"/>
      <c r="D160" s="524"/>
      <c r="E160" s="524"/>
      <c r="F160" s="524"/>
      <c r="G160" s="523"/>
      <c r="H160" s="523"/>
      <c r="I160" s="523"/>
    </row>
    <row r="161" spans="1:9" ht="22.8">
      <c r="A161" s="523"/>
      <c r="B161" s="523"/>
      <c r="C161" s="523"/>
      <c r="D161" s="524"/>
      <c r="E161" s="524"/>
      <c r="F161" s="524"/>
      <c r="G161" s="523"/>
      <c r="H161" s="523"/>
      <c r="I161" s="523"/>
    </row>
    <row r="162" spans="1:9" ht="22.8">
      <c r="A162" s="523"/>
      <c r="B162" s="523"/>
      <c r="C162" s="523"/>
      <c r="D162" s="524"/>
      <c r="E162" s="524"/>
      <c r="F162" s="524"/>
      <c r="G162" s="523"/>
      <c r="H162" s="523"/>
      <c r="I162" s="523"/>
    </row>
    <row r="163" spans="1:9" ht="22.8">
      <c r="A163" s="523"/>
      <c r="B163" s="523"/>
      <c r="C163" s="523"/>
      <c r="D163" s="524"/>
      <c r="E163" s="524"/>
      <c r="F163" s="524"/>
      <c r="G163" s="523"/>
      <c r="H163" s="523"/>
      <c r="I163" s="523"/>
    </row>
    <row r="164" spans="1:9" ht="22.8">
      <c r="A164" s="523"/>
      <c r="B164" s="523"/>
      <c r="C164" s="523"/>
      <c r="D164" s="524"/>
      <c r="E164" s="524"/>
      <c r="F164" s="524"/>
      <c r="G164" s="523"/>
      <c r="H164" s="523"/>
      <c r="I164" s="523"/>
    </row>
    <row r="165" spans="1:9" ht="22.8">
      <c r="A165" s="523"/>
      <c r="B165" s="523"/>
      <c r="C165" s="523"/>
      <c r="D165" s="524"/>
      <c r="E165" s="524"/>
      <c r="F165" s="524"/>
      <c r="G165" s="523"/>
      <c r="H165" s="523"/>
      <c r="I165" s="523"/>
    </row>
    <row r="166" spans="1:9" ht="22.8">
      <c r="A166" s="523"/>
      <c r="B166" s="523"/>
      <c r="C166" s="523"/>
      <c r="D166" s="524"/>
      <c r="E166" s="524"/>
      <c r="F166" s="524"/>
      <c r="G166" s="523"/>
      <c r="H166" s="523"/>
      <c r="I166" s="523"/>
    </row>
    <row r="167" spans="1:9" ht="22.8">
      <c r="A167" s="523"/>
      <c r="B167" s="523"/>
      <c r="C167" s="523"/>
      <c r="D167" s="524"/>
      <c r="E167" s="524"/>
      <c r="F167" s="524"/>
      <c r="G167" s="523"/>
      <c r="H167" s="523"/>
      <c r="I167" s="523"/>
    </row>
    <row r="168" spans="1:9" ht="22.8">
      <c r="A168" s="523"/>
      <c r="B168" s="523"/>
      <c r="C168" s="523"/>
      <c r="D168" s="524"/>
      <c r="E168" s="524"/>
      <c r="F168" s="524"/>
      <c r="G168" s="523"/>
      <c r="H168" s="523"/>
      <c r="I168" s="523"/>
    </row>
    <row r="169" spans="1:9" ht="22.8">
      <c r="A169" s="523"/>
      <c r="B169" s="523"/>
      <c r="C169" s="523"/>
      <c r="D169" s="524"/>
      <c r="E169" s="524"/>
      <c r="F169" s="524"/>
      <c r="G169" s="523"/>
      <c r="H169" s="523"/>
      <c r="I169" s="523"/>
    </row>
    <row r="170" spans="1:9" ht="22.8">
      <c r="A170" s="523"/>
      <c r="B170" s="523"/>
      <c r="C170" s="523"/>
      <c r="D170" s="524"/>
      <c r="E170" s="524"/>
      <c r="F170" s="524"/>
      <c r="G170" s="523"/>
      <c r="H170" s="523"/>
      <c r="I170" s="523"/>
    </row>
    <row r="171" spans="1:9" ht="22.8">
      <c r="A171" s="523"/>
      <c r="B171" s="523"/>
      <c r="C171" s="523"/>
      <c r="D171" s="524"/>
      <c r="E171" s="524"/>
      <c r="F171" s="524"/>
      <c r="G171" s="523"/>
      <c r="H171" s="523"/>
      <c r="I171" s="523"/>
    </row>
    <row r="172" spans="1:9" ht="22.8">
      <c r="A172" s="523"/>
      <c r="B172" s="523"/>
      <c r="C172" s="523"/>
      <c r="D172" s="524"/>
      <c r="E172" s="524"/>
      <c r="F172" s="524"/>
      <c r="G172" s="523"/>
      <c r="H172" s="523"/>
      <c r="I172" s="523"/>
    </row>
    <row r="173" spans="1:9" ht="22.8">
      <c r="A173" s="523"/>
      <c r="B173" s="523"/>
      <c r="C173" s="523"/>
      <c r="D173" s="524"/>
      <c r="E173" s="524"/>
      <c r="F173" s="524"/>
      <c r="G173" s="523"/>
      <c r="H173" s="523"/>
      <c r="I173" s="523"/>
    </row>
    <row r="174" spans="1:9" ht="22.8">
      <c r="A174" s="523"/>
      <c r="B174" s="523"/>
      <c r="C174" s="523"/>
      <c r="D174" s="524"/>
      <c r="E174" s="524"/>
      <c r="F174" s="524"/>
      <c r="G174" s="523"/>
      <c r="H174" s="523"/>
      <c r="I174" s="523"/>
    </row>
    <row r="175" spans="1:9" ht="22.8">
      <c r="A175" s="523"/>
      <c r="B175" s="523"/>
      <c r="C175" s="523"/>
      <c r="D175" s="524"/>
      <c r="E175" s="524"/>
      <c r="F175" s="524"/>
      <c r="G175" s="523"/>
      <c r="H175" s="523"/>
      <c r="I175" s="523"/>
    </row>
    <row r="176" spans="1:9" ht="22.8">
      <c r="A176" s="523"/>
      <c r="B176" s="523"/>
      <c r="C176" s="523"/>
      <c r="D176" s="524"/>
      <c r="E176" s="524"/>
      <c r="F176" s="524"/>
      <c r="G176" s="523"/>
      <c r="H176" s="523"/>
      <c r="I176" s="523"/>
    </row>
    <row r="177" spans="1:9" ht="22.8">
      <c r="A177" s="523"/>
      <c r="B177" s="523"/>
      <c r="C177" s="523"/>
      <c r="D177" s="524"/>
      <c r="E177" s="524"/>
      <c r="F177" s="524"/>
      <c r="G177" s="523"/>
      <c r="H177" s="523"/>
      <c r="I177" s="523"/>
    </row>
    <row r="178" spans="1:9" ht="22.8">
      <c r="A178" s="523"/>
      <c r="B178" s="523"/>
      <c r="C178" s="523"/>
      <c r="D178" s="524"/>
      <c r="E178" s="524"/>
      <c r="F178" s="524"/>
      <c r="G178" s="523"/>
      <c r="H178" s="523"/>
      <c r="I178" s="523"/>
    </row>
    <row r="179" spans="1:9" ht="22.8">
      <c r="A179" s="523"/>
      <c r="B179" s="523"/>
      <c r="C179" s="523"/>
      <c r="D179" s="524"/>
      <c r="E179" s="524"/>
      <c r="F179" s="524"/>
      <c r="G179" s="523"/>
      <c r="H179" s="523"/>
      <c r="I179" s="523"/>
    </row>
    <row r="180" spans="1:9" ht="22.8">
      <c r="A180" s="523"/>
      <c r="B180" s="523"/>
      <c r="C180" s="523"/>
      <c r="D180" s="524"/>
      <c r="E180" s="524"/>
      <c r="F180" s="524"/>
      <c r="G180" s="523"/>
      <c r="H180" s="523"/>
      <c r="I180" s="523"/>
    </row>
    <row r="181" spans="1:9" ht="22.8">
      <c r="A181" s="523"/>
      <c r="B181" s="523"/>
      <c r="C181" s="523"/>
      <c r="D181" s="524"/>
      <c r="E181" s="524"/>
      <c r="F181" s="524"/>
      <c r="G181" s="523"/>
      <c r="H181" s="523"/>
      <c r="I181" s="523"/>
    </row>
    <row r="182" spans="1:9" ht="22.8">
      <c r="A182" s="523"/>
      <c r="B182" s="523"/>
      <c r="C182" s="523"/>
      <c r="D182" s="524"/>
      <c r="E182" s="524"/>
      <c r="F182" s="524"/>
      <c r="G182" s="523"/>
      <c r="H182" s="523"/>
      <c r="I182" s="523"/>
    </row>
    <row r="183" spans="1:9" ht="22.8">
      <c r="A183" s="523"/>
      <c r="B183" s="523"/>
      <c r="C183" s="523"/>
      <c r="D183" s="524"/>
      <c r="E183" s="524"/>
      <c r="F183" s="524"/>
      <c r="G183" s="523"/>
      <c r="H183" s="523"/>
      <c r="I183" s="523"/>
    </row>
    <row r="184" spans="1:9" ht="22.8">
      <c r="A184" s="523"/>
      <c r="B184" s="523"/>
      <c r="C184" s="523"/>
      <c r="D184" s="524"/>
      <c r="E184" s="524"/>
      <c r="F184" s="524"/>
      <c r="G184" s="523"/>
      <c r="H184" s="523"/>
      <c r="I184" s="523"/>
    </row>
    <row r="185" spans="1:9" ht="22.8">
      <c r="A185" s="523"/>
      <c r="B185" s="523"/>
      <c r="C185" s="523"/>
      <c r="D185" s="524"/>
      <c r="E185" s="524"/>
      <c r="F185" s="524"/>
      <c r="G185" s="523"/>
      <c r="H185" s="523"/>
      <c r="I185" s="523"/>
    </row>
    <row r="186" spans="1:9" ht="22.8">
      <c r="A186" s="523"/>
      <c r="B186" s="523"/>
      <c r="C186" s="523"/>
      <c r="D186" s="524"/>
      <c r="E186" s="524"/>
      <c r="F186" s="524"/>
      <c r="G186" s="523"/>
      <c r="H186" s="523"/>
      <c r="I186" s="523"/>
    </row>
    <row r="187" spans="1:9" ht="22.8">
      <c r="A187" s="523"/>
      <c r="B187" s="523"/>
      <c r="C187" s="523"/>
      <c r="D187" s="524"/>
      <c r="E187" s="524"/>
      <c r="F187" s="524"/>
      <c r="G187" s="523"/>
      <c r="H187" s="523"/>
      <c r="I187" s="523"/>
    </row>
    <row r="188" spans="1:9" ht="22.8">
      <c r="A188" s="523"/>
      <c r="B188" s="523"/>
      <c r="C188" s="523"/>
      <c r="D188" s="524"/>
      <c r="E188" s="524"/>
      <c r="F188" s="524"/>
      <c r="G188" s="523"/>
      <c r="H188" s="523"/>
      <c r="I188" s="523"/>
    </row>
    <row r="189" spans="1:9" ht="22.8">
      <c r="A189" s="523"/>
      <c r="B189" s="523"/>
      <c r="C189" s="523"/>
      <c r="D189" s="524"/>
      <c r="E189" s="524"/>
      <c r="F189" s="524"/>
      <c r="G189" s="523"/>
      <c r="H189" s="523"/>
      <c r="I189" s="523"/>
    </row>
    <row r="190" spans="1:9" ht="22.8">
      <c r="A190" s="523"/>
      <c r="B190" s="523"/>
      <c r="C190" s="523"/>
      <c r="D190" s="524"/>
      <c r="E190" s="524"/>
      <c r="F190" s="524"/>
      <c r="G190" s="523"/>
      <c r="H190" s="523"/>
      <c r="I190" s="523"/>
    </row>
    <row r="191" spans="1:9" ht="22.8">
      <c r="A191" s="523"/>
      <c r="B191" s="523"/>
      <c r="C191" s="523"/>
      <c r="D191" s="524"/>
      <c r="E191" s="524"/>
      <c r="F191" s="524"/>
      <c r="G191" s="523"/>
      <c r="H191" s="523"/>
      <c r="I191" s="523"/>
    </row>
    <row r="192" spans="1:9" ht="22.8">
      <c r="A192" s="523"/>
      <c r="B192" s="523"/>
      <c r="C192" s="523"/>
      <c r="D192" s="524"/>
      <c r="E192" s="524"/>
      <c r="F192" s="524"/>
      <c r="G192" s="523"/>
      <c r="H192" s="523"/>
      <c r="I192" s="523"/>
    </row>
    <row r="193" spans="1:9" ht="22.8">
      <c r="A193" s="523"/>
      <c r="B193" s="523"/>
      <c r="C193" s="523"/>
      <c r="D193" s="524"/>
      <c r="E193" s="524"/>
      <c r="F193" s="524"/>
      <c r="G193" s="523"/>
      <c r="H193" s="523"/>
      <c r="I193" s="523"/>
    </row>
    <row r="194" spans="1:9" ht="22.8">
      <c r="A194" s="523"/>
      <c r="B194" s="523"/>
      <c r="C194" s="523"/>
      <c r="D194" s="524"/>
      <c r="E194" s="524"/>
      <c r="F194" s="524"/>
      <c r="G194" s="523"/>
      <c r="H194" s="523"/>
      <c r="I194" s="523"/>
    </row>
    <row r="195" spans="1:9" ht="22.8">
      <c r="A195" s="523"/>
      <c r="B195" s="523"/>
      <c r="C195" s="523"/>
      <c r="D195" s="524"/>
      <c r="E195" s="524"/>
      <c r="F195" s="524"/>
      <c r="G195" s="523"/>
      <c r="H195" s="523"/>
      <c r="I195" s="523"/>
    </row>
    <row r="196" spans="1:9" ht="22.8">
      <c r="A196" s="523"/>
      <c r="B196" s="523"/>
      <c r="C196" s="523"/>
      <c r="D196" s="524"/>
      <c r="E196" s="524"/>
      <c r="F196" s="524"/>
      <c r="G196" s="523"/>
      <c r="H196" s="523"/>
      <c r="I196" s="523"/>
    </row>
    <row r="197" spans="1:9" ht="22.8">
      <c r="A197" s="523"/>
      <c r="B197" s="523"/>
      <c r="C197" s="523"/>
      <c r="D197" s="524"/>
      <c r="E197" s="524"/>
      <c r="F197" s="524"/>
      <c r="G197" s="523"/>
      <c r="H197" s="523"/>
      <c r="I197" s="523"/>
    </row>
    <row r="198" spans="1:9" ht="22.8">
      <c r="A198" s="523"/>
      <c r="B198" s="523"/>
      <c r="C198" s="523"/>
      <c r="D198" s="524"/>
      <c r="E198" s="524"/>
      <c r="F198" s="524"/>
      <c r="G198" s="523"/>
      <c r="H198" s="523"/>
      <c r="I198" s="523"/>
    </row>
    <row r="199" spans="1:9" ht="22.8">
      <c r="A199" s="523"/>
      <c r="B199" s="523"/>
      <c r="C199" s="523"/>
      <c r="D199" s="524"/>
      <c r="E199" s="524"/>
      <c r="F199" s="524"/>
      <c r="G199" s="523"/>
      <c r="H199" s="523"/>
      <c r="I199" s="523"/>
    </row>
    <row r="200" spans="1:9" ht="22.8">
      <c r="A200" s="523"/>
      <c r="B200" s="523"/>
      <c r="C200" s="523"/>
      <c r="D200" s="524"/>
      <c r="E200" s="524"/>
      <c r="F200" s="524"/>
      <c r="G200" s="523"/>
      <c r="H200" s="523"/>
      <c r="I200" s="523"/>
    </row>
    <row r="201" spans="1:9" ht="22.8">
      <c r="A201" s="523"/>
      <c r="B201" s="523"/>
      <c r="C201" s="523"/>
      <c r="D201" s="524"/>
      <c r="E201" s="524"/>
      <c r="F201" s="524"/>
      <c r="G201" s="523"/>
      <c r="H201" s="523"/>
      <c r="I201" s="523"/>
    </row>
    <row r="202" spans="1:9" ht="22.8">
      <c r="A202" s="523"/>
      <c r="B202" s="523"/>
      <c r="C202" s="523"/>
      <c r="D202" s="524"/>
      <c r="E202" s="524"/>
      <c r="F202" s="524"/>
      <c r="G202" s="523"/>
      <c r="H202" s="523"/>
      <c r="I202" s="523"/>
    </row>
    <row r="203" spans="1:9" ht="22.8">
      <c r="A203" s="523"/>
      <c r="B203" s="523"/>
      <c r="C203" s="523"/>
      <c r="D203" s="524"/>
      <c r="E203" s="524"/>
      <c r="F203" s="524"/>
      <c r="G203" s="523"/>
      <c r="H203" s="523"/>
      <c r="I203" s="523"/>
    </row>
    <row r="204" spans="1:9" ht="22.8">
      <c r="A204" s="523"/>
      <c r="B204" s="523"/>
      <c r="C204" s="523"/>
      <c r="D204" s="524"/>
      <c r="E204" s="524"/>
      <c r="F204" s="524"/>
      <c r="G204" s="523"/>
      <c r="H204" s="523"/>
      <c r="I204" s="523"/>
    </row>
    <row r="205" spans="1:9" ht="22.8">
      <c r="A205" s="523"/>
      <c r="B205" s="523"/>
      <c r="C205" s="523"/>
      <c r="D205" s="524"/>
      <c r="E205" s="524"/>
      <c r="F205" s="524"/>
      <c r="G205" s="523"/>
      <c r="H205" s="523"/>
      <c r="I205" s="523"/>
    </row>
    <row r="206" spans="1:9" ht="22.8">
      <c r="A206" s="523"/>
      <c r="B206" s="523"/>
      <c r="C206" s="523"/>
      <c r="D206" s="524"/>
      <c r="E206" s="524"/>
      <c r="F206" s="524"/>
      <c r="G206" s="523"/>
      <c r="H206" s="523"/>
      <c r="I206" s="523"/>
    </row>
    <row r="207" spans="1:9" ht="22.8">
      <c r="A207" s="523"/>
      <c r="B207" s="523"/>
      <c r="C207" s="523"/>
      <c r="D207" s="524"/>
      <c r="E207" s="524"/>
      <c r="F207" s="524"/>
      <c r="G207" s="523"/>
      <c r="H207" s="523"/>
      <c r="I207" s="523"/>
    </row>
    <row r="208" spans="1:9" ht="22.8">
      <c r="A208" s="523"/>
      <c r="B208" s="523"/>
      <c r="C208" s="523"/>
      <c r="D208" s="524"/>
      <c r="E208" s="524"/>
      <c r="F208" s="524"/>
      <c r="G208" s="523"/>
      <c r="H208" s="523"/>
      <c r="I208" s="523"/>
    </row>
    <row r="209" spans="1:9" ht="22.8">
      <c r="A209" s="523"/>
      <c r="B209" s="523"/>
      <c r="C209" s="523"/>
      <c r="D209" s="524"/>
      <c r="E209" s="524"/>
      <c r="F209" s="524"/>
      <c r="G209" s="523"/>
      <c r="H209" s="523"/>
      <c r="I209" s="523"/>
    </row>
    <row r="210" spans="1:9" ht="22.8">
      <c r="A210" s="523"/>
      <c r="B210" s="523"/>
      <c r="C210" s="523"/>
      <c r="D210" s="524"/>
      <c r="E210" s="524"/>
      <c r="F210" s="524"/>
      <c r="G210" s="523"/>
      <c r="H210" s="523"/>
      <c r="I210" s="523"/>
    </row>
    <row r="211" spans="1:9" ht="22.8">
      <c r="A211" s="523"/>
      <c r="B211" s="523"/>
      <c r="C211" s="523"/>
      <c r="D211" s="524"/>
      <c r="E211" s="524"/>
      <c r="F211" s="524"/>
      <c r="G211" s="523"/>
      <c r="H211" s="523"/>
      <c r="I211" s="523"/>
    </row>
    <row r="212" spans="1:9" ht="22.8">
      <c r="A212" s="523"/>
      <c r="B212" s="523"/>
      <c r="C212" s="523"/>
      <c r="D212" s="524"/>
      <c r="E212" s="524"/>
      <c r="F212" s="524"/>
      <c r="G212" s="523"/>
      <c r="H212" s="523"/>
      <c r="I212" s="523"/>
    </row>
    <row r="213" spans="1:9" ht="22.8">
      <c r="A213" s="523"/>
      <c r="B213" s="523"/>
      <c r="C213" s="523"/>
      <c r="D213" s="524"/>
      <c r="E213" s="524"/>
      <c r="F213" s="524"/>
      <c r="G213" s="523"/>
      <c r="H213" s="523"/>
      <c r="I213" s="523"/>
    </row>
    <row r="214" spans="1:9" ht="22.8">
      <c r="A214" s="523"/>
      <c r="B214" s="523"/>
      <c r="C214" s="523"/>
      <c r="D214" s="524"/>
      <c r="E214" s="524"/>
      <c r="F214" s="524"/>
      <c r="G214" s="523"/>
      <c r="H214" s="523"/>
      <c r="I214" s="523"/>
    </row>
    <row r="215" spans="1:9" ht="22.8">
      <c r="A215" s="523"/>
      <c r="B215" s="523"/>
      <c r="C215" s="523"/>
      <c r="D215" s="524"/>
      <c r="E215" s="524"/>
      <c r="F215" s="524"/>
      <c r="G215" s="523"/>
      <c r="H215" s="523"/>
      <c r="I215" s="523"/>
    </row>
    <row r="216" spans="1:9" ht="22.8">
      <c r="A216" s="523"/>
      <c r="B216" s="523"/>
      <c r="C216" s="523"/>
      <c r="D216" s="524"/>
      <c r="E216" s="524"/>
      <c r="F216" s="524"/>
      <c r="G216" s="523"/>
      <c r="H216" s="523"/>
      <c r="I216" s="523"/>
    </row>
    <row r="217" spans="1:9" ht="22.8">
      <c r="A217" s="523"/>
      <c r="B217" s="523"/>
      <c r="C217" s="523"/>
      <c r="D217" s="524"/>
      <c r="E217" s="524"/>
      <c r="F217" s="524"/>
      <c r="G217" s="523"/>
      <c r="H217" s="523"/>
      <c r="I217" s="523"/>
    </row>
    <row r="218" spans="1:9" ht="22.8">
      <c r="A218" s="523"/>
      <c r="B218" s="523"/>
      <c r="C218" s="523"/>
      <c r="D218" s="524"/>
      <c r="E218" s="524"/>
      <c r="F218" s="524"/>
      <c r="G218" s="523"/>
      <c r="H218" s="523"/>
      <c r="I218" s="523"/>
    </row>
    <row r="219" spans="1:9" ht="22.8">
      <c r="A219" s="523"/>
      <c r="B219" s="523"/>
      <c r="C219" s="523"/>
      <c r="D219" s="524"/>
      <c r="E219" s="524"/>
      <c r="F219" s="524"/>
      <c r="G219" s="523"/>
      <c r="H219" s="523"/>
      <c r="I219" s="523"/>
    </row>
    <row r="220" spans="1:9" ht="22.8">
      <c r="A220" s="523"/>
      <c r="B220" s="523"/>
      <c r="C220" s="523"/>
      <c r="D220" s="524"/>
      <c r="E220" s="524"/>
      <c r="F220" s="524"/>
      <c r="G220" s="523"/>
      <c r="H220" s="523"/>
      <c r="I220" s="523"/>
    </row>
    <row r="221" spans="1:9" ht="22.8">
      <c r="A221" s="523"/>
      <c r="B221" s="523"/>
      <c r="C221" s="523"/>
      <c r="D221" s="524"/>
      <c r="E221" s="524"/>
      <c r="F221" s="524"/>
      <c r="G221" s="523"/>
      <c r="H221" s="523"/>
      <c r="I221" s="523"/>
    </row>
    <row r="222" spans="1:9" ht="22.8">
      <c r="A222" s="523"/>
      <c r="B222" s="523"/>
      <c r="C222" s="523"/>
      <c r="D222" s="524"/>
      <c r="E222" s="524"/>
      <c r="F222" s="524"/>
      <c r="G222" s="523"/>
      <c r="H222" s="523"/>
      <c r="I222" s="523"/>
    </row>
  </sheetData>
  <mergeCells count="16">
    <mergeCell ref="A14:L14"/>
    <mergeCell ref="M1:N1"/>
    <mergeCell ref="A5:A7"/>
    <mergeCell ref="B5:B7"/>
    <mergeCell ref="C5:I5"/>
    <mergeCell ref="J5:L5"/>
    <mergeCell ref="C6:C7"/>
    <mergeCell ref="D6:F6"/>
    <mergeCell ref="G6:I6"/>
    <mergeCell ref="J6:L6"/>
    <mergeCell ref="I1:J1"/>
    <mergeCell ref="K1:L1"/>
    <mergeCell ref="I2:J2"/>
    <mergeCell ref="K2:L2"/>
    <mergeCell ref="A3:L3"/>
    <mergeCell ref="A4:L4"/>
  </mergeCells>
  <phoneticPr fontId="15" type="noConversion"/>
  <hyperlinks>
    <hyperlink ref="M1" location="預告統計資料發布時間表!A1" display="回發布時間表" xr:uid="{51F43477-3CAC-4D8D-B92D-ABE5191D7C2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4"/>
  <sheetViews>
    <sheetView workbookViewId="0">
      <selection activeCell="B1" sqref="B1:C1"/>
    </sheetView>
  </sheetViews>
  <sheetFormatPr defaultRowHeight="16.2"/>
  <cols>
    <col min="1" max="1" width="93.44140625" customWidth="1"/>
  </cols>
  <sheetData>
    <row r="1" spans="1:3" ht="19.8">
      <c r="A1" s="67" t="s">
        <v>485</v>
      </c>
      <c r="B1" s="1448" t="s">
        <v>81</v>
      </c>
      <c r="C1" s="1449"/>
    </row>
    <row r="2" spans="1:3" ht="19.8">
      <c r="A2" s="57" t="s">
        <v>574</v>
      </c>
    </row>
    <row r="3" spans="1:3" ht="19.8">
      <c r="A3" s="57" t="s">
        <v>486</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39.6">
      <c r="A14" s="72" t="s">
        <v>487</v>
      </c>
    </row>
    <row r="15" spans="1:3" ht="39.6">
      <c r="A15" s="70" t="s">
        <v>473</v>
      </c>
    </row>
    <row r="16" spans="1:3" ht="19.8">
      <c r="A16" s="68" t="s">
        <v>55</v>
      </c>
    </row>
    <row r="17" spans="1:1" ht="19.8">
      <c r="A17" s="68" t="s">
        <v>488</v>
      </c>
    </row>
    <row r="18" spans="1:1" ht="19.8">
      <c r="A18" s="68" t="s">
        <v>489</v>
      </c>
    </row>
    <row r="19" spans="1:1" ht="19.8">
      <c r="A19" s="68" t="s">
        <v>490</v>
      </c>
    </row>
    <row r="20" spans="1:1" ht="118.8">
      <c r="A20" s="70" t="s">
        <v>491</v>
      </c>
    </row>
    <row r="21" spans="1:1" ht="19.8">
      <c r="A21" s="68" t="s">
        <v>492</v>
      </c>
    </row>
    <row r="22" spans="1:1" ht="59.4">
      <c r="A22" s="70" t="s">
        <v>493</v>
      </c>
    </row>
    <row r="23" spans="1:1" ht="19.8">
      <c r="A23" s="68" t="s">
        <v>481</v>
      </c>
    </row>
    <row r="24" spans="1:1" ht="19.8">
      <c r="A24" s="63" t="s">
        <v>460</v>
      </c>
    </row>
    <row r="25" spans="1:1" ht="19.8">
      <c r="A25" s="68" t="s">
        <v>57</v>
      </c>
    </row>
    <row r="26" spans="1:1" ht="19.8">
      <c r="A26" s="69" t="s">
        <v>58</v>
      </c>
    </row>
    <row r="27" spans="1:1" ht="39" customHeight="1">
      <c r="A27" s="64" t="s">
        <v>508</v>
      </c>
    </row>
    <row r="28" spans="1:1" ht="39.6">
      <c r="A28" s="70" t="s">
        <v>482</v>
      </c>
    </row>
    <row r="29" spans="1:1" ht="19.8">
      <c r="A29" s="69" t="s">
        <v>59</v>
      </c>
    </row>
    <row r="30" spans="1:1" ht="19.8">
      <c r="A30" s="70" t="s">
        <v>483</v>
      </c>
    </row>
    <row r="31" spans="1:1" ht="19.8">
      <c r="A31" s="70" t="s">
        <v>484</v>
      </c>
    </row>
    <row r="32" spans="1:1" ht="39.6">
      <c r="A32" s="71" t="s">
        <v>60</v>
      </c>
    </row>
    <row r="33" spans="1:1" ht="20.399999999999999" thickBot="1">
      <c r="A33" s="73" t="s">
        <v>61</v>
      </c>
    </row>
    <row r="34" spans="1:1">
      <c r="A34" s="55" t="s">
        <v>49</v>
      </c>
    </row>
  </sheetData>
  <mergeCells count="1">
    <mergeCell ref="B1:C1"/>
  </mergeCells>
  <phoneticPr fontId="15" type="noConversion"/>
  <hyperlinks>
    <hyperlink ref="B1" location="預告統計資料發布時間表!A1" display="回發布時間表" xr:uid="{00000000-0004-0000-1600-000000000000}"/>
    <hyperlink ref="A34" location="預告統計資料發布時間表!A1" display="回發布時間表" xr:uid="{00000000-0004-0000-16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34"/>
  <sheetViews>
    <sheetView workbookViewId="0">
      <selection activeCell="B1" sqref="B1:C1"/>
    </sheetView>
  </sheetViews>
  <sheetFormatPr defaultRowHeight="16.2"/>
  <cols>
    <col min="1" max="1" width="93.44140625" customWidth="1"/>
  </cols>
  <sheetData>
    <row r="1" spans="1:3" ht="19.8">
      <c r="A1" s="67" t="s">
        <v>494</v>
      </c>
      <c r="B1" s="1448" t="s">
        <v>81</v>
      </c>
      <c r="C1" s="1449"/>
    </row>
    <row r="2" spans="1:3" ht="19.8">
      <c r="A2" s="57" t="s">
        <v>574</v>
      </c>
    </row>
    <row r="3" spans="1:3" ht="19.8">
      <c r="A3" s="57" t="s">
        <v>495</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39.6">
      <c r="A14" s="60" t="s">
        <v>496</v>
      </c>
    </row>
    <row r="15" spans="1:3" ht="39.6">
      <c r="A15" s="70" t="s">
        <v>473</v>
      </c>
    </row>
    <row r="16" spans="1:3" ht="19.8">
      <c r="A16" s="68" t="s">
        <v>55</v>
      </c>
    </row>
    <row r="17" spans="1:1" ht="19.8">
      <c r="A17" s="70" t="s">
        <v>497</v>
      </c>
    </row>
    <row r="18" spans="1:1" ht="19.8">
      <c r="A18" s="70" t="s">
        <v>498</v>
      </c>
    </row>
    <row r="19" spans="1:1" ht="39.6">
      <c r="A19" s="70" t="s">
        <v>499</v>
      </c>
    </row>
    <row r="20" spans="1:1" ht="19.8">
      <c r="A20" s="70" t="s">
        <v>500</v>
      </c>
    </row>
    <row r="21" spans="1:1" ht="19.8">
      <c r="A21" s="68" t="s">
        <v>501</v>
      </c>
    </row>
    <row r="22" spans="1:1" ht="79.2">
      <c r="A22" s="70" t="s">
        <v>502</v>
      </c>
    </row>
    <row r="23" spans="1:1" ht="19.8">
      <c r="A23" s="68" t="s">
        <v>481</v>
      </c>
    </row>
    <row r="24" spans="1:1" ht="19.8">
      <c r="A24" s="63" t="s">
        <v>460</v>
      </c>
    </row>
    <row r="25" spans="1:1" ht="19.8">
      <c r="A25" s="68" t="s">
        <v>57</v>
      </c>
    </row>
    <row r="26" spans="1:1" ht="19.8">
      <c r="A26" s="69" t="s">
        <v>58</v>
      </c>
    </row>
    <row r="27" spans="1:1" ht="39" customHeight="1">
      <c r="A27" s="64" t="s">
        <v>508</v>
      </c>
    </row>
    <row r="28" spans="1:1" ht="39.6">
      <c r="A28" s="70" t="s">
        <v>482</v>
      </c>
    </row>
    <row r="29" spans="1:1" ht="19.8">
      <c r="A29" s="69" t="s">
        <v>59</v>
      </c>
    </row>
    <row r="30" spans="1:1" ht="19.8">
      <c r="A30" s="70" t="s">
        <v>483</v>
      </c>
    </row>
    <row r="31" spans="1:1" ht="19.8">
      <c r="A31" s="70" t="s">
        <v>484</v>
      </c>
    </row>
    <row r="32" spans="1:1" ht="39.6">
      <c r="A32" s="71" t="s">
        <v>60</v>
      </c>
    </row>
    <row r="33" spans="1:1" ht="20.399999999999999" thickBot="1">
      <c r="A33" s="73" t="s">
        <v>61</v>
      </c>
    </row>
    <row r="34" spans="1:1">
      <c r="A34" s="55" t="s">
        <v>49</v>
      </c>
    </row>
  </sheetData>
  <mergeCells count="1">
    <mergeCell ref="B1:C1"/>
  </mergeCells>
  <phoneticPr fontId="15" type="noConversion"/>
  <hyperlinks>
    <hyperlink ref="B1" location="預告統計資料發布時間表!A1" display="回發布時間表" xr:uid="{00000000-0004-0000-1700-000000000000}"/>
    <hyperlink ref="A34" location="預告統計資料發布時間表!A1" display="回發布時間表" xr:uid="{00000000-0004-0000-17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AA5D-3715-4FD2-81DD-B1F1FDA44024}">
  <dimension ref="A1:C31"/>
  <sheetViews>
    <sheetView workbookViewId="0">
      <selection activeCell="B1" sqref="B1:C1"/>
    </sheetView>
  </sheetViews>
  <sheetFormatPr defaultRowHeight="16.2"/>
  <cols>
    <col min="1" max="1" width="93.44140625" customWidth="1"/>
  </cols>
  <sheetData>
    <row r="1" spans="1:3" ht="19.8">
      <c r="A1" s="67" t="s">
        <v>564</v>
      </c>
      <c r="B1" s="1448" t="s">
        <v>81</v>
      </c>
      <c r="C1" s="1450"/>
    </row>
    <row r="2" spans="1:3" ht="19.8">
      <c r="A2" s="92" t="s">
        <v>574</v>
      </c>
    </row>
    <row r="3" spans="1:3" ht="19.8">
      <c r="A3" s="92" t="s">
        <v>565</v>
      </c>
    </row>
    <row r="4" spans="1:3" ht="19.8">
      <c r="A4" s="93" t="s">
        <v>51</v>
      </c>
    </row>
    <row r="5" spans="1:3" ht="19.8">
      <c r="A5" s="94" t="s">
        <v>518</v>
      </c>
    </row>
    <row r="6" spans="1:3" ht="19.8">
      <c r="A6" s="95" t="s">
        <v>76</v>
      </c>
    </row>
    <row r="7" spans="1:3" ht="19.8">
      <c r="A7" s="95" t="s">
        <v>77</v>
      </c>
    </row>
    <row r="8" spans="1:3" ht="19.8">
      <c r="A8" s="95" t="s">
        <v>64</v>
      </c>
    </row>
    <row r="9" spans="1:3" ht="19.8">
      <c r="A9" s="95" t="s">
        <v>78</v>
      </c>
    </row>
    <row r="10" spans="1:3" ht="19.8">
      <c r="A10" s="96" t="s">
        <v>53</v>
      </c>
    </row>
    <row r="11" spans="1:3" ht="19.8">
      <c r="A11" s="94" t="s">
        <v>519</v>
      </c>
    </row>
    <row r="12" spans="1:3" ht="99">
      <c r="A12" s="97" t="s">
        <v>84</v>
      </c>
    </row>
    <row r="13" spans="1:3" ht="19.8">
      <c r="A13" s="98" t="s">
        <v>54</v>
      </c>
      <c r="C13" s="2"/>
    </row>
    <row r="14" spans="1:3" ht="34.799999999999997">
      <c r="A14" s="99" t="s">
        <v>566</v>
      </c>
    </row>
    <row r="15" spans="1:3" ht="19.8">
      <c r="A15" s="100" t="s">
        <v>567</v>
      </c>
    </row>
    <row r="16" spans="1:3" ht="21.6" customHeight="1">
      <c r="A16" s="101" t="s">
        <v>55</v>
      </c>
    </row>
    <row r="17" spans="1:1" ht="39.6">
      <c r="A17" s="100" t="s">
        <v>568</v>
      </c>
    </row>
    <row r="18" spans="1:1" ht="19.8">
      <c r="A18" s="101" t="s">
        <v>569</v>
      </c>
    </row>
    <row r="19" spans="1:1" ht="19.8">
      <c r="A19" s="101" t="s">
        <v>570</v>
      </c>
    </row>
    <row r="20" spans="1:1" ht="19.8">
      <c r="A20" s="101" t="s">
        <v>481</v>
      </c>
    </row>
    <row r="21" spans="1:1" ht="19.8">
      <c r="A21" s="119" t="s">
        <v>301</v>
      </c>
    </row>
    <row r="22" spans="1:1" ht="19.8">
      <c r="A22" s="101" t="s">
        <v>57</v>
      </c>
    </row>
    <row r="23" spans="1:1" ht="19.8">
      <c r="A23" s="98" t="s">
        <v>58</v>
      </c>
    </row>
    <row r="24" spans="1:1" ht="39.6">
      <c r="A24" s="122" t="s">
        <v>503</v>
      </c>
    </row>
    <row r="25" spans="1:1" ht="39.6">
      <c r="A25" s="100" t="s">
        <v>571</v>
      </c>
    </row>
    <row r="26" spans="1:1" ht="19.8">
      <c r="A26" s="98" t="s">
        <v>59</v>
      </c>
    </row>
    <row r="27" spans="1:1" ht="19.8">
      <c r="A27" s="100" t="s">
        <v>572</v>
      </c>
    </row>
    <row r="28" spans="1:1" ht="19.8">
      <c r="A28" s="100" t="s">
        <v>573</v>
      </c>
    </row>
    <row r="29" spans="1:1" ht="39.6">
      <c r="A29" s="102" t="s">
        <v>60</v>
      </c>
    </row>
    <row r="30" spans="1:1" ht="20.399999999999999" thickBot="1">
      <c r="A30" s="103" t="s">
        <v>61</v>
      </c>
    </row>
    <row r="31" spans="1:1">
      <c r="A31" s="55" t="s">
        <v>49</v>
      </c>
    </row>
  </sheetData>
  <mergeCells count="1">
    <mergeCell ref="B1:C1"/>
  </mergeCells>
  <phoneticPr fontId="15" type="noConversion"/>
  <hyperlinks>
    <hyperlink ref="A31" location="預告統計資料發布時間表!A1" display="回發布時間表" xr:uid="{C6CFFD21-CD51-4D90-84D3-EF2AB0AB833D}"/>
    <hyperlink ref="B1" location="預告統計資料發布時間表!A1" display="回發布時間表" xr:uid="{80BF30B1-F048-4E32-B8EA-9BF99259F0A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376D-A43C-46A2-90A6-C843AC11A3EF}">
  <dimension ref="A1:C30"/>
  <sheetViews>
    <sheetView workbookViewId="0">
      <selection activeCell="B1" sqref="B1:C1"/>
    </sheetView>
  </sheetViews>
  <sheetFormatPr defaultRowHeight="16.2"/>
  <cols>
    <col min="1" max="1" width="93.44140625" customWidth="1"/>
  </cols>
  <sheetData>
    <row r="1" spans="1:3" ht="19.8">
      <c r="A1" s="67" t="s">
        <v>584</v>
      </c>
      <c r="B1" s="1448" t="s">
        <v>81</v>
      </c>
      <c r="C1" s="1450"/>
    </row>
    <row r="2" spans="1:3" ht="19.8">
      <c r="A2" s="92" t="s">
        <v>574</v>
      </c>
    </row>
    <row r="3" spans="1:3" ht="19.8">
      <c r="A3" s="92" t="s">
        <v>578</v>
      </c>
    </row>
    <row r="4" spans="1:3" ht="19.8">
      <c r="A4" s="93" t="s">
        <v>51</v>
      </c>
    </row>
    <row r="5" spans="1:3" ht="19.8">
      <c r="A5" s="94" t="s">
        <v>518</v>
      </c>
    </row>
    <row r="6" spans="1:3" ht="19.8">
      <c r="A6" s="95" t="s">
        <v>76</v>
      </c>
    </row>
    <row r="7" spans="1:3" ht="19.8">
      <c r="A7" s="95" t="s">
        <v>77</v>
      </c>
    </row>
    <row r="8" spans="1:3" ht="19.8">
      <c r="A8" s="95" t="s">
        <v>64</v>
      </c>
    </row>
    <row r="9" spans="1:3" ht="19.8">
      <c r="A9" s="95" t="s">
        <v>78</v>
      </c>
    </row>
    <row r="10" spans="1:3" ht="19.8">
      <c r="A10" s="96" t="s">
        <v>53</v>
      </c>
    </row>
    <row r="11" spans="1:3" ht="19.8">
      <c r="A11" s="94" t="s">
        <v>519</v>
      </c>
    </row>
    <row r="12" spans="1:3" ht="99">
      <c r="A12" s="97" t="s">
        <v>84</v>
      </c>
    </row>
    <row r="13" spans="1:3" ht="19.8">
      <c r="A13" s="104" t="s">
        <v>54</v>
      </c>
      <c r="C13" s="2"/>
    </row>
    <row r="14" spans="1:3" ht="17.399999999999999">
      <c r="A14" s="105" t="s">
        <v>579</v>
      </c>
    </row>
    <row r="15" spans="1:3" ht="19.8">
      <c r="A15" s="106" t="s">
        <v>567</v>
      </c>
    </row>
    <row r="16" spans="1:3" ht="21.6" customHeight="1">
      <c r="A16" s="107" t="s">
        <v>55</v>
      </c>
    </row>
    <row r="17" spans="1:1" ht="19.8">
      <c r="A17" s="106" t="s">
        <v>580</v>
      </c>
    </row>
    <row r="18" spans="1:1" ht="19.8">
      <c r="A18" s="107" t="s">
        <v>581</v>
      </c>
    </row>
    <row r="19" spans="1:1" ht="79.2">
      <c r="A19" s="106" t="s">
        <v>582</v>
      </c>
    </row>
    <row r="20" spans="1:1" ht="19.8">
      <c r="A20" s="107" t="s">
        <v>481</v>
      </c>
    </row>
    <row r="21" spans="1:1" ht="19.8">
      <c r="A21" s="120" t="s">
        <v>301</v>
      </c>
    </row>
    <row r="22" spans="1:1" ht="19.8">
      <c r="A22" s="107" t="s">
        <v>57</v>
      </c>
    </row>
    <row r="23" spans="1:1" ht="19.8">
      <c r="A23" s="104" t="s">
        <v>58</v>
      </c>
    </row>
    <row r="24" spans="1:1" ht="39.6">
      <c r="A24" s="121" t="s">
        <v>503</v>
      </c>
    </row>
    <row r="25" spans="1:1" ht="39.6">
      <c r="A25" s="106" t="s">
        <v>571</v>
      </c>
    </row>
    <row r="26" spans="1:1" ht="19.8">
      <c r="A26" s="104" t="s">
        <v>59</v>
      </c>
    </row>
    <row r="27" spans="1:1" ht="19.8">
      <c r="A27" s="106" t="s">
        <v>583</v>
      </c>
    </row>
    <row r="28" spans="1:1" ht="19.8">
      <c r="A28" s="106" t="s">
        <v>573</v>
      </c>
    </row>
    <row r="29" spans="1:1" ht="39.6">
      <c r="A29" s="108" t="s">
        <v>60</v>
      </c>
    </row>
    <row r="30" spans="1:1" ht="20.399999999999999" thickBot="1">
      <c r="A30" s="109" t="s">
        <v>61</v>
      </c>
    </row>
  </sheetData>
  <mergeCells count="1">
    <mergeCell ref="B1:C1"/>
  </mergeCells>
  <phoneticPr fontId="15" type="noConversion"/>
  <hyperlinks>
    <hyperlink ref="B1" location="預告統計資料發布時間表!A1" display="回發布時間表" xr:uid="{9CC3A8C0-2FD0-4F13-8EDA-1848E8873AE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7358-8CD2-42FA-9380-2B9D82BCE238}">
  <dimension ref="A1:C39"/>
  <sheetViews>
    <sheetView workbookViewId="0">
      <selection activeCell="B1" sqref="B1"/>
    </sheetView>
  </sheetViews>
  <sheetFormatPr defaultRowHeight="16.2"/>
  <cols>
    <col min="1" max="1" width="97.44140625" customWidth="1"/>
  </cols>
  <sheetData>
    <row r="1" spans="1:3" ht="19.8">
      <c r="A1" s="67" t="s">
        <v>1998</v>
      </c>
      <c r="B1" s="1200" t="s">
        <v>81</v>
      </c>
    </row>
    <row r="2" spans="1:3" ht="19.8">
      <c r="A2" s="74" t="s">
        <v>1999</v>
      </c>
    </row>
    <row r="3" spans="1:3" ht="19.8">
      <c r="A3" s="57" t="s">
        <v>578</v>
      </c>
    </row>
    <row r="4" spans="1:3" ht="19.8">
      <c r="A4" s="58" t="s">
        <v>51</v>
      </c>
    </row>
    <row r="5" spans="1:3" ht="19.8">
      <c r="A5" s="1201" t="s">
        <v>511</v>
      </c>
    </row>
    <row r="6" spans="1:3" ht="19.8">
      <c r="A6" s="1201" t="s">
        <v>2015</v>
      </c>
    </row>
    <row r="7" spans="1:3" ht="19.8">
      <c r="A7" s="1202" t="s">
        <v>2016</v>
      </c>
    </row>
    <row r="8" spans="1:3" ht="19.8">
      <c r="A8" s="1202" t="s">
        <v>2017</v>
      </c>
    </row>
    <row r="9" spans="1:3" ht="19.8">
      <c r="A9" s="1202" t="s">
        <v>2018</v>
      </c>
    </row>
    <row r="10" spans="1:3" ht="19.8">
      <c r="A10" s="1203" t="s">
        <v>53</v>
      </c>
    </row>
    <row r="11" spans="1:3" ht="19.8">
      <c r="A11" s="1201" t="s">
        <v>2000</v>
      </c>
    </row>
    <row r="12" spans="1:3" ht="99">
      <c r="A12" s="61" t="s">
        <v>2019</v>
      </c>
    </row>
    <row r="13" spans="1:3" ht="19.8">
      <c r="A13" s="58" t="s">
        <v>54</v>
      </c>
      <c r="C13" s="2"/>
    </row>
    <row r="14" spans="1:3" ht="39.6">
      <c r="A14" s="60" t="s">
        <v>2001</v>
      </c>
    </row>
    <row r="15" spans="1:3" ht="19.8">
      <c r="A15" s="61" t="s">
        <v>426</v>
      </c>
    </row>
    <row r="16" spans="1:3" ht="19.8">
      <c r="A16" s="59" t="s">
        <v>55</v>
      </c>
    </row>
    <row r="17" spans="1:1" ht="19.8">
      <c r="A17" s="62" t="s">
        <v>2002</v>
      </c>
    </row>
    <row r="18" spans="1:1" ht="19.8">
      <c r="A18" s="62" t="s">
        <v>2003</v>
      </c>
    </row>
    <row r="19" spans="1:1" ht="59.4">
      <c r="A19" s="62" t="s">
        <v>2004</v>
      </c>
    </row>
    <row r="20" spans="1:1" ht="39.6">
      <c r="A20" s="62" t="s">
        <v>2005</v>
      </c>
    </row>
    <row r="21" spans="1:1" ht="39.6">
      <c r="A21" s="62" t="s">
        <v>2006</v>
      </c>
    </row>
    <row r="22" spans="1:1" ht="59.4">
      <c r="A22" s="62" t="s">
        <v>2007</v>
      </c>
    </row>
    <row r="23" spans="1:1" ht="118.8">
      <c r="A23" s="62" t="s">
        <v>2008</v>
      </c>
    </row>
    <row r="24" spans="1:1" ht="19.8">
      <c r="A24" s="59" t="s">
        <v>2009</v>
      </c>
    </row>
    <row r="25" spans="1:1" ht="19.8">
      <c r="A25" s="59" t="s">
        <v>2010</v>
      </c>
    </row>
    <row r="26" spans="1:1" ht="19.8">
      <c r="A26" s="59" t="s">
        <v>2011</v>
      </c>
    </row>
    <row r="27" spans="1:1" ht="19.8">
      <c r="A27" s="59" t="s">
        <v>2012</v>
      </c>
    </row>
    <row r="28" spans="1:1" ht="19.8">
      <c r="A28" s="59" t="s">
        <v>2013</v>
      </c>
    </row>
    <row r="29" spans="1:1" ht="19.8">
      <c r="A29" s="59" t="s">
        <v>268</v>
      </c>
    </row>
    <row r="30" spans="1:1" ht="19.8">
      <c r="A30" s="59" t="s">
        <v>269</v>
      </c>
    </row>
    <row r="31" spans="1:1" ht="19.8">
      <c r="A31" s="59" t="s">
        <v>57</v>
      </c>
    </row>
    <row r="32" spans="1:1" ht="19.8">
      <c r="A32" s="58" t="s">
        <v>58</v>
      </c>
    </row>
    <row r="33" spans="1:1" ht="39.6">
      <c r="A33" s="61" t="s">
        <v>2014</v>
      </c>
    </row>
    <row r="34" spans="1:1" ht="39.6">
      <c r="A34" s="61" t="s">
        <v>421</v>
      </c>
    </row>
    <row r="35" spans="1:1" ht="19.8">
      <c r="A35" s="58" t="s">
        <v>59</v>
      </c>
    </row>
    <row r="36" spans="1:1" ht="19.8">
      <c r="A36" s="61" t="s">
        <v>711</v>
      </c>
    </row>
    <row r="37" spans="1:1" ht="19.8">
      <c r="A37" s="61" t="s">
        <v>222</v>
      </c>
    </row>
    <row r="38" spans="1:1" ht="39.6">
      <c r="A38" s="65" t="s">
        <v>97</v>
      </c>
    </row>
    <row r="39" spans="1:1" ht="20.399999999999999" thickBot="1">
      <c r="A39" s="66" t="s">
        <v>61</v>
      </c>
    </row>
  </sheetData>
  <phoneticPr fontId="15" type="noConversion"/>
  <hyperlinks>
    <hyperlink ref="B1" location="預告統計資料發布時間表!A1" display="回發布時間表" xr:uid="{7FEFE832-DCC1-4FF8-9F06-3493BFFA791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317CB-A8E0-4DDD-95E8-0071A933E7D9}">
  <dimension ref="A1:C37"/>
  <sheetViews>
    <sheetView workbookViewId="0">
      <selection activeCell="B1" sqref="B1:C1"/>
    </sheetView>
  </sheetViews>
  <sheetFormatPr defaultRowHeight="16.2"/>
  <cols>
    <col min="1" max="1" width="93.44140625" customWidth="1"/>
  </cols>
  <sheetData>
    <row r="1" spans="1:3" ht="20.399999999999999" thickBot="1">
      <c r="A1" s="110" t="s">
        <v>596</v>
      </c>
      <c r="B1" s="1448" t="s">
        <v>81</v>
      </c>
      <c r="C1" s="1450"/>
    </row>
    <row r="2" spans="1:3" ht="19.8">
      <c r="A2" s="92" t="s">
        <v>574</v>
      </c>
    </row>
    <row r="3" spans="1:3" ht="19.8">
      <c r="A3" s="92" t="s">
        <v>578</v>
      </c>
    </row>
    <row r="4" spans="1:3" ht="19.8">
      <c r="A4" s="93" t="s">
        <v>51</v>
      </c>
    </row>
    <row r="5" spans="1:3" ht="19.8">
      <c r="A5" s="94" t="s">
        <v>518</v>
      </c>
    </row>
    <row r="6" spans="1:3" ht="19.8">
      <c r="A6" s="95" t="s">
        <v>76</v>
      </c>
    </row>
    <row r="7" spans="1:3" ht="19.8">
      <c r="A7" s="95" t="s">
        <v>77</v>
      </c>
    </row>
    <row r="8" spans="1:3" ht="19.8">
      <c r="A8" s="95" t="s">
        <v>64</v>
      </c>
    </row>
    <row r="9" spans="1:3" ht="19.8">
      <c r="A9" s="95" t="s">
        <v>78</v>
      </c>
    </row>
    <row r="10" spans="1:3" ht="19.8">
      <c r="A10" s="96" t="s">
        <v>53</v>
      </c>
    </row>
    <row r="11" spans="1:3" ht="19.8">
      <c r="A11" s="94" t="s">
        <v>519</v>
      </c>
    </row>
    <row r="12" spans="1:3" ht="99">
      <c r="A12" s="97" t="s">
        <v>84</v>
      </c>
    </row>
    <row r="13" spans="1:3" ht="19.8">
      <c r="A13" s="104" t="s">
        <v>54</v>
      </c>
    </row>
    <row r="14" spans="1:3" ht="34.799999999999997">
      <c r="A14" s="105" t="s">
        <v>587</v>
      </c>
    </row>
    <row r="15" spans="1:3" ht="19.8">
      <c r="A15" s="106" t="s">
        <v>567</v>
      </c>
    </row>
    <row r="16" spans="1:3" ht="19.8">
      <c r="A16" s="107" t="s">
        <v>55</v>
      </c>
    </row>
    <row r="17" spans="1:1" ht="39.6">
      <c r="A17" s="106" t="s">
        <v>588</v>
      </c>
    </row>
    <row r="18" spans="1:1" ht="39.6">
      <c r="A18" s="106" t="s">
        <v>589</v>
      </c>
    </row>
    <row r="19" spans="1:1" ht="79.2">
      <c r="A19" s="106" t="s">
        <v>590</v>
      </c>
    </row>
    <row r="20" spans="1:1" ht="59.4">
      <c r="A20" s="106" t="s">
        <v>591</v>
      </c>
    </row>
    <row r="21" spans="1:1" ht="19.8">
      <c r="A21" s="107" t="s">
        <v>569</v>
      </c>
    </row>
    <row r="22" spans="1:1" ht="19.8">
      <c r="A22" s="107" t="s">
        <v>576</v>
      </c>
    </row>
    <row r="23" spans="1:1" ht="39.6">
      <c r="A23" s="106" t="s">
        <v>592</v>
      </c>
    </row>
    <row r="24" spans="1:1" ht="19.8">
      <c r="A24" s="106" t="s">
        <v>593</v>
      </c>
    </row>
    <row r="25" spans="1:1" ht="39.6">
      <c r="A25" s="106" t="s">
        <v>594</v>
      </c>
    </row>
    <row r="26" spans="1:1" ht="39.6">
      <c r="A26" s="106" t="s">
        <v>595</v>
      </c>
    </row>
    <row r="27" spans="1:1" ht="19.8">
      <c r="A27" s="107" t="s">
        <v>481</v>
      </c>
    </row>
    <row r="28" spans="1:1" ht="19.8">
      <c r="A28" s="120" t="s">
        <v>269</v>
      </c>
    </row>
    <row r="29" spans="1:1" ht="19.8">
      <c r="A29" s="107" t="s">
        <v>57</v>
      </c>
    </row>
    <row r="30" spans="1:1" ht="19.8">
      <c r="A30" s="104" t="s">
        <v>58</v>
      </c>
    </row>
    <row r="31" spans="1:1" ht="39.6">
      <c r="A31" s="121" t="s">
        <v>719</v>
      </c>
    </row>
    <row r="32" spans="1:1" ht="39.6">
      <c r="A32" s="106" t="s">
        <v>571</v>
      </c>
    </row>
    <row r="33" spans="1:1" ht="19.8">
      <c r="A33" s="104" t="s">
        <v>59</v>
      </c>
    </row>
    <row r="34" spans="1:1" ht="19.8">
      <c r="A34" s="106" t="s">
        <v>577</v>
      </c>
    </row>
    <row r="35" spans="1:1" ht="19.8">
      <c r="A35" s="106" t="s">
        <v>573</v>
      </c>
    </row>
    <row r="36" spans="1:1" ht="39.6">
      <c r="A36" s="108" t="s">
        <v>60</v>
      </c>
    </row>
    <row r="37" spans="1:1" ht="20.399999999999999" thickBot="1">
      <c r="A37" s="109" t="s">
        <v>61</v>
      </c>
    </row>
  </sheetData>
  <mergeCells count="1">
    <mergeCell ref="B1:C1"/>
  </mergeCells>
  <phoneticPr fontId="15" type="noConversion"/>
  <hyperlinks>
    <hyperlink ref="B1" location="預告統計資料發布時間表!A1" display="回發布時間表" xr:uid="{D3142872-DF9A-4103-BD58-01D06FC48E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workbookViewId="0">
      <selection activeCell="B1" sqref="B1:C1"/>
    </sheetView>
  </sheetViews>
  <sheetFormatPr defaultRowHeight="16.2"/>
  <cols>
    <col min="1" max="1" width="93.44140625" customWidth="1"/>
  </cols>
  <sheetData>
    <row r="1" spans="1:3" ht="19.8">
      <c r="A1" s="56" t="s">
        <v>80</v>
      </c>
      <c r="B1" s="1448" t="s">
        <v>81</v>
      </c>
      <c r="C1" s="1449"/>
    </row>
    <row r="2" spans="1:3" ht="19.8">
      <c r="A2" s="57" t="s">
        <v>50</v>
      </c>
    </row>
    <row r="3" spans="1:3" ht="19.8">
      <c r="A3" s="74" t="s">
        <v>510</v>
      </c>
    </row>
    <row r="4" spans="1:3" ht="19.8">
      <c r="A4" s="77" t="s">
        <v>51</v>
      </c>
    </row>
    <row r="5" spans="1:3" ht="19.8">
      <c r="A5" s="76" t="s">
        <v>511</v>
      </c>
    </row>
    <row r="6" spans="1:3" ht="19.8">
      <c r="A6" s="76" t="s">
        <v>512</v>
      </c>
    </row>
    <row r="7" spans="1:3" ht="19.8">
      <c r="A7" s="76" t="s">
        <v>82</v>
      </c>
    </row>
    <row r="8" spans="1:3" ht="19.8">
      <c r="A8" s="76" t="s">
        <v>83</v>
      </c>
    </row>
    <row r="9" spans="1:3" ht="19.8">
      <c r="A9" s="76" t="s">
        <v>79</v>
      </c>
    </row>
    <row r="10" spans="1:3" ht="19.8">
      <c r="A10" s="77" t="s">
        <v>53</v>
      </c>
    </row>
    <row r="11" spans="1:3" ht="19.8">
      <c r="A11" s="76" t="s">
        <v>513</v>
      </c>
    </row>
    <row r="12" spans="1:3" ht="99">
      <c r="A12" s="62" t="s">
        <v>84</v>
      </c>
    </row>
    <row r="13" spans="1:3" ht="19.8">
      <c r="A13" s="58" t="s">
        <v>54</v>
      </c>
    </row>
    <row r="14" spans="1:3" ht="39.6">
      <c r="A14" s="75" t="s">
        <v>514</v>
      </c>
    </row>
    <row r="15" spans="1:3" ht="39.6">
      <c r="A15" s="61" t="s">
        <v>85</v>
      </c>
    </row>
    <row r="16" spans="1:3" ht="19.8">
      <c r="A16" s="59" t="s">
        <v>55</v>
      </c>
    </row>
    <row r="17" spans="1:1" ht="19.8">
      <c r="A17" s="62" t="s">
        <v>86</v>
      </c>
    </row>
    <row r="18" spans="1:1" ht="19.8">
      <c r="A18" s="62" t="s">
        <v>87</v>
      </c>
    </row>
    <row r="19" spans="1:1" ht="39.6">
      <c r="A19" s="62" t="s">
        <v>88</v>
      </c>
    </row>
    <row r="20" spans="1:1" ht="19.8">
      <c r="A20" s="62" t="s">
        <v>89</v>
      </c>
    </row>
    <row r="21" spans="1:1" ht="19.8">
      <c r="A21" s="62" t="s">
        <v>90</v>
      </c>
    </row>
    <row r="22" spans="1:1" ht="39.6">
      <c r="A22" s="62" t="s">
        <v>91</v>
      </c>
    </row>
    <row r="23" spans="1:1" ht="79.2">
      <c r="A23" s="62" t="s">
        <v>716</v>
      </c>
    </row>
    <row r="24" spans="1:1" ht="19.8">
      <c r="A24" s="59" t="s">
        <v>56</v>
      </c>
    </row>
    <row r="25" spans="1:1" ht="39.6">
      <c r="A25" s="61" t="s">
        <v>92</v>
      </c>
    </row>
    <row r="26" spans="1:1" ht="19.8">
      <c r="A26" s="59" t="s">
        <v>93</v>
      </c>
    </row>
    <row r="27" spans="1:1" ht="19.8">
      <c r="A27" s="63" t="s">
        <v>524</v>
      </c>
    </row>
    <row r="28" spans="1:1" ht="19.8">
      <c r="A28" s="59" t="s">
        <v>57</v>
      </c>
    </row>
    <row r="29" spans="1:1" ht="19.8">
      <c r="A29" s="58" t="s">
        <v>58</v>
      </c>
    </row>
    <row r="30" spans="1:1" ht="59.4">
      <c r="A30" s="64" t="s">
        <v>525</v>
      </c>
    </row>
    <row r="31" spans="1:1" ht="39.6">
      <c r="A31" s="61" t="s">
        <v>94</v>
      </c>
    </row>
    <row r="32" spans="1:1" ht="19.8">
      <c r="A32" s="58" t="s">
        <v>59</v>
      </c>
    </row>
    <row r="33" spans="1:1" ht="39.6">
      <c r="A33" s="61" t="s">
        <v>95</v>
      </c>
    </row>
    <row r="34" spans="1:1" ht="39.6">
      <c r="A34" s="61" t="s">
        <v>96</v>
      </c>
    </row>
    <row r="35" spans="1:1" ht="39.6">
      <c r="A35" s="65" t="s">
        <v>97</v>
      </c>
    </row>
    <row r="36" spans="1:1" ht="20.399999999999999" thickBot="1">
      <c r="A36" s="66" t="s">
        <v>61</v>
      </c>
    </row>
    <row r="37" spans="1:1">
      <c r="A37" s="55" t="s">
        <v>49</v>
      </c>
    </row>
  </sheetData>
  <mergeCells count="1">
    <mergeCell ref="B1:C1"/>
  </mergeCells>
  <phoneticPr fontId="15" type="noConversion"/>
  <hyperlinks>
    <hyperlink ref="A37" location="預告統計資料發布時間表!A1" display="回發布時間表" xr:uid="{00000000-0004-0000-0100-000000000000}"/>
    <hyperlink ref="B1" location="預告統計資料發布時間表!A1" display="回發布時間表" xr:uid="{00000000-0004-0000-0100-000001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5"/>
  <sheetViews>
    <sheetView workbookViewId="0">
      <selection activeCell="B1" sqref="B1:C1"/>
    </sheetView>
  </sheetViews>
  <sheetFormatPr defaultRowHeight="16.2"/>
  <cols>
    <col min="1" max="1" width="93.6640625" customWidth="1"/>
  </cols>
  <sheetData>
    <row r="1" spans="1:3" ht="19.8">
      <c r="A1" s="67" t="s">
        <v>256</v>
      </c>
      <c r="B1" s="1448" t="s">
        <v>81</v>
      </c>
      <c r="C1" s="1449"/>
    </row>
    <row r="2" spans="1:3" ht="19.8">
      <c r="A2" s="74" t="s">
        <v>257</v>
      </c>
    </row>
    <row r="3" spans="1:3" ht="19.8">
      <c r="A3" s="57" t="s">
        <v>258</v>
      </c>
    </row>
    <row r="4" spans="1:3" ht="19.8">
      <c r="A4" s="58" t="s">
        <v>51</v>
      </c>
    </row>
    <row r="5" spans="1:3" ht="19.8">
      <c r="A5" s="89" t="s">
        <v>518</v>
      </c>
    </row>
    <row r="6" spans="1:3" ht="19.8">
      <c r="A6" s="88" t="s">
        <v>72</v>
      </c>
    </row>
    <row r="7" spans="1:3" ht="19.8">
      <c r="A7" s="88" t="s">
        <v>73</v>
      </c>
    </row>
    <row r="8" spans="1:3" ht="19.8">
      <c r="A8" s="88" t="s">
        <v>64</v>
      </c>
    </row>
    <row r="9" spans="1:3" ht="19.8">
      <c r="A9" s="88" t="s">
        <v>74</v>
      </c>
    </row>
    <row r="10" spans="1:3" ht="19.8">
      <c r="A10" s="90" t="s">
        <v>53</v>
      </c>
    </row>
    <row r="11" spans="1:3" ht="19.8">
      <c r="A11" s="89" t="s">
        <v>519</v>
      </c>
    </row>
    <row r="12" spans="1:3" ht="99">
      <c r="A12" s="62" t="s">
        <v>84</v>
      </c>
    </row>
    <row r="13" spans="1:3" ht="19.8">
      <c r="A13" s="58" t="s">
        <v>54</v>
      </c>
    </row>
    <row r="14" spans="1:3" ht="39.6">
      <c r="A14" s="72" t="s">
        <v>259</v>
      </c>
    </row>
    <row r="15" spans="1:3" ht="19.8">
      <c r="A15" s="70" t="s">
        <v>260</v>
      </c>
    </row>
    <row r="16" spans="1:3" ht="19.8">
      <c r="A16" s="59" t="s">
        <v>55</v>
      </c>
    </row>
    <row r="17" spans="1:1" ht="39.6">
      <c r="A17" s="62" t="s">
        <v>261</v>
      </c>
    </row>
    <row r="18" spans="1:1" ht="19.8">
      <c r="A18" s="62" t="s">
        <v>262</v>
      </c>
    </row>
    <row r="19" spans="1:1" ht="39.6">
      <c r="A19" s="62" t="s">
        <v>263</v>
      </c>
    </row>
    <row r="20" spans="1:1" ht="39.6">
      <c r="A20" s="62" t="s">
        <v>264</v>
      </c>
    </row>
    <row r="21" spans="1:1" ht="19.8">
      <c r="A21" s="62" t="s">
        <v>265</v>
      </c>
    </row>
    <row r="22" spans="1:1" ht="19.8">
      <c r="A22" s="61" t="s">
        <v>266</v>
      </c>
    </row>
    <row r="23" spans="1:1" ht="39.6">
      <c r="A23" s="61" t="s">
        <v>267</v>
      </c>
    </row>
    <row r="24" spans="1:1" ht="19.8">
      <c r="A24" s="61" t="s">
        <v>268</v>
      </c>
    </row>
    <row r="25" spans="1:1" ht="19.8">
      <c r="A25" s="64" t="s">
        <v>269</v>
      </c>
    </row>
    <row r="26" spans="1:1" ht="19.8">
      <c r="A26" s="61" t="s">
        <v>270</v>
      </c>
    </row>
    <row r="27" spans="1:1" ht="19.8">
      <c r="A27" s="58" t="s">
        <v>58</v>
      </c>
    </row>
    <row r="28" spans="1:1" ht="39.6">
      <c r="A28" s="64" t="s">
        <v>509</v>
      </c>
    </row>
    <row r="29" spans="1:1" ht="39.6">
      <c r="A29" s="61" t="s">
        <v>271</v>
      </c>
    </row>
    <row r="30" spans="1:1" ht="19.8">
      <c r="A30" s="58" t="s">
        <v>59</v>
      </c>
    </row>
    <row r="31" spans="1:1" ht="79.2">
      <c r="A31" s="61" t="s">
        <v>272</v>
      </c>
    </row>
    <row r="32" spans="1:1" ht="19.8">
      <c r="A32" s="61" t="s">
        <v>136</v>
      </c>
    </row>
    <row r="33" spans="1:1" ht="39.6">
      <c r="A33" s="65" t="s">
        <v>97</v>
      </c>
    </row>
    <row r="34" spans="1:1" ht="20.399999999999999" thickBot="1">
      <c r="A34" s="66" t="s">
        <v>61</v>
      </c>
    </row>
    <row r="35" spans="1:1">
      <c r="A35" s="55" t="s">
        <v>49</v>
      </c>
    </row>
  </sheetData>
  <mergeCells count="1">
    <mergeCell ref="B1:C1"/>
  </mergeCells>
  <phoneticPr fontId="15" type="noConversion"/>
  <hyperlinks>
    <hyperlink ref="B1" location="預告統計資料發布時間表!A1" display="回發布時間表" xr:uid="{00000000-0004-0000-0A00-000000000000}"/>
    <hyperlink ref="A35" location="預告統計資料發布時間表!A1" display="回發布時間表" xr:uid="{00000000-0004-0000-0A00-000001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9"/>
  <sheetViews>
    <sheetView workbookViewId="0">
      <selection activeCell="B1" sqref="B1:C1"/>
    </sheetView>
  </sheetViews>
  <sheetFormatPr defaultRowHeight="16.2"/>
  <cols>
    <col min="1" max="1" width="93.6640625" customWidth="1"/>
  </cols>
  <sheetData>
    <row r="1" spans="1:3" ht="19.8">
      <c r="A1" s="67" t="s">
        <v>273</v>
      </c>
      <c r="B1" s="1448" t="s">
        <v>81</v>
      </c>
      <c r="C1" s="1449"/>
    </row>
    <row r="2" spans="1:3" ht="19.8">
      <c r="A2" s="74" t="s">
        <v>274</v>
      </c>
    </row>
    <row r="3" spans="1:3" ht="19.8">
      <c r="A3" s="57" t="s">
        <v>275</v>
      </c>
    </row>
    <row r="4" spans="1:3" ht="19.8">
      <c r="A4" s="58" t="s">
        <v>51</v>
      </c>
    </row>
    <row r="5" spans="1:3" ht="19.8">
      <c r="A5" s="89" t="s">
        <v>518</v>
      </c>
    </row>
    <row r="6" spans="1:3" ht="19.8">
      <c r="A6" s="88" t="s">
        <v>72</v>
      </c>
    </row>
    <row r="7" spans="1:3" ht="19.8">
      <c r="A7" s="88" t="s">
        <v>73</v>
      </c>
    </row>
    <row r="8" spans="1:3" ht="19.8">
      <c r="A8" s="88" t="s">
        <v>64</v>
      </c>
    </row>
    <row r="9" spans="1:3" ht="19.8">
      <c r="A9" s="88" t="s">
        <v>74</v>
      </c>
    </row>
    <row r="10" spans="1:3" ht="19.8">
      <c r="A10" s="90" t="s">
        <v>53</v>
      </c>
    </row>
    <row r="11" spans="1:3" ht="19.8">
      <c r="A11" s="89" t="s">
        <v>519</v>
      </c>
    </row>
    <row r="12" spans="1:3" ht="99">
      <c r="A12" s="62" t="s">
        <v>84</v>
      </c>
    </row>
    <row r="13" spans="1:3" ht="19.8">
      <c r="A13" s="58" t="s">
        <v>54</v>
      </c>
    </row>
    <row r="14" spans="1:3" ht="39.6">
      <c r="A14" s="75" t="s">
        <v>276</v>
      </c>
    </row>
    <row r="15" spans="1:3" ht="19.8">
      <c r="A15" s="62" t="s">
        <v>277</v>
      </c>
    </row>
    <row r="16" spans="1:3" ht="19.8">
      <c r="A16" s="76" t="s">
        <v>55</v>
      </c>
    </row>
    <row r="17" spans="1:1" ht="39.6">
      <c r="A17" s="62" t="s">
        <v>278</v>
      </c>
    </row>
    <row r="18" spans="1:1" ht="39.6">
      <c r="A18" s="62" t="s">
        <v>279</v>
      </c>
    </row>
    <row r="19" spans="1:1" ht="39.6">
      <c r="A19" s="62" t="s">
        <v>280</v>
      </c>
    </row>
    <row r="20" spans="1:1" ht="39.6">
      <c r="A20" s="62" t="s">
        <v>281</v>
      </c>
    </row>
    <row r="21" spans="1:1" ht="19.8">
      <c r="A21" s="62" t="s">
        <v>282</v>
      </c>
    </row>
    <row r="22" spans="1:1" ht="39.6">
      <c r="A22" s="62" t="s">
        <v>283</v>
      </c>
    </row>
    <row r="23" spans="1:1" ht="39.6">
      <c r="A23" s="62" t="s">
        <v>284</v>
      </c>
    </row>
    <row r="24" spans="1:1" ht="39.6">
      <c r="A24" s="62" t="s">
        <v>285</v>
      </c>
    </row>
    <row r="25" spans="1:1" ht="19.8">
      <c r="A25" s="62" t="s">
        <v>286</v>
      </c>
    </row>
    <row r="26" spans="1:1" ht="39.6">
      <c r="A26" s="62" t="s">
        <v>287</v>
      </c>
    </row>
    <row r="27" spans="1:1" ht="39.6">
      <c r="A27" s="62" t="s">
        <v>288</v>
      </c>
    </row>
    <row r="28" spans="1:1" ht="19.8">
      <c r="A28" s="62" t="s">
        <v>289</v>
      </c>
    </row>
    <row r="29" spans="1:1" ht="19.8">
      <c r="A29" s="62" t="s">
        <v>290</v>
      </c>
    </row>
    <row r="30" spans="1:1" ht="39.6">
      <c r="A30" s="62" t="s">
        <v>291</v>
      </c>
    </row>
    <row r="31" spans="1:1" ht="19.8">
      <c r="A31" s="62" t="s">
        <v>292</v>
      </c>
    </row>
    <row r="32" spans="1:1" ht="19.8">
      <c r="A32" s="62" t="s">
        <v>293</v>
      </c>
    </row>
    <row r="33" spans="1:1" ht="39.6">
      <c r="A33" s="62" t="s">
        <v>294</v>
      </c>
    </row>
    <row r="34" spans="1:1" ht="39.6">
      <c r="A34" s="62" t="s">
        <v>295</v>
      </c>
    </row>
    <row r="35" spans="1:1" ht="39.6">
      <c r="A35" s="62" t="s">
        <v>296</v>
      </c>
    </row>
    <row r="36" spans="1:1" ht="19.8">
      <c r="A36" s="62" t="s">
        <v>297</v>
      </c>
    </row>
    <row r="37" spans="1:1" ht="99">
      <c r="A37" s="62" t="s">
        <v>298</v>
      </c>
    </row>
    <row r="38" spans="1:1" ht="19.8">
      <c r="A38" s="62" t="s">
        <v>268</v>
      </c>
    </row>
    <row r="39" spans="1:1" ht="19.8">
      <c r="A39" s="64" t="s">
        <v>269</v>
      </c>
    </row>
    <row r="40" spans="1:1" ht="19.8">
      <c r="A40" s="62" t="s">
        <v>57</v>
      </c>
    </row>
    <row r="41" spans="1:1" ht="19.8">
      <c r="A41" s="77" t="s">
        <v>58</v>
      </c>
    </row>
    <row r="42" spans="1:1" ht="39.6">
      <c r="A42" s="64" t="s">
        <v>720</v>
      </c>
    </row>
    <row r="43" spans="1:1" ht="39.6">
      <c r="A43" s="70" t="s">
        <v>299</v>
      </c>
    </row>
    <row r="44" spans="1:1" ht="19.8">
      <c r="A44" s="77" t="s">
        <v>59</v>
      </c>
    </row>
    <row r="45" spans="1:1" ht="39.6">
      <c r="A45" s="62" t="s">
        <v>300</v>
      </c>
    </row>
    <row r="46" spans="1:1" ht="19.8">
      <c r="A46" s="61" t="s">
        <v>136</v>
      </c>
    </row>
    <row r="47" spans="1:1" ht="39.6">
      <c r="A47" s="65" t="s">
        <v>97</v>
      </c>
    </row>
    <row r="48" spans="1:1" ht="20.399999999999999" thickBot="1">
      <c r="A48" s="66" t="s">
        <v>61</v>
      </c>
    </row>
    <row r="49" spans="1:1">
      <c r="A49" s="55" t="s">
        <v>49</v>
      </c>
    </row>
  </sheetData>
  <mergeCells count="1">
    <mergeCell ref="B1:C1"/>
  </mergeCells>
  <phoneticPr fontId="15" type="noConversion"/>
  <hyperlinks>
    <hyperlink ref="B1" location="預告統計資料發布時間表!A1" display="回發布時間表" xr:uid="{00000000-0004-0000-0B00-000000000000}"/>
    <hyperlink ref="A49" location="預告統計資料發布時間表!A1" display="回發布時間表" xr:uid="{00000000-0004-0000-0B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1"/>
  <sheetViews>
    <sheetView workbookViewId="0">
      <selection activeCell="B1" sqref="B1:C1"/>
    </sheetView>
  </sheetViews>
  <sheetFormatPr defaultRowHeight="16.2"/>
  <cols>
    <col min="1" max="1" width="92.33203125" customWidth="1"/>
  </cols>
  <sheetData>
    <row r="1" spans="1:3" ht="19.8">
      <c r="A1" s="67" t="s">
        <v>317</v>
      </c>
      <c r="B1" s="1448" t="s">
        <v>81</v>
      </c>
      <c r="C1" s="1449"/>
    </row>
    <row r="2" spans="1:3" ht="19.8">
      <c r="A2" s="57" t="s">
        <v>99</v>
      </c>
    </row>
    <row r="3" spans="1:3" ht="19.8">
      <c r="A3" s="57" t="s">
        <v>318</v>
      </c>
    </row>
    <row r="4" spans="1:3" ht="19.8">
      <c r="A4" s="77" t="s">
        <v>51</v>
      </c>
    </row>
    <row r="5" spans="1:3" ht="19.8">
      <c r="A5" s="89" t="s">
        <v>518</v>
      </c>
    </row>
    <row r="6" spans="1:3" ht="19.8">
      <c r="A6" s="89" t="s">
        <v>521</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58" t="s">
        <v>54</v>
      </c>
    </row>
    <row r="14" spans="1:3" ht="39.6">
      <c r="A14" s="78" t="s">
        <v>319</v>
      </c>
    </row>
    <row r="15" spans="1:3" ht="19.8">
      <c r="A15" s="79" t="s">
        <v>320</v>
      </c>
    </row>
    <row r="16" spans="1:3" ht="19.8">
      <c r="A16" s="80" t="s">
        <v>55</v>
      </c>
    </row>
    <row r="17" spans="1:2" ht="39.6">
      <c r="A17" s="79" t="s">
        <v>321</v>
      </c>
      <c r="B17" s="81"/>
    </row>
    <row r="18" spans="1:2" ht="19.8">
      <c r="A18" s="80" t="s">
        <v>322</v>
      </c>
      <c r="B18" s="81"/>
    </row>
    <row r="19" spans="1:2" ht="19.8">
      <c r="A19" s="80" t="s">
        <v>323</v>
      </c>
      <c r="B19" s="81"/>
    </row>
    <row r="20" spans="1:2" ht="19.8">
      <c r="A20" s="80" t="s">
        <v>324</v>
      </c>
      <c r="B20" s="81"/>
    </row>
    <row r="21" spans="1:2" ht="19.8">
      <c r="A21" s="87" t="s">
        <v>75</v>
      </c>
      <c r="B21" s="81"/>
    </row>
    <row r="22" spans="1:2" ht="19.8">
      <c r="A22" s="80" t="s">
        <v>57</v>
      </c>
      <c r="B22" s="81"/>
    </row>
    <row r="23" spans="1:2" ht="19.8">
      <c r="A23" s="82" t="s">
        <v>58</v>
      </c>
      <c r="B23" s="81"/>
    </row>
    <row r="24" spans="1:2" ht="39.6">
      <c r="A24" s="64" t="s">
        <v>721</v>
      </c>
      <c r="B24" s="81"/>
    </row>
    <row r="25" spans="1:2" ht="39.6">
      <c r="A25" s="79" t="s">
        <v>325</v>
      </c>
      <c r="B25" s="81"/>
    </row>
    <row r="26" spans="1:2" ht="19.8">
      <c r="A26" s="82" t="s">
        <v>59</v>
      </c>
      <c r="B26" s="81"/>
    </row>
    <row r="27" spans="1:2" ht="19.8">
      <c r="A27" s="79" t="s">
        <v>326</v>
      </c>
      <c r="B27" s="81"/>
    </row>
    <row r="28" spans="1:2" ht="59.4">
      <c r="A28" s="79" t="s">
        <v>66</v>
      </c>
      <c r="B28" s="81"/>
    </row>
    <row r="29" spans="1:2" ht="39.6">
      <c r="A29" s="83" t="s">
        <v>60</v>
      </c>
      <c r="B29" s="81"/>
    </row>
    <row r="30" spans="1:2" ht="20.399999999999999" thickBot="1">
      <c r="A30" s="84" t="s">
        <v>61</v>
      </c>
      <c r="B30" s="81"/>
    </row>
    <row r="31" spans="1:2">
      <c r="A31" s="55" t="s">
        <v>49</v>
      </c>
    </row>
  </sheetData>
  <mergeCells count="1">
    <mergeCell ref="B1:C1"/>
  </mergeCells>
  <phoneticPr fontId="15" type="noConversion"/>
  <hyperlinks>
    <hyperlink ref="B1" location="預告統計資料發布時間表!A1" display="回發布時間表" xr:uid="{00000000-0004-0000-0D00-000000000000}"/>
    <hyperlink ref="A31" location="預告統計資料發布時間表!A1" display="回發布時間表" xr:uid="{00000000-0004-0000-0D00-000001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F72B-4583-4F1F-BF1E-D667223700F8}">
  <dimension ref="A1:C31"/>
  <sheetViews>
    <sheetView workbookViewId="0">
      <selection activeCell="B1" sqref="B1:C1"/>
    </sheetView>
  </sheetViews>
  <sheetFormatPr defaultRowHeight="16.2"/>
  <cols>
    <col min="1" max="1" width="92.33203125" customWidth="1"/>
  </cols>
  <sheetData>
    <row r="1" spans="1:3" ht="19.8">
      <c r="A1" s="67" t="s">
        <v>695</v>
      </c>
      <c r="B1" s="1448" t="s">
        <v>81</v>
      </c>
      <c r="C1" s="1449"/>
    </row>
    <row r="2" spans="1:3" ht="19.8">
      <c r="A2" s="57" t="s">
        <v>694</v>
      </c>
    </row>
    <row r="3" spans="1:3" ht="19.8">
      <c r="A3" s="57" t="s">
        <v>318</v>
      </c>
    </row>
    <row r="4" spans="1:3" ht="19.8">
      <c r="A4" s="77" t="s">
        <v>51</v>
      </c>
    </row>
    <row r="5" spans="1:3" ht="19.8">
      <c r="A5" s="89" t="s">
        <v>518</v>
      </c>
    </row>
    <row r="6" spans="1:3" ht="19.8">
      <c r="A6" s="89" t="s">
        <v>521</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115" t="s">
        <v>54</v>
      </c>
    </row>
    <row r="14" spans="1:3" ht="39.6">
      <c r="A14" s="78" t="s">
        <v>689</v>
      </c>
    </row>
    <row r="15" spans="1:3" ht="19.8">
      <c r="A15" s="78" t="s">
        <v>690</v>
      </c>
    </row>
    <row r="16" spans="1:3" ht="19.8">
      <c r="A16" s="116" t="s">
        <v>55</v>
      </c>
    </row>
    <row r="17" spans="1:2" ht="79.2">
      <c r="A17" s="78" t="s">
        <v>691</v>
      </c>
      <c r="B17" s="81"/>
    </row>
    <row r="18" spans="1:2" ht="19.8">
      <c r="A18" s="116" t="s">
        <v>692</v>
      </c>
      <c r="B18" s="81"/>
    </row>
    <row r="19" spans="1:2" ht="39.6">
      <c r="A19" s="78" t="s">
        <v>693</v>
      </c>
      <c r="B19" s="81"/>
    </row>
    <row r="20" spans="1:2" ht="19.8">
      <c r="A20" s="116" t="s">
        <v>685</v>
      </c>
      <c r="B20" s="81"/>
    </row>
    <row r="21" spans="1:2" ht="19.8">
      <c r="A21" s="87" t="s">
        <v>686</v>
      </c>
      <c r="B21" s="81"/>
    </row>
    <row r="22" spans="1:2" ht="19.8">
      <c r="A22" s="116" t="s">
        <v>57</v>
      </c>
      <c r="B22" s="81"/>
    </row>
    <row r="23" spans="1:2" ht="19.8">
      <c r="A23" s="115" t="s">
        <v>58</v>
      </c>
      <c r="B23" s="81"/>
    </row>
    <row r="24" spans="1:2" ht="39.6">
      <c r="A24" s="64" t="s">
        <v>721</v>
      </c>
      <c r="B24" s="81"/>
    </row>
    <row r="25" spans="1:2" ht="39.6">
      <c r="A25" s="78" t="s">
        <v>687</v>
      </c>
      <c r="B25" s="81"/>
    </row>
    <row r="26" spans="1:2" ht="19.8">
      <c r="A26" s="115" t="s">
        <v>59</v>
      </c>
      <c r="B26" s="81"/>
    </row>
    <row r="27" spans="1:2" ht="19.8">
      <c r="A27" s="78" t="s">
        <v>688</v>
      </c>
      <c r="B27" s="81"/>
    </row>
    <row r="28" spans="1:2" ht="59.4">
      <c r="A28" s="78" t="s">
        <v>66</v>
      </c>
      <c r="B28" s="81"/>
    </row>
    <row r="29" spans="1:2" ht="39.6">
      <c r="A29" s="117" t="s">
        <v>60</v>
      </c>
      <c r="B29" s="81"/>
    </row>
    <row r="30" spans="1:2" ht="20.399999999999999" thickBot="1">
      <c r="A30" s="84" t="s">
        <v>61</v>
      </c>
      <c r="B30" s="81"/>
    </row>
    <row r="31" spans="1:2">
      <c r="A31" s="55" t="s">
        <v>49</v>
      </c>
    </row>
  </sheetData>
  <mergeCells count="1">
    <mergeCell ref="B1:C1"/>
  </mergeCells>
  <phoneticPr fontId="15" type="noConversion"/>
  <hyperlinks>
    <hyperlink ref="B1" location="預告統計資料發布時間表!A1" display="回發布時間表" xr:uid="{D4992EEB-7ED3-4161-8806-B04D9F4D0553}"/>
    <hyperlink ref="A31" location="預告統計資料發布時間表!A1" display="回發布時間表" xr:uid="{07B6A0A6-7B68-41D3-9411-0D1D52C759F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CE82-8EA9-4E01-BCC1-31841BF76F54}">
  <dimension ref="A1:C31"/>
  <sheetViews>
    <sheetView workbookViewId="0">
      <selection activeCell="B1" sqref="B1:C1"/>
    </sheetView>
  </sheetViews>
  <sheetFormatPr defaultRowHeight="16.2"/>
  <cols>
    <col min="1" max="1" width="93.6640625" customWidth="1"/>
  </cols>
  <sheetData>
    <row r="1" spans="1:3" ht="19.8">
      <c r="A1" s="67" t="s">
        <v>712</v>
      </c>
      <c r="B1" s="1448" t="s">
        <v>81</v>
      </c>
      <c r="C1" s="1449"/>
    </row>
    <row r="2" spans="1:3" ht="19.8">
      <c r="A2" s="74" t="s">
        <v>676</v>
      </c>
    </row>
    <row r="3" spans="1:3" ht="19.8">
      <c r="A3" s="57" t="s">
        <v>713</v>
      </c>
    </row>
    <row r="4" spans="1:3" ht="19.8">
      <c r="A4" s="58" t="s">
        <v>51</v>
      </c>
    </row>
    <row r="5" spans="1:3" ht="19.8">
      <c r="A5" s="89" t="s">
        <v>518</v>
      </c>
    </row>
    <row r="6" spans="1:3" ht="19.8">
      <c r="A6" s="88" t="s">
        <v>677</v>
      </c>
    </row>
    <row r="7" spans="1:3" ht="19.8">
      <c r="A7" s="88" t="s">
        <v>73</v>
      </c>
    </row>
    <row r="8" spans="1:3" ht="19.8">
      <c r="A8" s="88" t="s">
        <v>64</v>
      </c>
    </row>
    <row r="9" spans="1:3" ht="19.8">
      <c r="A9" s="88" t="s">
        <v>74</v>
      </c>
    </row>
    <row r="10" spans="1:3" ht="19.8">
      <c r="A10" s="90" t="s">
        <v>53</v>
      </c>
    </row>
    <row r="11" spans="1:3" ht="19.8">
      <c r="A11" s="89" t="s">
        <v>519</v>
      </c>
    </row>
    <row r="12" spans="1:3" ht="99">
      <c r="A12" s="62" t="s">
        <v>84</v>
      </c>
    </row>
    <row r="13" spans="1:3" ht="19.8">
      <c r="A13" s="115" t="s">
        <v>54</v>
      </c>
    </row>
    <row r="14" spans="1:3" ht="39.6">
      <c r="A14" s="78" t="s">
        <v>706</v>
      </c>
    </row>
    <row r="15" spans="1:3" ht="19.8">
      <c r="A15" s="78" t="s">
        <v>707</v>
      </c>
    </row>
    <row r="16" spans="1:3" ht="19.8">
      <c r="A16" s="116" t="s">
        <v>55</v>
      </c>
    </row>
    <row r="17" spans="1:1" ht="198">
      <c r="A17" s="78" t="s">
        <v>708</v>
      </c>
    </row>
    <row r="18" spans="1:1" ht="19.8">
      <c r="A18" s="118" t="s">
        <v>709</v>
      </c>
    </row>
    <row r="19" spans="1:1" ht="99">
      <c r="A19" s="78" t="s">
        <v>710</v>
      </c>
    </row>
    <row r="20" spans="1:1" ht="19.8">
      <c r="A20" s="116" t="s">
        <v>685</v>
      </c>
    </row>
    <row r="21" spans="1:1" ht="19.8">
      <c r="A21" s="87" t="s">
        <v>686</v>
      </c>
    </row>
    <row r="22" spans="1:1" ht="19.8">
      <c r="A22" s="116" t="s">
        <v>57</v>
      </c>
    </row>
    <row r="23" spans="1:1" ht="19.8">
      <c r="A23" s="115" t="s">
        <v>58</v>
      </c>
    </row>
    <row r="24" spans="1:1" ht="39.6">
      <c r="A24" s="64" t="s">
        <v>721</v>
      </c>
    </row>
    <row r="25" spans="1:1" ht="39.6">
      <c r="A25" s="78" t="s">
        <v>702</v>
      </c>
    </row>
    <row r="26" spans="1:1" ht="19.8">
      <c r="A26" s="115" t="s">
        <v>59</v>
      </c>
    </row>
    <row r="27" spans="1:1" ht="19.8">
      <c r="A27" s="78" t="s">
        <v>711</v>
      </c>
    </row>
    <row r="28" spans="1:1" ht="59.4">
      <c r="A28" s="78" t="s">
        <v>66</v>
      </c>
    </row>
    <row r="29" spans="1:1" ht="39.6">
      <c r="A29" s="117" t="s">
        <v>60</v>
      </c>
    </row>
    <row r="30" spans="1:1" ht="20.399999999999999" thickBot="1">
      <c r="A30" s="84" t="s">
        <v>61</v>
      </c>
    </row>
    <row r="31" spans="1:1">
      <c r="A31" s="55" t="s">
        <v>49</v>
      </c>
    </row>
  </sheetData>
  <mergeCells count="1">
    <mergeCell ref="B1:C1"/>
  </mergeCells>
  <phoneticPr fontId="15" type="noConversion"/>
  <hyperlinks>
    <hyperlink ref="B1" location="預告統計資料發布時間表!A1" display="回發布時間表" xr:uid="{739DF82E-039F-4B2F-AA4E-72070006631D}"/>
    <hyperlink ref="A31" location="預告統計資料發布時間表!A1" display="回發布時間表" xr:uid="{EE279C00-BEF8-4F94-B879-1DAFAD8200C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FF35-9915-43A0-BB12-BBD2A900ADD8}">
  <dimension ref="A1:C34"/>
  <sheetViews>
    <sheetView workbookViewId="0">
      <selection activeCell="B1" sqref="B1:C1"/>
    </sheetView>
  </sheetViews>
  <sheetFormatPr defaultRowHeight="16.2"/>
  <cols>
    <col min="1" max="1" width="93.6640625" customWidth="1"/>
  </cols>
  <sheetData>
    <row r="1" spans="1:3" ht="19.8">
      <c r="A1" s="67" t="s">
        <v>674</v>
      </c>
      <c r="B1" s="1448" t="s">
        <v>81</v>
      </c>
      <c r="C1" s="1449"/>
    </row>
    <row r="2" spans="1:3" ht="19.8">
      <c r="A2" s="74" t="s">
        <v>676</v>
      </c>
    </row>
    <row r="3" spans="1:3" ht="19.8">
      <c r="A3" s="57" t="s">
        <v>675</v>
      </c>
    </row>
    <row r="4" spans="1:3" ht="19.8">
      <c r="A4" s="58" t="s">
        <v>51</v>
      </c>
    </row>
    <row r="5" spans="1:3" ht="19.8">
      <c r="A5" s="89" t="s">
        <v>518</v>
      </c>
    </row>
    <row r="6" spans="1:3" ht="19.8">
      <c r="A6" s="88" t="s">
        <v>677</v>
      </c>
    </row>
    <row r="7" spans="1:3" ht="19.8">
      <c r="A7" s="88" t="s">
        <v>73</v>
      </c>
    </row>
    <row r="8" spans="1:3" ht="19.8">
      <c r="A8" s="88" t="s">
        <v>64</v>
      </c>
    </row>
    <row r="9" spans="1:3" ht="19.8">
      <c r="A9" s="88" t="s">
        <v>74</v>
      </c>
    </row>
    <row r="10" spans="1:3" ht="19.8">
      <c r="A10" s="90" t="s">
        <v>53</v>
      </c>
    </row>
    <row r="11" spans="1:3" ht="19.8">
      <c r="A11" s="89" t="s">
        <v>519</v>
      </c>
    </row>
    <row r="12" spans="1:3" ht="99">
      <c r="A12" s="62" t="s">
        <v>84</v>
      </c>
    </row>
    <row r="13" spans="1:3" ht="19.8">
      <c r="A13" s="104" t="s">
        <v>54</v>
      </c>
    </row>
    <row r="14" spans="1:3" ht="34.799999999999997">
      <c r="A14" s="105" t="s">
        <v>663</v>
      </c>
    </row>
    <row r="15" spans="1:3" ht="19.8">
      <c r="A15" s="106" t="s">
        <v>664</v>
      </c>
    </row>
    <row r="16" spans="1:3" ht="19.8">
      <c r="A16" s="107" t="s">
        <v>55</v>
      </c>
    </row>
    <row r="17" spans="1:1" ht="39.6">
      <c r="A17" s="106" t="s">
        <v>665</v>
      </c>
    </row>
    <row r="18" spans="1:1" ht="59.4">
      <c r="A18" s="106" t="s">
        <v>666</v>
      </c>
    </row>
    <row r="19" spans="1:1" ht="39.6">
      <c r="A19" s="106" t="s">
        <v>667</v>
      </c>
    </row>
    <row r="20" spans="1:1" ht="39.6">
      <c r="A20" s="106" t="s">
        <v>668</v>
      </c>
    </row>
    <row r="21" spans="1:1" ht="19.8">
      <c r="A21" s="106" t="s">
        <v>669</v>
      </c>
    </row>
    <row r="22" spans="1:1" ht="39.6">
      <c r="A22" s="106" t="s">
        <v>670</v>
      </c>
    </row>
    <row r="23" spans="1:1" ht="19.8">
      <c r="A23" s="106" t="s">
        <v>481</v>
      </c>
    </row>
    <row r="24" spans="1:1" ht="19.8">
      <c r="A24" s="121" t="s">
        <v>301</v>
      </c>
    </row>
    <row r="25" spans="1:1" ht="19.8">
      <c r="A25" s="106" t="s">
        <v>57</v>
      </c>
    </row>
    <row r="26" spans="1:1" ht="19.8">
      <c r="A26" s="104" t="s">
        <v>58</v>
      </c>
    </row>
    <row r="27" spans="1:1" ht="39.6">
      <c r="A27" s="121" t="s">
        <v>722</v>
      </c>
    </row>
    <row r="28" spans="1:1" ht="39.6">
      <c r="A28" s="106" t="s">
        <v>608</v>
      </c>
    </row>
    <row r="29" spans="1:1" ht="19.8">
      <c r="A29" s="104" t="s">
        <v>59</v>
      </c>
    </row>
    <row r="30" spans="1:1" ht="19.8">
      <c r="A30" s="106" t="s">
        <v>577</v>
      </c>
    </row>
    <row r="31" spans="1:1" ht="19.8">
      <c r="A31" s="106" t="s">
        <v>484</v>
      </c>
    </row>
    <row r="32" spans="1:1" ht="39.6">
      <c r="A32" s="108" t="s">
        <v>60</v>
      </c>
    </row>
    <row r="33" spans="1:1" ht="20.399999999999999" thickBot="1">
      <c r="A33" s="109" t="s">
        <v>61</v>
      </c>
    </row>
    <row r="34" spans="1:1">
      <c r="A34" s="55" t="s">
        <v>49</v>
      </c>
    </row>
  </sheetData>
  <mergeCells count="1">
    <mergeCell ref="B1:C1"/>
  </mergeCells>
  <phoneticPr fontId="15" type="noConversion"/>
  <hyperlinks>
    <hyperlink ref="B1" location="預告統計資料發布時間表!A1" display="回發布時間表" xr:uid="{4F44260C-D14E-4785-A279-631937843AB0}"/>
    <hyperlink ref="A34" location="預告統計資料發布時間表!A1" display="回發布時間表" xr:uid="{51A90AFE-8D67-4A05-83E9-5B50239BAE6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ED6A-E0DC-4F00-934E-910858AE0E62}">
  <dimension ref="A1:C34"/>
  <sheetViews>
    <sheetView workbookViewId="0">
      <selection activeCell="B1" sqref="B1:C1"/>
    </sheetView>
  </sheetViews>
  <sheetFormatPr defaultRowHeight="16.2"/>
  <cols>
    <col min="1" max="1" width="93.6640625" customWidth="1"/>
  </cols>
  <sheetData>
    <row r="1" spans="1:3" ht="19.8">
      <c r="A1" s="67" t="s">
        <v>678</v>
      </c>
      <c r="B1" s="1448" t="s">
        <v>81</v>
      </c>
      <c r="C1" s="1449"/>
    </row>
    <row r="2" spans="1:3" ht="19.8">
      <c r="A2" s="74" t="s">
        <v>676</v>
      </c>
    </row>
    <row r="3" spans="1:3" ht="19.8">
      <c r="A3" s="57" t="s">
        <v>679</v>
      </c>
    </row>
    <row r="4" spans="1:3" ht="19.8">
      <c r="A4" s="58" t="s">
        <v>51</v>
      </c>
    </row>
    <row r="5" spans="1:3" ht="19.8">
      <c r="A5" s="89" t="s">
        <v>518</v>
      </c>
    </row>
    <row r="6" spans="1:3" ht="19.8">
      <c r="A6" s="88" t="s">
        <v>677</v>
      </c>
    </row>
    <row r="7" spans="1:3" ht="19.8">
      <c r="A7" s="88" t="s">
        <v>73</v>
      </c>
    </row>
    <row r="8" spans="1:3" ht="19.8">
      <c r="A8" s="88" t="s">
        <v>64</v>
      </c>
    </row>
    <row r="9" spans="1:3" ht="19.8">
      <c r="A9" s="88" t="s">
        <v>74</v>
      </c>
    </row>
    <row r="10" spans="1:3" ht="19.8">
      <c r="A10" s="90" t="s">
        <v>53</v>
      </c>
    </row>
    <row r="11" spans="1:3" ht="19.8">
      <c r="A11" s="89" t="s">
        <v>519</v>
      </c>
    </row>
    <row r="12" spans="1:3" ht="99">
      <c r="A12" s="62" t="s">
        <v>84</v>
      </c>
    </row>
    <row r="13" spans="1:3" ht="19.8">
      <c r="A13" s="104" t="s">
        <v>54</v>
      </c>
    </row>
    <row r="14" spans="1:3" ht="34.799999999999997">
      <c r="A14" s="105" t="s">
        <v>671</v>
      </c>
    </row>
    <row r="15" spans="1:3" ht="19.8">
      <c r="A15" s="106" t="s">
        <v>664</v>
      </c>
    </row>
    <row r="16" spans="1:3" ht="19.8">
      <c r="A16" s="107" t="s">
        <v>55</v>
      </c>
    </row>
    <row r="17" spans="1:1" ht="39.6">
      <c r="A17" s="106" t="s">
        <v>665</v>
      </c>
    </row>
    <row r="18" spans="1:1" ht="59.4">
      <c r="A18" s="106" t="s">
        <v>672</v>
      </c>
    </row>
    <row r="19" spans="1:1" ht="39.6">
      <c r="A19" s="106" t="s">
        <v>667</v>
      </c>
    </row>
    <row r="20" spans="1:1" ht="39.6">
      <c r="A20" s="106" t="s">
        <v>668</v>
      </c>
    </row>
    <row r="21" spans="1:1" ht="19.8">
      <c r="A21" s="106" t="s">
        <v>669</v>
      </c>
    </row>
    <row r="22" spans="1:1" ht="39.6">
      <c r="A22" s="106" t="s">
        <v>670</v>
      </c>
    </row>
    <row r="23" spans="1:1" ht="19.8">
      <c r="A23" s="106" t="s">
        <v>481</v>
      </c>
    </row>
    <row r="24" spans="1:1" ht="19.8">
      <c r="A24" s="121" t="s">
        <v>717</v>
      </c>
    </row>
    <row r="25" spans="1:1" ht="19.8">
      <c r="A25" s="106" t="s">
        <v>57</v>
      </c>
    </row>
    <row r="26" spans="1:1" ht="19.8">
      <c r="A26" s="104" t="s">
        <v>58</v>
      </c>
    </row>
    <row r="27" spans="1:1" ht="39.6">
      <c r="A27" s="121" t="s">
        <v>722</v>
      </c>
    </row>
    <row r="28" spans="1:1" ht="39.6">
      <c r="A28" s="106" t="s">
        <v>608</v>
      </c>
    </row>
    <row r="29" spans="1:1" ht="19.8">
      <c r="A29" s="104" t="s">
        <v>59</v>
      </c>
    </row>
    <row r="30" spans="1:1" ht="19.8">
      <c r="A30" s="106" t="s">
        <v>673</v>
      </c>
    </row>
    <row r="31" spans="1:1" ht="19.8">
      <c r="A31" s="106" t="s">
        <v>484</v>
      </c>
    </row>
    <row r="32" spans="1:1" ht="39.6">
      <c r="A32" s="108" t="s">
        <v>60</v>
      </c>
    </row>
    <row r="33" spans="1:1" ht="20.399999999999999" thickBot="1">
      <c r="A33" s="109" t="s">
        <v>61</v>
      </c>
    </row>
    <row r="34" spans="1:1">
      <c r="A34" s="55" t="s">
        <v>49</v>
      </c>
    </row>
  </sheetData>
  <mergeCells count="1">
    <mergeCell ref="B1:C1"/>
  </mergeCells>
  <phoneticPr fontId="15" type="noConversion"/>
  <hyperlinks>
    <hyperlink ref="B1" location="預告統計資料發布時間表!A1" display="回發布時間表" xr:uid="{E2ACE094-3C27-454D-8400-FC891F4C909D}"/>
    <hyperlink ref="A34" location="預告統計資料發布時間表!A1" display="回發布時間表" xr:uid="{F73E5673-93CF-4CB2-9953-B5C5D5CFE51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12FC-EABC-46CA-9B66-6FA02B3ACB3F}">
  <dimension ref="A1:C32"/>
  <sheetViews>
    <sheetView workbookViewId="0">
      <selection activeCell="B1" sqref="B1:C1"/>
    </sheetView>
  </sheetViews>
  <sheetFormatPr defaultRowHeight="16.2"/>
  <cols>
    <col min="1" max="1" width="117.88671875" customWidth="1"/>
  </cols>
  <sheetData>
    <row r="1" spans="1:3" ht="19.8">
      <c r="A1" s="67" t="s">
        <v>704</v>
      </c>
      <c r="B1" s="1448" t="s">
        <v>81</v>
      </c>
      <c r="C1" s="1449"/>
    </row>
    <row r="2" spans="1:3" ht="19.8">
      <c r="A2" s="74" t="s">
        <v>676</v>
      </c>
    </row>
    <row r="3" spans="1:3" ht="19.8">
      <c r="A3" s="57" t="s">
        <v>705</v>
      </c>
    </row>
    <row r="4" spans="1:3" ht="19.8">
      <c r="A4" s="58" t="s">
        <v>51</v>
      </c>
    </row>
    <row r="5" spans="1:3" ht="19.8">
      <c r="A5" s="89" t="s">
        <v>518</v>
      </c>
    </row>
    <row r="6" spans="1:3" ht="19.8">
      <c r="A6" s="88" t="s">
        <v>677</v>
      </c>
    </row>
    <row r="7" spans="1:3" ht="19.8">
      <c r="A7" s="88" t="s">
        <v>73</v>
      </c>
    </row>
    <row r="8" spans="1:3" ht="19.8">
      <c r="A8" s="88" t="s">
        <v>64</v>
      </c>
    </row>
    <row r="9" spans="1:3" ht="19.8">
      <c r="A9" s="88" t="s">
        <v>74</v>
      </c>
    </row>
    <row r="10" spans="1:3" ht="19.8">
      <c r="A10" s="90" t="s">
        <v>53</v>
      </c>
    </row>
    <row r="11" spans="1:3" ht="19.8">
      <c r="A11" s="89" t="s">
        <v>519</v>
      </c>
    </row>
    <row r="12" spans="1:3" ht="79.2">
      <c r="A12" s="62" t="s">
        <v>84</v>
      </c>
    </row>
    <row r="13" spans="1:3" ht="19.8">
      <c r="A13" s="115" t="s">
        <v>54</v>
      </c>
    </row>
    <row r="14" spans="1:3" ht="39.6">
      <c r="A14" s="78" t="s">
        <v>696</v>
      </c>
    </row>
    <row r="15" spans="1:3" ht="19.8">
      <c r="A15" s="78" t="s">
        <v>697</v>
      </c>
    </row>
    <row r="16" spans="1:3" ht="19.8">
      <c r="A16" s="116" t="s">
        <v>55</v>
      </c>
    </row>
    <row r="17" spans="1:1" ht="277.2">
      <c r="A17" s="78" t="s">
        <v>698</v>
      </c>
    </row>
    <row r="18" spans="1:1" ht="198">
      <c r="A18" s="78" t="s">
        <v>699</v>
      </c>
    </row>
    <row r="19" spans="1:1" ht="19.8">
      <c r="A19" s="116" t="s">
        <v>700</v>
      </c>
    </row>
    <row r="20" spans="1:1" ht="19.8">
      <c r="A20" s="78" t="s">
        <v>701</v>
      </c>
    </row>
    <row r="21" spans="1:1" ht="19.8">
      <c r="A21" s="116" t="s">
        <v>685</v>
      </c>
    </row>
    <row r="22" spans="1:1" ht="19.8">
      <c r="A22" s="87" t="s">
        <v>686</v>
      </c>
    </row>
    <row r="23" spans="1:1" ht="19.8">
      <c r="A23" s="116" t="s">
        <v>57</v>
      </c>
    </row>
    <row r="24" spans="1:1" ht="19.8">
      <c r="A24" s="115" t="s">
        <v>58</v>
      </c>
    </row>
    <row r="25" spans="1:1" ht="39.6">
      <c r="A25" s="64" t="s">
        <v>503</v>
      </c>
    </row>
    <row r="26" spans="1:1" ht="39.6">
      <c r="A26" s="78" t="s">
        <v>702</v>
      </c>
    </row>
    <row r="27" spans="1:1" ht="19.8">
      <c r="A27" s="115" t="s">
        <v>59</v>
      </c>
    </row>
    <row r="28" spans="1:1" ht="19.8">
      <c r="A28" s="78" t="s">
        <v>703</v>
      </c>
    </row>
    <row r="29" spans="1:1" ht="39.6">
      <c r="A29" s="78" t="s">
        <v>66</v>
      </c>
    </row>
    <row r="30" spans="1:1" ht="19.8">
      <c r="A30" s="117" t="s">
        <v>60</v>
      </c>
    </row>
    <row r="31" spans="1:1" ht="20.399999999999999" thickBot="1">
      <c r="A31" s="84" t="s">
        <v>61</v>
      </c>
    </row>
    <row r="32" spans="1:1">
      <c r="A32" s="55" t="s">
        <v>49</v>
      </c>
    </row>
  </sheetData>
  <mergeCells count="1">
    <mergeCell ref="B1:C1"/>
  </mergeCells>
  <phoneticPr fontId="15" type="noConversion"/>
  <hyperlinks>
    <hyperlink ref="B1" location="預告統計資料發布時間表!A1" display="回發布時間表" xr:uid="{E832B117-736E-4883-B99C-03C943C60629}"/>
    <hyperlink ref="A32" location="預告統計資料發布時間表!A1" display="回發布時間表" xr:uid="{B9C4730E-41F8-4003-BC1F-F9BABF1ECA9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3"/>
  <sheetViews>
    <sheetView workbookViewId="0">
      <selection activeCell="B1" sqref="B1:C1"/>
    </sheetView>
  </sheetViews>
  <sheetFormatPr defaultRowHeight="16.2"/>
  <cols>
    <col min="1" max="1" width="94.88671875" customWidth="1"/>
  </cols>
  <sheetData>
    <row r="1" spans="1:3" ht="19.8">
      <c r="A1" s="67" t="s">
        <v>201</v>
      </c>
      <c r="B1" s="1448" t="s">
        <v>81</v>
      </c>
      <c r="C1" s="1449"/>
    </row>
    <row r="2" spans="1:3" ht="19.8">
      <c r="A2" s="57" t="s">
        <v>99</v>
      </c>
    </row>
    <row r="3" spans="1:3" ht="19.8">
      <c r="A3" s="57" t="s">
        <v>202</v>
      </c>
    </row>
    <row r="4" spans="1:3" ht="19.8">
      <c r="A4" s="58" t="s">
        <v>51</v>
      </c>
    </row>
    <row r="5" spans="1:3" ht="19.8">
      <c r="A5" s="89" t="s">
        <v>518</v>
      </c>
    </row>
    <row r="6" spans="1:3" ht="19.8">
      <c r="A6" s="88" t="s">
        <v>62</v>
      </c>
    </row>
    <row r="7" spans="1:3" ht="19.8">
      <c r="A7" s="88" t="s">
        <v>63</v>
      </c>
    </row>
    <row r="8" spans="1:3" ht="19.8">
      <c r="A8" s="88" t="s">
        <v>64</v>
      </c>
    </row>
    <row r="9" spans="1:3" ht="19.8">
      <c r="A9" s="88" t="s">
        <v>65</v>
      </c>
    </row>
    <row r="10" spans="1:3" ht="19.8">
      <c r="A10" s="90" t="s">
        <v>53</v>
      </c>
    </row>
    <row r="11" spans="1:3" ht="19.8">
      <c r="A11" s="89" t="s">
        <v>519</v>
      </c>
    </row>
    <row r="12" spans="1:3" ht="99">
      <c r="A12" s="62" t="s">
        <v>84</v>
      </c>
    </row>
    <row r="13" spans="1:3" ht="19.8">
      <c r="A13" s="58" t="s">
        <v>54</v>
      </c>
      <c r="C13" s="2"/>
    </row>
    <row r="14" spans="1:3" ht="39.6">
      <c r="A14" s="61" t="s">
        <v>203</v>
      </c>
    </row>
    <row r="15" spans="1:3" ht="19.8">
      <c r="A15" s="61" t="s">
        <v>204</v>
      </c>
    </row>
    <row r="16" spans="1:3" ht="19.8">
      <c r="A16" s="59" t="s">
        <v>205</v>
      </c>
    </row>
    <row r="17" spans="1:1" ht="19.8">
      <c r="A17" s="61" t="s">
        <v>206</v>
      </c>
    </row>
    <row r="18" spans="1:1" ht="79.2">
      <c r="A18" s="61" t="s">
        <v>207</v>
      </c>
    </row>
    <row r="19" spans="1:1" ht="19.8">
      <c r="A19" s="61" t="s">
        <v>208</v>
      </c>
    </row>
    <row r="20" spans="1:1" ht="19.8">
      <c r="A20" s="61" t="s">
        <v>209</v>
      </c>
    </row>
    <row r="21" spans="1:1" ht="19.8">
      <c r="A21" s="61" t="s">
        <v>210</v>
      </c>
    </row>
    <row r="22" spans="1:1" ht="39.6">
      <c r="A22" s="61" t="s">
        <v>211</v>
      </c>
    </row>
    <row r="23" spans="1:1" ht="39.6">
      <c r="A23" s="61" t="s">
        <v>212</v>
      </c>
    </row>
    <row r="24" spans="1:1" ht="79.2">
      <c r="A24" s="61" t="s">
        <v>213</v>
      </c>
    </row>
    <row r="25" spans="1:1" ht="39.6">
      <c r="A25" s="61" t="s">
        <v>214</v>
      </c>
    </row>
    <row r="26" spans="1:1" ht="19.8">
      <c r="A26" s="61" t="s">
        <v>215</v>
      </c>
    </row>
    <row r="27" spans="1:1" ht="39.6">
      <c r="A27" s="61" t="s">
        <v>216</v>
      </c>
    </row>
    <row r="28" spans="1:1" ht="39.6">
      <c r="A28" s="61" t="s">
        <v>217</v>
      </c>
    </row>
    <row r="29" spans="1:1" ht="39.6">
      <c r="A29" s="61" t="s">
        <v>218</v>
      </c>
    </row>
    <row r="30" spans="1:1" ht="19.8">
      <c r="A30" s="59" t="s">
        <v>219</v>
      </c>
    </row>
    <row r="31" spans="1:1" ht="55.2" customHeight="1">
      <c r="A31" s="61" t="s">
        <v>223</v>
      </c>
    </row>
    <row r="32" spans="1:1" ht="19.8">
      <c r="A32" s="59" t="s">
        <v>220</v>
      </c>
    </row>
    <row r="33" spans="1:1" ht="19.8">
      <c r="A33" s="63" t="s">
        <v>160</v>
      </c>
    </row>
    <row r="34" spans="1:1" ht="19.8">
      <c r="A34" s="59" t="s">
        <v>57</v>
      </c>
    </row>
    <row r="35" spans="1:1" ht="19.8">
      <c r="A35" s="58" t="s">
        <v>58</v>
      </c>
    </row>
    <row r="36" spans="1:1" ht="39.6">
      <c r="A36" s="64" t="s">
        <v>718</v>
      </c>
    </row>
    <row r="37" spans="1:1" ht="39.6">
      <c r="A37" s="61" t="s">
        <v>134</v>
      </c>
    </row>
    <row r="38" spans="1:1" ht="19.8">
      <c r="A38" s="58" t="s">
        <v>59</v>
      </c>
    </row>
    <row r="39" spans="1:1" ht="39.6">
      <c r="A39" s="61" t="s">
        <v>221</v>
      </c>
    </row>
    <row r="40" spans="1:1" ht="19.8">
      <c r="A40" s="61" t="s">
        <v>222</v>
      </c>
    </row>
    <row r="41" spans="1:1" ht="39.6">
      <c r="A41" s="65" t="s">
        <v>97</v>
      </c>
    </row>
    <row r="42" spans="1:1" ht="20.399999999999999" thickBot="1">
      <c r="A42" s="66" t="s">
        <v>61</v>
      </c>
    </row>
    <row r="43" spans="1:1">
      <c r="A43" s="55" t="s">
        <v>49</v>
      </c>
    </row>
  </sheetData>
  <mergeCells count="1">
    <mergeCell ref="B1:C1"/>
  </mergeCells>
  <phoneticPr fontId="15" type="noConversion"/>
  <hyperlinks>
    <hyperlink ref="B1" location="預告統計資料發布時間表!A1" display="回發布時間表" xr:uid="{00000000-0004-0000-0800-000000000000}"/>
    <hyperlink ref="A43" location="預告統計資料發布時間表!A1" display="回發布時間表" xr:uid="{00000000-0004-0000-0800-000001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0"/>
  <sheetViews>
    <sheetView workbookViewId="0">
      <selection activeCell="B1" sqref="B1:C1"/>
    </sheetView>
  </sheetViews>
  <sheetFormatPr defaultRowHeight="16.2"/>
  <cols>
    <col min="1" max="1" width="104.44140625" customWidth="1"/>
  </cols>
  <sheetData>
    <row r="1" spans="1:3" ht="19.8">
      <c r="A1" s="67" t="s">
        <v>224</v>
      </c>
      <c r="B1" s="1448" t="s">
        <v>81</v>
      </c>
      <c r="C1" s="1449"/>
    </row>
    <row r="2" spans="1:3" ht="19.8">
      <c r="A2" s="57" t="s">
        <v>99</v>
      </c>
    </row>
    <row r="3" spans="1:3" ht="19.8">
      <c r="A3" s="57" t="s">
        <v>225</v>
      </c>
    </row>
    <row r="4" spans="1:3" ht="19.8">
      <c r="A4" s="58" t="s">
        <v>51</v>
      </c>
    </row>
    <row r="5" spans="1:3" ht="19.8">
      <c r="A5" s="89" t="s">
        <v>520</v>
      </c>
    </row>
    <row r="6" spans="1:3" ht="19.8">
      <c r="A6" s="88" t="s">
        <v>62</v>
      </c>
    </row>
    <row r="7" spans="1:3" ht="19.8">
      <c r="A7" s="88" t="s">
        <v>63</v>
      </c>
    </row>
    <row r="8" spans="1:3" ht="19.8">
      <c r="A8" s="88" t="s">
        <v>64</v>
      </c>
    </row>
    <row r="9" spans="1:3" ht="19.8">
      <c r="A9" s="88" t="s">
        <v>65</v>
      </c>
    </row>
    <row r="10" spans="1:3" ht="19.8">
      <c r="A10" s="90" t="s">
        <v>53</v>
      </c>
    </row>
    <row r="11" spans="1:3" ht="19.8">
      <c r="A11" s="89" t="s">
        <v>519</v>
      </c>
    </row>
    <row r="12" spans="1:3" ht="79.2">
      <c r="A12" s="62" t="s">
        <v>84</v>
      </c>
    </row>
    <row r="13" spans="1:3" ht="19.8">
      <c r="A13" s="58" t="s">
        <v>54</v>
      </c>
      <c r="C13" s="2"/>
    </row>
    <row r="14" spans="1:3" ht="19.8">
      <c r="A14" s="60" t="s">
        <v>226</v>
      </c>
    </row>
    <row r="15" spans="1:3" ht="19.8">
      <c r="A15" s="61" t="s">
        <v>227</v>
      </c>
    </row>
    <row r="16" spans="1:3" ht="19.8">
      <c r="A16" s="59" t="s">
        <v>228</v>
      </c>
    </row>
    <row r="17" spans="1:1" ht="59.4">
      <c r="A17" s="62" t="s">
        <v>229</v>
      </c>
    </row>
    <row r="18" spans="1:1" ht="19.8">
      <c r="A18" s="62" t="s">
        <v>230</v>
      </c>
    </row>
    <row r="19" spans="1:1" ht="39.6">
      <c r="A19" s="62" t="s">
        <v>231</v>
      </c>
    </row>
    <row r="20" spans="1:1" ht="59.4">
      <c r="A20" s="62" t="s">
        <v>232</v>
      </c>
    </row>
    <row r="21" spans="1:1" ht="39.6">
      <c r="A21" s="62" t="s">
        <v>233</v>
      </c>
    </row>
    <row r="22" spans="1:1" ht="39.6">
      <c r="A22" s="62" t="s">
        <v>234</v>
      </c>
    </row>
    <row r="23" spans="1:1" ht="39.6">
      <c r="A23" s="62" t="s">
        <v>235</v>
      </c>
    </row>
    <row r="24" spans="1:1" ht="19.8">
      <c r="A24" s="62" t="s">
        <v>236</v>
      </c>
    </row>
    <row r="25" spans="1:1" ht="39.6">
      <c r="A25" s="62" t="s">
        <v>237</v>
      </c>
    </row>
    <row r="26" spans="1:1" ht="39.6">
      <c r="A26" s="62" t="s">
        <v>238</v>
      </c>
    </row>
    <row r="27" spans="1:1" ht="39.6">
      <c r="A27" s="62" t="s">
        <v>239</v>
      </c>
    </row>
    <row r="28" spans="1:1" ht="39.6">
      <c r="A28" s="62" t="s">
        <v>240</v>
      </c>
    </row>
    <row r="29" spans="1:1" ht="39.6">
      <c r="A29" s="62" t="s">
        <v>241</v>
      </c>
    </row>
    <row r="30" spans="1:1" ht="39.6">
      <c r="A30" s="62" t="s">
        <v>242</v>
      </c>
    </row>
    <row r="31" spans="1:1" ht="39.6">
      <c r="A31" s="62" t="s">
        <v>243</v>
      </c>
    </row>
    <row r="32" spans="1:1" ht="39.6">
      <c r="A32" s="62" t="s">
        <v>244</v>
      </c>
    </row>
    <row r="33" spans="1:1" ht="39.6">
      <c r="A33" s="62" t="s">
        <v>245</v>
      </c>
    </row>
    <row r="34" spans="1:1" ht="39.6">
      <c r="A34" s="62" t="s">
        <v>246</v>
      </c>
    </row>
    <row r="35" spans="1:1" ht="19.8">
      <c r="A35" s="62" t="s">
        <v>247</v>
      </c>
    </row>
    <row r="36" spans="1:1" ht="39.6">
      <c r="A36" s="62" t="s">
        <v>248</v>
      </c>
    </row>
    <row r="37" spans="1:1" ht="39.6">
      <c r="A37" s="62" t="s">
        <v>249</v>
      </c>
    </row>
    <row r="38" spans="1:1" ht="19.8">
      <c r="A38" s="62" t="s">
        <v>250</v>
      </c>
    </row>
    <row r="39" spans="1:1" ht="19.8">
      <c r="A39" s="62" t="s">
        <v>251</v>
      </c>
    </row>
    <row r="40" spans="1:1" ht="39.6">
      <c r="A40" s="62" t="s">
        <v>252</v>
      </c>
    </row>
    <row r="41" spans="1:1" ht="19.8">
      <c r="A41" s="61" t="s">
        <v>253</v>
      </c>
    </row>
    <row r="42" spans="1:1" ht="59.4">
      <c r="A42" s="61" t="s">
        <v>254</v>
      </c>
    </row>
    <row r="43" spans="1:1" ht="19.8">
      <c r="A43" s="61" t="s">
        <v>220</v>
      </c>
    </row>
    <row r="44" spans="1:1" ht="19.8">
      <c r="A44" s="64" t="s">
        <v>160</v>
      </c>
    </row>
    <row r="45" spans="1:1" ht="19.8">
      <c r="A45" s="61" t="s">
        <v>57</v>
      </c>
    </row>
    <row r="46" spans="1:1" ht="19.8">
      <c r="A46" s="58" t="s">
        <v>58</v>
      </c>
    </row>
    <row r="47" spans="1:1" ht="39.6">
      <c r="A47" s="64" t="s">
        <v>718</v>
      </c>
    </row>
    <row r="48" spans="1:1" ht="39.6">
      <c r="A48" s="61" t="s">
        <v>134</v>
      </c>
    </row>
    <row r="49" spans="1:1" ht="19.8">
      <c r="A49" s="58" t="s">
        <v>59</v>
      </c>
    </row>
    <row r="50" spans="1:1" ht="39.6">
      <c r="A50" s="61" t="s">
        <v>255</v>
      </c>
    </row>
    <row r="51" spans="1:1" ht="19.8">
      <c r="A51" s="61" t="s">
        <v>136</v>
      </c>
    </row>
    <row r="52" spans="1:1" ht="39.6">
      <c r="A52" s="65" t="s">
        <v>97</v>
      </c>
    </row>
    <row r="53" spans="1:1" ht="20.399999999999999" thickBot="1">
      <c r="A53" s="66" t="s">
        <v>61</v>
      </c>
    </row>
    <row r="54" spans="1:1">
      <c r="A54" s="55" t="s">
        <v>49</v>
      </c>
    </row>
    <row r="60" spans="1:1" ht="39" customHeight="1"/>
  </sheetData>
  <mergeCells count="1">
    <mergeCell ref="B1:C1"/>
  </mergeCells>
  <phoneticPr fontId="15" type="noConversion"/>
  <hyperlinks>
    <hyperlink ref="B1" location="預告統計資料發布時間表!A1" display="回發布時間表" xr:uid="{00000000-0004-0000-0900-000000000000}"/>
    <hyperlink ref="A54" location="預告統計資料發布時間表!A1" display="回發布時間表" xr:uid="{00000000-0004-0000-09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7"/>
  <sheetViews>
    <sheetView workbookViewId="0">
      <selection activeCell="B1" sqref="B1:C1"/>
    </sheetView>
  </sheetViews>
  <sheetFormatPr defaultRowHeight="16.2"/>
  <cols>
    <col min="1" max="1" width="93.44140625" customWidth="1"/>
  </cols>
  <sheetData>
    <row r="1" spans="1:3" ht="19.8">
      <c r="A1" s="67" t="s">
        <v>98</v>
      </c>
      <c r="B1" s="1448" t="s">
        <v>81</v>
      </c>
      <c r="C1" s="1449"/>
    </row>
    <row r="2" spans="1:3" ht="19.8">
      <c r="A2" s="57" t="s">
        <v>99</v>
      </c>
    </row>
    <row r="3" spans="1:3" ht="19.8">
      <c r="A3" s="57" t="s">
        <v>100</v>
      </c>
    </row>
    <row r="4" spans="1:3" ht="19.8">
      <c r="A4" s="77" t="s">
        <v>51</v>
      </c>
    </row>
    <row r="5" spans="1:3" ht="19.8">
      <c r="A5" s="76" t="s">
        <v>511</v>
      </c>
    </row>
    <row r="6" spans="1:3" ht="19.8">
      <c r="A6" s="76" t="s">
        <v>515</v>
      </c>
    </row>
    <row r="7" spans="1:3" ht="19.8">
      <c r="A7" s="88" t="s">
        <v>63</v>
      </c>
    </row>
    <row r="8" spans="1:3" ht="19.8">
      <c r="A8" s="88" t="s">
        <v>64</v>
      </c>
    </row>
    <row r="9" spans="1:3" ht="19.8">
      <c r="A9" s="88" t="s">
        <v>65</v>
      </c>
    </row>
    <row r="10" spans="1:3" ht="19.8">
      <c r="A10" s="77" t="s">
        <v>53</v>
      </c>
    </row>
    <row r="11" spans="1:3" ht="19.8">
      <c r="A11" s="76" t="s">
        <v>516</v>
      </c>
    </row>
    <row r="12" spans="1:3" ht="99">
      <c r="A12" s="62" t="s">
        <v>84</v>
      </c>
    </row>
    <row r="13" spans="1:3" ht="19.8">
      <c r="A13" s="77" t="s">
        <v>54</v>
      </c>
      <c r="C13" s="2"/>
    </row>
    <row r="14" spans="1:3" ht="39.6">
      <c r="A14" s="62" t="s">
        <v>101</v>
      </c>
    </row>
    <row r="15" spans="1:3" ht="19.8">
      <c r="A15" s="62" t="s">
        <v>102</v>
      </c>
    </row>
    <row r="16" spans="1:3" ht="19.8">
      <c r="A16" s="76" t="s">
        <v>55</v>
      </c>
    </row>
    <row r="17" spans="1:1" ht="99">
      <c r="A17" s="62" t="s">
        <v>103</v>
      </c>
    </row>
    <row r="18" spans="1:1" ht="99">
      <c r="A18" s="62" t="s">
        <v>104</v>
      </c>
    </row>
    <row r="19" spans="1:1" ht="19.8">
      <c r="A19" s="61" t="s">
        <v>105</v>
      </c>
    </row>
    <row r="20" spans="1:1" ht="39.6">
      <c r="A20" s="61" t="s">
        <v>106</v>
      </c>
    </row>
    <row r="21" spans="1:1" ht="39.6">
      <c r="A21" s="61" t="s">
        <v>107</v>
      </c>
    </row>
    <row r="22" spans="1:1" ht="39.6">
      <c r="A22" s="61" t="s">
        <v>108</v>
      </c>
    </row>
    <row r="23" spans="1:1" ht="79.2">
      <c r="A23" s="61" t="s">
        <v>109</v>
      </c>
    </row>
    <row r="24" spans="1:1" ht="39.6">
      <c r="A24" s="61" t="s">
        <v>110</v>
      </c>
    </row>
    <row r="25" spans="1:1" ht="19.8">
      <c r="A25" s="61" t="s">
        <v>111</v>
      </c>
    </row>
    <row r="26" spans="1:1" ht="19.8">
      <c r="A26" s="61" t="s">
        <v>112</v>
      </c>
    </row>
    <row r="27" spans="1:1" ht="39.6">
      <c r="A27" s="61" t="s">
        <v>113</v>
      </c>
    </row>
    <row r="28" spans="1:1" ht="138.6">
      <c r="A28" s="61" t="s">
        <v>114</v>
      </c>
    </row>
    <row r="29" spans="1:1" ht="59.4">
      <c r="A29" s="61" t="s">
        <v>115</v>
      </c>
    </row>
    <row r="30" spans="1:1" ht="59.4">
      <c r="A30" s="61" t="s">
        <v>116</v>
      </c>
    </row>
    <row r="31" spans="1:1" ht="39.6">
      <c r="A31" s="61" t="s">
        <v>117</v>
      </c>
    </row>
    <row r="32" spans="1:1" ht="19.8">
      <c r="A32" s="61" t="s">
        <v>118</v>
      </c>
    </row>
    <row r="33" spans="1:1" ht="59.4">
      <c r="A33" s="61" t="s">
        <v>119</v>
      </c>
    </row>
    <row r="34" spans="1:1" ht="99">
      <c r="A34" s="61" t="s">
        <v>120</v>
      </c>
    </row>
    <row r="35" spans="1:1" ht="59.4">
      <c r="A35" s="61" t="s">
        <v>121</v>
      </c>
    </row>
    <row r="36" spans="1:1" ht="19.8">
      <c r="A36" s="61" t="s">
        <v>122</v>
      </c>
    </row>
    <row r="37" spans="1:1" ht="79.2">
      <c r="A37" s="61" t="s">
        <v>123</v>
      </c>
    </row>
    <row r="38" spans="1:1" ht="59.4">
      <c r="A38" s="61" t="s">
        <v>124</v>
      </c>
    </row>
    <row r="39" spans="1:1" ht="19.8">
      <c r="A39" s="61" t="s">
        <v>125</v>
      </c>
    </row>
    <row r="40" spans="1:1" ht="59.4">
      <c r="A40" s="61" t="s">
        <v>126</v>
      </c>
    </row>
    <row r="41" spans="1:1" ht="19.8">
      <c r="A41" s="61" t="s">
        <v>127</v>
      </c>
    </row>
    <row r="42" spans="1:1" ht="59.4">
      <c r="A42" s="61" t="s">
        <v>128</v>
      </c>
    </row>
    <row r="43" spans="1:1" ht="59.4">
      <c r="A43" s="61" t="s">
        <v>129</v>
      </c>
    </row>
    <row r="44" spans="1:1" ht="19.8">
      <c r="A44" s="59" t="s">
        <v>130</v>
      </c>
    </row>
    <row r="45" spans="1:1" ht="19.8">
      <c r="A45" s="68" t="s">
        <v>131</v>
      </c>
    </row>
    <row r="46" spans="1:1" ht="19.8">
      <c r="A46" s="68" t="s">
        <v>132</v>
      </c>
    </row>
    <row r="47" spans="1:1" ht="19.8">
      <c r="A47" s="68" t="s">
        <v>529</v>
      </c>
    </row>
    <row r="48" spans="1:1" ht="19.8">
      <c r="A48" s="68" t="s">
        <v>57</v>
      </c>
    </row>
    <row r="49" spans="1:1" ht="19.8">
      <c r="A49" s="69" t="s">
        <v>58</v>
      </c>
    </row>
    <row r="50" spans="1:1" ht="39.6">
      <c r="A50" s="64" t="s">
        <v>530</v>
      </c>
    </row>
    <row r="51" spans="1:1" ht="39.6">
      <c r="A51" s="70" t="s">
        <v>134</v>
      </c>
    </row>
    <row r="52" spans="1:1" ht="19.8">
      <c r="A52" s="69" t="s">
        <v>59</v>
      </c>
    </row>
    <row r="53" spans="1:1" ht="39.6">
      <c r="A53" s="70" t="s">
        <v>135</v>
      </c>
    </row>
    <row r="54" spans="1:1" ht="19.8">
      <c r="A54" s="70" t="s">
        <v>136</v>
      </c>
    </row>
    <row r="55" spans="1:1" ht="39.6">
      <c r="A55" s="71" t="s">
        <v>97</v>
      </c>
    </row>
    <row r="56" spans="1:1" ht="20.399999999999999" thickBot="1">
      <c r="A56" s="66" t="s">
        <v>61</v>
      </c>
    </row>
    <row r="57" spans="1:1">
      <c r="A57" s="55" t="s">
        <v>49</v>
      </c>
    </row>
  </sheetData>
  <mergeCells count="1">
    <mergeCell ref="B1:C1"/>
  </mergeCells>
  <phoneticPr fontId="15" type="noConversion"/>
  <hyperlinks>
    <hyperlink ref="B1" location="預告統計資料發布時間表!A1" display="回發布時間表" xr:uid="{00000000-0004-0000-0200-000000000000}"/>
    <hyperlink ref="A57" location="預告統計資料發布時間表!A1" display="回發布時間表" xr:uid="{00000000-0004-0000-0200-000001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workbookViewId="0">
      <selection activeCell="B1" sqref="B1:C1"/>
    </sheetView>
  </sheetViews>
  <sheetFormatPr defaultRowHeight="16.2"/>
  <cols>
    <col min="1" max="1" width="93.6640625" customWidth="1"/>
  </cols>
  <sheetData>
    <row r="1" spans="1:3" ht="19.8">
      <c r="A1" s="67" t="s">
        <v>733</v>
      </c>
      <c r="B1" s="1448" t="s">
        <v>81</v>
      </c>
      <c r="C1" s="1450"/>
    </row>
    <row r="2" spans="1:3" ht="19.8">
      <c r="A2" s="57" t="s">
        <v>734</v>
      </c>
    </row>
    <row r="3" spans="1:3" ht="19.8">
      <c r="A3" s="57" t="s">
        <v>735</v>
      </c>
    </row>
    <row r="4" spans="1:3" ht="19.8">
      <c r="A4" s="58" t="s">
        <v>51</v>
      </c>
    </row>
    <row r="5" spans="1:3" ht="19.8">
      <c r="A5" s="89" t="s">
        <v>736</v>
      </c>
    </row>
    <row r="6" spans="1:3" ht="19.8">
      <c r="A6" s="88" t="s">
        <v>67</v>
      </c>
    </row>
    <row r="7" spans="1:3" ht="19.8">
      <c r="A7" s="88" t="s">
        <v>68</v>
      </c>
    </row>
    <row r="8" spans="1:3" ht="19.8">
      <c r="A8" s="88" t="s">
        <v>64</v>
      </c>
    </row>
    <row r="9" spans="1:3" ht="19.8">
      <c r="A9" s="88" t="s">
        <v>737</v>
      </c>
    </row>
    <row r="10" spans="1:3" ht="19.8">
      <c r="A10" s="90" t="s">
        <v>53</v>
      </c>
    </row>
    <row r="11" spans="1:3" ht="19.8">
      <c r="A11" s="89" t="s">
        <v>519</v>
      </c>
    </row>
    <row r="12" spans="1:3" ht="99">
      <c r="A12" s="62" t="s">
        <v>738</v>
      </c>
    </row>
    <row r="13" spans="1:3" ht="19.8">
      <c r="A13" s="58" t="s">
        <v>54</v>
      </c>
    </row>
    <row r="14" spans="1:3" ht="59.4">
      <c r="A14" s="60" t="s">
        <v>739</v>
      </c>
    </row>
    <row r="15" spans="1:3" ht="59.4">
      <c r="A15" s="61" t="s">
        <v>740</v>
      </c>
    </row>
    <row r="16" spans="1:3" ht="19.8">
      <c r="A16" s="59" t="s">
        <v>55</v>
      </c>
    </row>
    <row r="17" spans="1:1" ht="99">
      <c r="A17" s="61" t="s">
        <v>741</v>
      </c>
    </row>
    <row r="18" spans="1:1" ht="39.6">
      <c r="A18" s="61" t="s">
        <v>742</v>
      </c>
    </row>
    <row r="19" spans="1:1" ht="39.6">
      <c r="A19" s="61" t="s">
        <v>743</v>
      </c>
    </row>
    <row r="20" spans="1:1" ht="118.8">
      <c r="A20" s="61" t="s">
        <v>744</v>
      </c>
    </row>
    <row r="21" spans="1:1" ht="39.6">
      <c r="A21" s="61" t="s">
        <v>745</v>
      </c>
    </row>
    <row r="22" spans="1:1" ht="19.8">
      <c r="A22" s="61" t="s">
        <v>746</v>
      </c>
    </row>
    <row r="23" spans="1:1" ht="79.2">
      <c r="A23" s="61" t="s">
        <v>747</v>
      </c>
    </row>
    <row r="24" spans="1:1" ht="19.8">
      <c r="A24" s="61" t="s">
        <v>607</v>
      </c>
    </row>
    <row r="25" spans="1:1" ht="19.8">
      <c r="A25" s="64" t="s">
        <v>748</v>
      </c>
    </row>
    <row r="26" spans="1:1" ht="19.8">
      <c r="A26" s="61" t="s">
        <v>57</v>
      </c>
    </row>
    <row r="27" spans="1:1" ht="19.8">
      <c r="A27" s="58" t="s">
        <v>58</v>
      </c>
    </row>
    <row r="28" spans="1:1" ht="39.6">
      <c r="A28" s="64" t="s">
        <v>749</v>
      </c>
    </row>
    <row r="29" spans="1:1" ht="39.6">
      <c r="A29" s="61" t="s">
        <v>750</v>
      </c>
    </row>
    <row r="30" spans="1:1" ht="19.8">
      <c r="A30" s="58" t="s">
        <v>59</v>
      </c>
    </row>
    <row r="31" spans="1:1" ht="39.6">
      <c r="A31" s="61" t="s">
        <v>751</v>
      </c>
    </row>
    <row r="32" spans="1:1" ht="19.8">
      <c r="A32" s="61" t="s">
        <v>484</v>
      </c>
    </row>
    <row r="33" spans="1:1" ht="39.6">
      <c r="A33" s="65" t="s">
        <v>60</v>
      </c>
    </row>
    <row r="34" spans="1:1" ht="20.399999999999999" thickBot="1">
      <c r="A34" s="66" t="s">
        <v>61</v>
      </c>
    </row>
    <row r="35" spans="1:1">
      <c r="A35" s="55" t="s">
        <v>49</v>
      </c>
    </row>
    <row r="36" spans="1:1" ht="19.8">
      <c r="A36" s="61" t="s">
        <v>161</v>
      </c>
    </row>
    <row r="37" spans="1:1" ht="19.8">
      <c r="A37" s="61" t="s">
        <v>136</v>
      </c>
    </row>
    <row r="38" spans="1:1" ht="39.6">
      <c r="A38" s="65" t="s">
        <v>97</v>
      </c>
    </row>
    <row r="39" spans="1:1" ht="20.399999999999999" thickBot="1">
      <c r="A39" s="66" t="s">
        <v>61</v>
      </c>
    </row>
    <row r="40" spans="1:1">
      <c r="A40" s="55" t="s">
        <v>49</v>
      </c>
    </row>
  </sheetData>
  <mergeCells count="1">
    <mergeCell ref="B1:C1"/>
  </mergeCells>
  <phoneticPr fontId="15" type="noConversion"/>
  <hyperlinks>
    <hyperlink ref="A40" location="預告統計資料發布時間表!A1" display="回發布時間表" xr:uid="{00000000-0004-0000-0400-000001000000}"/>
    <hyperlink ref="A35" location="預告統計資料發布時間表!A1" display="回發布時間表" xr:uid="{00000000-0004-0000-1D00-000001000000}"/>
    <hyperlink ref="B1" location="預告統計資料發布時間表!A1" display="回發布時間表" xr:uid="{7DF645D5-06DC-437E-B24E-13782B945137}"/>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5"/>
  <sheetViews>
    <sheetView workbookViewId="0">
      <selection activeCell="B1" sqref="B1:C1"/>
    </sheetView>
  </sheetViews>
  <sheetFormatPr defaultRowHeight="16.2"/>
  <cols>
    <col min="1" max="1" width="93.6640625" customWidth="1"/>
  </cols>
  <sheetData>
    <row r="1" spans="1:3" ht="19.8">
      <c r="A1" s="67" t="s">
        <v>162</v>
      </c>
      <c r="B1" s="1448" t="s">
        <v>81</v>
      </c>
      <c r="C1" s="1449"/>
    </row>
    <row r="2" spans="1:3" ht="19.8">
      <c r="A2" s="57" t="s">
        <v>163</v>
      </c>
    </row>
    <row r="3" spans="1:3" ht="19.8">
      <c r="A3" s="74" t="s">
        <v>164</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58" t="s">
        <v>165</v>
      </c>
    </row>
    <row r="14" spans="1:3" ht="59.4">
      <c r="A14" s="60" t="s">
        <v>166</v>
      </c>
    </row>
    <row r="15" spans="1:3" ht="19.8">
      <c r="A15" s="61" t="s">
        <v>167</v>
      </c>
    </row>
    <row r="16" spans="1:3" ht="19.8">
      <c r="A16" s="59" t="s">
        <v>55</v>
      </c>
    </row>
    <row r="17" spans="1:1" ht="39.6">
      <c r="A17" s="61" t="s">
        <v>168</v>
      </c>
    </row>
    <row r="18" spans="1:1" ht="39.6">
      <c r="A18" s="61" t="s">
        <v>169</v>
      </c>
    </row>
    <row r="19" spans="1:1" ht="39.6">
      <c r="A19" s="61" t="s">
        <v>170</v>
      </c>
    </row>
    <row r="20" spans="1:1" ht="19.8">
      <c r="A20" s="61" t="s">
        <v>171</v>
      </c>
    </row>
    <row r="21" spans="1:1" ht="19.8">
      <c r="A21" s="70" t="s">
        <v>172</v>
      </c>
    </row>
    <row r="22" spans="1:1" ht="19.8">
      <c r="A22" s="70" t="s">
        <v>173</v>
      </c>
    </row>
    <row r="23" spans="1:1" ht="39.6">
      <c r="A23" s="70" t="s">
        <v>174</v>
      </c>
    </row>
    <row r="24" spans="1:1" ht="19.8">
      <c r="A24" s="70" t="s">
        <v>159</v>
      </c>
    </row>
    <row r="25" spans="1:1" ht="19.8">
      <c r="A25" s="64" t="s">
        <v>175</v>
      </c>
    </row>
    <row r="26" spans="1:1" ht="19.8">
      <c r="A26" s="70" t="s">
        <v>57</v>
      </c>
    </row>
    <row r="27" spans="1:1" ht="19.8">
      <c r="A27" s="69" t="s">
        <v>58</v>
      </c>
    </row>
    <row r="28" spans="1:1" ht="39.6">
      <c r="A28" s="64" t="s">
        <v>176</v>
      </c>
    </row>
    <row r="29" spans="1:1" ht="39.6">
      <c r="A29" s="70" t="s">
        <v>177</v>
      </c>
    </row>
    <row r="30" spans="1:1" ht="19.8">
      <c r="A30" s="69" t="s">
        <v>59</v>
      </c>
    </row>
    <row r="31" spans="1:1" ht="39.6">
      <c r="A31" s="70" t="s">
        <v>178</v>
      </c>
    </row>
    <row r="32" spans="1:1" ht="19.8">
      <c r="A32" s="70" t="s">
        <v>136</v>
      </c>
    </row>
    <row r="33" spans="1:1" ht="39.6">
      <c r="A33" s="65" t="s">
        <v>97</v>
      </c>
    </row>
    <row r="34" spans="1:1" ht="20.399999999999999" thickBot="1">
      <c r="A34" s="66" t="s">
        <v>61</v>
      </c>
    </row>
    <row r="35" spans="1:1">
      <c r="A35" s="55" t="s">
        <v>49</v>
      </c>
    </row>
  </sheetData>
  <mergeCells count="1">
    <mergeCell ref="B1:C1"/>
  </mergeCells>
  <phoneticPr fontId="15" type="noConversion"/>
  <hyperlinks>
    <hyperlink ref="B1" location="預告統計資料發布時間表!A1" display="回發布時間表" xr:uid="{00000000-0004-0000-0500-000000000000}"/>
    <hyperlink ref="A35" location="預告統計資料發布時間表!A1" display="回發布時間表" xr:uid="{00000000-0004-0000-0500-000001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7"/>
  <sheetViews>
    <sheetView workbookViewId="0">
      <selection activeCell="B1" sqref="B1:C1"/>
    </sheetView>
  </sheetViews>
  <sheetFormatPr defaultRowHeight="16.2"/>
  <cols>
    <col min="1" max="1" width="93.6640625" customWidth="1"/>
  </cols>
  <sheetData>
    <row r="1" spans="1:3" ht="19.8">
      <c r="A1" s="67" t="s">
        <v>179</v>
      </c>
      <c r="B1" s="1448" t="s">
        <v>81</v>
      </c>
      <c r="C1" s="1449"/>
    </row>
    <row r="2" spans="1:3" ht="19.8">
      <c r="A2" s="57" t="s">
        <v>163</v>
      </c>
    </row>
    <row r="3" spans="1:3" ht="19.8">
      <c r="A3" s="57" t="s">
        <v>180</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58" t="s">
        <v>54</v>
      </c>
    </row>
    <row r="14" spans="1:3" ht="99">
      <c r="A14" s="72" t="s">
        <v>181</v>
      </c>
    </row>
    <row r="15" spans="1:3" ht="19.8">
      <c r="A15" s="61" t="s">
        <v>167</v>
      </c>
    </row>
    <row r="16" spans="1:3" ht="19.8">
      <c r="A16" s="59" t="s">
        <v>55</v>
      </c>
    </row>
    <row r="17" spans="1:1" ht="39.6">
      <c r="A17" s="61" t="s">
        <v>182</v>
      </c>
    </row>
    <row r="18" spans="1:1" ht="39.6">
      <c r="A18" s="61" t="s">
        <v>183</v>
      </c>
    </row>
    <row r="19" spans="1:1" ht="19.8">
      <c r="A19" s="61" t="s">
        <v>184</v>
      </c>
    </row>
    <row r="20" spans="1:1" ht="19.8">
      <c r="A20" s="61" t="s">
        <v>185</v>
      </c>
    </row>
    <row r="21" spans="1:1" ht="19.8">
      <c r="A21" s="61" t="s">
        <v>186</v>
      </c>
    </row>
    <row r="22" spans="1:1" ht="19.8">
      <c r="A22" s="61" t="s">
        <v>187</v>
      </c>
    </row>
    <row r="23" spans="1:1" ht="19.8">
      <c r="A23" s="61" t="s">
        <v>188</v>
      </c>
    </row>
    <row r="24" spans="1:1" ht="19.8">
      <c r="A24" s="61" t="s">
        <v>173</v>
      </c>
    </row>
    <row r="25" spans="1:1" ht="19.8">
      <c r="A25" s="70" t="s">
        <v>189</v>
      </c>
    </row>
    <row r="26" spans="1:1" ht="19.8">
      <c r="A26" s="70" t="s">
        <v>159</v>
      </c>
    </row>
    <row r="27" spans="1:1" ht="19.8">
      <c r="A27" s="64" t="s">
        <v>175</v>
      </c>
    </row>
    <row r="28" spans="1:1" ht="19.8">
      <c r="A28" s="70" t="s">
        <v>57</v>
      </c>
    </row>
    <row r="29" spans="1:1" ht="19.8">
      <c r="A29" s="69" t="s">
        <v>58</v>
      </c>
    </row>
    <row r="30" spans="1:1" ht="39.6">
      <c r="A30" s="64" t="s">
        <v>176</v>
      </c>
    </row>
    <row r="31" spans="1:1" ht="39.6">
      <c r="A31" s="70" t="s">
        <v>177</v>
      </c>
    </row>
    <row r="32" spans="1:1" ht="19.8">
      <c r="A32" s="69" t="s">
        <v>59</v>
      </c>
    </row>
    <row r="33" spans="1:1" ht="39.6">
      <c r="A33" s="70" t="s">
        <v>190</v>
      </c>
    </row>
    <row r="34" spans="1:1" ht="19.8">
      <c r="A34" s="61" t="s">
        <v>136</v>
      </c>
    </row>
    <row r="35" spans="1:1" ht="39.6">
      <c r="A35" s="65" t="s">
        <v>97</v>
      </c>
    </row>
    <row r="36" spans="1:1" ht="20.399999999999999" thickBot="1">
      <c r="A36" s="66" t="s">
        <v>61</v>
      </c>
    </row>
    <row r="37" spans="1:1">
      <c r="A37" s="55" t="s">
        <v>49</v>
      </c>
    </row>
  </sheetData>
  <mergeCells count="1">
    <mergeCell ref="B1:C1"/>
  </mergeCells>
  <phoneticPr fontId="15" type="noConversion"/>
  <hyperlinks>
    <hyperlink ref="B1" location="預告統計資料發布時間表!A1" display="回發布時間表" xr:uid="{00000000-0004-0000-0600-000000000000}"/>
    <hyperlink ref="A37" location="預告統計資料發布時間表!A1" display="回發布時間表" xr:uid="{00000000-0004-0000-0600-000001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workbookViewId="0">
      <selection activeCell="B1" sqref="B1:C1"/>
    </sheetView>
  </sheetViews>
  <sheetFormatPr defaultRowHeight="16.2"/>
  <cols>
    <col min="1" max="1" width="93.6640625" customWidth="1"/>
  </cols>
  <sheetData>
    <row r="1" spans="1:3" ht="19.8">
      <c r="A1" s="67" t="s">
        <v>191</v>
      </c>
      <c r="B1" s="1448" t="s">
        <v>81</v>
      </c>
      <c r="C1" s="1449"/>
    </row>
    <row r="2" spans="1:3" ht="19.8">
      <c r="A2" s="57" t="s">
        <v>163</v>
      </c>
    </row>
    <row r="3" spans="1:3" ht="19.8">
      <c r="A3" s="57" t="s">
        <v>192</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58" t="s">
        <v>54</v>
      </c>
    </row>
    <row r="14" spans="1:3" ht="79.2">
      <c r="A14" s="60" t="s">
        <v>193</v>
      </c>
    </row>
    <row r="15" spans="1:3" ht="19.8">
      <c r="A15" s="61" t="s">
        <v>167</v>
      </c>
    </row>
    <row r="16" spans="1:3" ht="19.8">
      <c r="A16" s="59" t="s">
        <v>55</v>
      </c>
    </row>
    <row r="17" spans="1:1" ht="39.6">
      <c r="A17" s="61" t="s">
        <v>194</v>
      </c>
    </row>
    <row r="18" spans="1:1" ht="39.6">
      <c r="A18" s="61" t="s">
        <v>195</v>
      </c>
    </row>
    <row r="19" spans="1:1" ht="39.6">
      <c r="A19" s="61" t="s">
        <v>196</v>
      </c>
    </row>
    <row r="20" spans="1:1" ht="19.8">
      <c r="A20" s="61" t="s">
        <v>197</v>
      </c>
    </row>
    <row r="21" spans="1:1" ht="19.8">
      <c r="A21" s="61" t="s">
        <v>198</v>
      </c>
    </row>
    <row r="22" spans="1:1" ht="19.8">
      <c r="A22" s="61" t="s">
        <v>173</v>
      </c>
    </row>
    <row r="23" spans="1:1" ht="39.6">
      <c r="A23" s="61" t="s">
        <v>199</v>
      </c>
    </row>
    <row r="24" spans="1:1" ht="19.8">
      <c r="A24" s="61" t="s">
        <v>159</v>
      </c>
    </row>
    <row r="25" spans="1:1" ht="19.8">
      <c r="A25" s="64" t="s">
        <v>175</v>
      </c>
    </row>
    <row r="26" spans="1:1" ht="19.8">
      <c r="A26" s="70" t="s">
        <v>57</v>
      </c>
    </row>
    <row r="27" spans="1:1" ht="19.8">
      <c r="A27" s="69" t="s">
        <v>58</v>
      </c>
    </row>
    <row r="28" spans="1:1" ht="39.6">
      <c r="A28" s="64" t="s">
        <v>176</v>
      </c>
    </row>
    <row r="29" spans="1:1" ht="39.6">
      <c r="A29" s="70" t="s">
        <v>177</v>
      </c>
    </row>
    <row r="30" spans="1:1" ht="19.8">
      <c r="A30" s="69" t="s">
        <v>59</v>
      </c>
    </row>
    <row r="31" spans="1:1" ht="39.6">
      <c r="A31" s="70" t="s">
        <v>200</v>
      </c>
    </row>
    <row r="32" spans="1:1" ht="19.8">
      <c r="A32" s="70" t="s">
        <v>136</v>
      </c>
    </row>
    <row r="33" spans="1:1" ht="39.6">
      <c r="A33" s="71" t="s">
        <v>97</v>
      </c>
    </row>
    <row r="34" spans="1:1" ht="20.399999999999999" thickBot="1">
      <c r="A34" s="73" t="s">
        <v>61</v>
      </c>
    </row>
    <row r="35" spans="1:1">
      <c r="A35" s="55" t="s">
        <v>49</v>
      </c>
    </row>
  </sheetData>
  <mergeCells count="1">
    <mergeCell ref="B1:C1"/>
  </mergeCells>
  <phoneticPr fontId="15" type="noConversion"/>
  <hyperlinks>
    <hyperlink ref="B1" location="預告統計資料發布時間表!A1" display="回發布時間表" xr:uid="{00000000-0004-0000-0700-000000000000}"/>
    <hyperlink ref="A35" location="預告統計資料發布時間表!A1" display="回發布時間表" xr:uid="{00000000-0004-0000-0700-000001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9920-89A5-4829-929C-5C3DC0BAF7FC}">
  <dimension ref="A1:C36"/>
  <sheetViews>
    <sheetView workbookViewId="0">
      <selection activeCell="B1" sqref="B1:C1"/>
    </sheetView>
  </sheetViews>
  <sheetFormatPr defaultRowHeight="16.2"/>
  <cols>
    <col min="1" max="1" width="93.6640625" customWidth="1"/>
  </cols>
  <sheetData>
    <row r="1" spans="1:3" ht="19.8">
      <c r="A1" s="67" t="s">
        <v>610</v>
      </c>
      <c r="B1" s="1448" t="s">
        <v>81</v>
      </c>
      <c r="C1" s="1449"/>
    </row>
    <row r="2" spans="1:3" ht="19.8">
      <c r="A2" s="57" t="s">
        <v>163</v>
      </c>
    </row>
    <row r="3" spans="1:3" ht="19.8">
      <c r="A3" s="57" t="s">
        <v>619</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104" t="s">
        <v>54</v>
      </c>
    </row>
    <row r="14" spans="1:3" ht="69.599999999999994">
      <c r="A14" s="105" t="s">
        <v>597</v>
      </c>
    </row>
    <row r="15" spans="1:3" ht="19.8">
      <c r="A15" s="106" t="s">
        <v>598</v>
      </c>
    </row>
    <row r="16" spans="1:3" ht="19.8">
      <c r="A16" s="107" t="s">
        <v>55</v>
      </c>
    </row>
    <row r="17" spans="1:1" ht="39.6">
      <c r="A17" s="106" t="s">
        <v>599</v>
      </c>
    </row>
    <row r="18" spans="1:1" ht="59.4">
      <c r="A18" s="106" t="s">
        <v>600</v>
      </c>
    </row>
    <row r="19" spans="1:1" ht="19.8">
      <c r="A19" s="106" t="s">
        <v>601</v>
      </c>
    </row>
    <row r="20" spans="1:1" ht="19.8">
      <c r="A20" s="106" t="s">
        <v>602</v>
      </c>
    </row>
    <row r="21" spans="1:1" ht="19.8">
      <c r="A21" s="106" t="s">
        <v>603</v>
      </c>
    </row>
    <row r="22" spans="1:1" ht="19.8">
      <c r="A22" s="106" t="s">
        <v>604</v>
      </c>
    </row>
    <row r="23" spans="1:1" ht="19.8">
      <c r="A23" s="106" t="s">
        <v>605</v>
      </c>
    </row>
    <row r="24" spans="1:1" ht="19.8">
      <c r="A24" s="106" t="s">
        <v>606</v>
      </c>
    </row>
    <row r="25" spans="1:1" ht="19.8">
      <c r="A25" s="106" t="s">
        <v>607</v>
      </c>
    </row>
    <row r="26" spans="1:1" ht="19.8">
      <c r="A26" s="121" t="s">
        <v>617</v>
      </c>
    </row>
    <row r="27" spans="1:1" ht="19.8">
      <c r="A27" s="106" t="s">
        <v>57</v>
      </c>
    </row>
    <row r="28" spans="1:1" ht="19.8">
      <c r="A28" s="104" t="s">
        <v>58</v>
      </c>
    </row>
    <row r="29" spans="1:1" ht="39.6">
      <c r="A29" s="121" t="s">
        <v>723</v>
      </c>
    </row>
    <row r="30" spans="1:1" ht="39.6">
      <c r="A30" s="106" t="s">
        <v>608</v>
      </c>
    </row>
    <row r="31" spans="1:1" ht="19.8">
      <c r="A31" s="104" t="s">
        <v>59</v>
      </c>
    </row>
    <row r="32" spans="1:1" ht="39.6">
      <c r="A32" s="106" t="s">
        <v>609</v>
      </c>
    </row>
    <row r="33" spans="1:1" ht="19.8">
      <c r="A33" s="106" t="s">
        <v>484</v>
      </c>
    </row>
    <row r="34" spans="1:1" ht="39.6">
      <c r="A34" s="108" t="s">
        <v>60</v>
      </c>
    </row>
    <row r="35" spans="1:1" ht="20.399999999999999" thickBot="1">
      <c r="A35" s="109" t="s">
        <v>61</v>
      </c>
    </row>
    <row r="36" spans="1:1">
      <c r="A36" s="55" t="s">
        <v>49</v>
      </c>
    </row>
  </sheetData>
  <mergeCells count="1">
    <mergeCell ref="B1:C1"/>
  </mergeCells>
  <phoneticPr fontId="15" type="noConversion"/>
  <hyperlinks>
    <hyperlink ref="B1" location="預告統計資料發布時間表!A1" display="回發布時間表" xr:uid="{7C68E1A5-717C-42E1-BF7C-BCF806424384}"/>
    <hyperlink ref="A36" location="預告統計資料發布時間表!A1" display="回發布時間表" xr:uid="{D7876E49-97D8-4749-A527-22CD64093974}"/>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93BE-7111-4DF0-8408-3452C4FF5DC9}">
  <dimension ref="A1:C35"/>
  <sheetViews>
    <sheetView topLeftCell="A7" workbookViewId="0">
      <selection activeCell="H18" sqref="H18"/>
    </sheetView>
  </sheetViews>
  <sheetFormatPr defaultRowHeight="16.2"/>
  <cols>
    <col min="1" max="1" width="93.6640625" customWidth="1"/>
  </cols>
  <sheetData>
    <row r="1" spans="1:3" ht="19.8">
      <c r="A1" s="67" t="s">
        <v>620</v>
      </c>
      <c r="B1" s="1448" t="s">
        <v>81</v>
      </c>
      <c r="C1" s="1449"/>
    </row>
    <row r="2" spans="1:3" ht="19.8">
      <c r="A2" s="57" t="s">
        <v>163</v>
      </c>
    </row>
    <row r="3" spans="1:3" ht="19.8">
      <c r="A3" s="57" t="s">
        <v>621</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104" t="s">
        <v>54</v>
      </c>
    </row>
    <row r="14" spans="1:3" ht="34.799999999999997">
      <c r="A14" s="105" t="s">
        <v>611</v>
      </c>
    </row>
    <row r="15" spans="1:3" ht="19.8">
      <c r="A15" s="106" t="s">
        <v>598</v>
      </c>
    </row>
    <row r="16" spans="1:3" ht="19.8">
      <c r="A16" s="107" t="s">
        <v>55</v>
      </c>
    </row>
    <row r="17" spans="1:1" ht="39.6">
      <c r="A17" s="106" t="s">
        <v>612</v>
      </c>
    </row>
    <row r="18" spans="1:1" ht="19.8">
      <c r="A18" s="106" t="s">
        <v>613</v>
      </c>
    </row>
    <row r="19" spans="1:1" ht="19.8">
      <c r="A19" s="106" t="s">
        <v>614</v>
      </c>
    </row>
    <row r="20" spans="1:1" ht="19.8">
      <c r="A20" s="106" t="s">
        <v>615</v>
      </c>
    </row>
    <row r="21" spans="1:1" ht="19.8">
      <c r="A21" s="106" t="s">
        <v>616</v>
      </c>
    </row>
    <row r="22" spans="1:1" ht="19.8">
      <c r="A22" s="106" t="s">
        <v>605</v>
      </c>
    </row>
    <row r="23" spans="1:1" ht="19.8">
      <c r="A23" s="106" t="s">
        <v>606</v>
      </c>
    </row>
    <row r="24" spans="1:1" ht="19.8">
      <c r="A24" s="106" t="s">
        <v>607</v>
      </c>
    </row>
    <row r="25" spans="1:1" ht="19.8">
      <c r="A25" s="121" t="s">
        <v>617</v>
      </c>
    </row>
    <row r="26" spans="1:1" ht="19.8">
      <c r="A26" s="106" t="s">
        <v>57</v>
      </c>
    </row>
    <row r="27" spans="1:1" ht="19.8">
      <c r="A27" s="104" t="s">
        <v>58</v>
      </c>
    </row>
    <row r="28" spans="1:1" ht="39.6">
      <c r="A28" s="121" t="s">
        <v>723</v>
      </c>
    </row>
    <row r="29" spans="1:1" ht="39.6">
      <c r="A29" s="106" t="s">
        <v>608</v>
      </c>
    </row>
    <row r="30" spans="1:1" ht="19.8">
      <c r="A30" s="104" t="s">
        <v>59</v>
      </c>
    </row>
    <row r="31" spans="1:1" ht="39.6">
      <c r="A31" s="106" t="s">
        <v>618</v>
      </c>
    </row>
    <row r="32" spans="1:1" ht="19.8">
      <c r="A32" s="106" t="s">
        <v>484</v>
      </c>
    </row>
    <row r="33" spans="1:1" ht="39.6">
      <c r="A33" s="108" t="s">
        <v>60</v>
      </c>
    </row>
    <row r="34" spans="1:1" ht="20.399999999999999" thickBot="1">
      <c r="A34" s="109" t="s">
        <v>61</v>
      </c>
    </row>
    <row r="35" spans="1:1">
      <c r="A35" s="55" t="s">
        <v>49</v>
      </c>
    </row>
  </sheetData>
  <mergeCells count="1">
    <mergeCell ref="B1:C1"/>
  </mergeCells>
  <phoneticPr fontId="15" type="noConversion"/>
  <hyperlinks>
    <hyperlink ref="B1" location="預告統計資料發布時間表!A1" display="回發布時間表" xr:uid="{5F089B11-803B-4795-A772-B2597A7AE986}"/>
    <hyperlink ref="A35" location="預告統計資料發布時間表!A1" display="回發布時間表" xr:uid="{F222827A-8625-4E41-B0C6-01051230B0F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0DAF-5EF2-4819-A007-71494307600C}">
  <dimension ref="A1:C35"/>
  <sheetViews>
    <sheetView workbookViewId="0">
      <selection activeCell="B1" sqref="B1:C1"/>
    </sheetView>
  </sheetViews>
  <sheetFormatPr defaultRowHeight="16.2"/>
  <cols>
    <col min="1" max="1" width="93.6640625" customWidth="1"/>
  </cols>
  <sheetData>
    <row r="1" spans="1:3" ht="19.8">
      <c r="A1" s="67" t="s">
        <v>630</v>
      </c>
      <c r="B1" s="1448" t="s">
        <v>81</v>
      </c>
      <c r="C1" s="1449"/>
    </row>
    <row r="2" spans="1:3" ht="19.8">
      <c r="A2" s="57" t="s">
        <v>163</v>
      </c>
    </row>
    <row r="3" spans="1:3" ht="19.8">
      <c r="A3" s="57" t="s">
        <v>631</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99">
      <c r="A12" s="62" t="s">
        <v>84</v>
      </c>
    </row>
    <row r="13" spans="1:3" ht="19.8">
      <c r="A13" s="104" t="s">
        <v>54</v>
      </c>
    </row>
    <row r="14" spans="1:3" ht="52.2">
      <c r="A14" s="105" t="s">
        <v>622</v>
      </c>
    </row>
    <row r="15" spans="1:3" ht="19.8">
      <c r="A15" s="106" t="s">
        <v>598</v>
      </c>
    </row>
    <row r="16" spans="1:3" ht="19.8">
      <c r="A16" s="107" t="s">
        <v>55</v>
      </c>
    </row>
    <row r="17" spans="1:1" ht="39.6">
      <c r="A17" s="106" t="s">
        <v>623</v>
      </c>
    </row>
    <row r="18" spans="1:1" ht="39.6">
      <c r="A18" s="106" t="s">
        <v>624</v>
      </c>
    </row>
    <row r="19" spans="1:1" ht="19.8">
      <c r="A19" s="106" t="s">
        <v>625</v>
      </c>
    </row>
    <row r="20" spans="1:1" ht="19.8">
      <c r="A20" s="106" t="s">
        <v>626</v>
      </c>
    </row>
    <row r="21" spans="1:1" ht="19.8">
      <c r="A21" s="106" t="s">
        <v>627</v>
      </c>
    </row>
    <row r="22" spans="1:1" ht="19.8">
      <c r="A22" s="106" t="s">
        <v>628</v>
      </c>
    </row>
    <row r="23" spans="1:1" ht="19.8">
      <c r="A23" s="106" t="s">
        <v>605</v>
      </c>
    </row>
    <row r="24" spans="1:1" ht="19.8">
      <c r="A24" s="106" t="s">
        <v>606</v>
      </c>
    </row>
    <row r="25" spans="1:1" ht="19.8">
      <c r="A25" s="106" t="s">
        <v>607</v>
      </c>
    </row>
    <row r="26" spans="1:1" ht="19.8">
      <c r="A26" s="121" t="s">
        <v>617</v>
      </c>
    </row>
    <row r="27" spans="1:1" ht="19.8">
      <c r="A27" s="106" t="s">
        <v>57</v>
      </c>
    </row>
    <row r="28" spans="1:1" ht="19.8">
      <c r="A28" s="104" t="s">
        <v>58</v>
      </c>
    </row>
    <row r="29" spans="1:1" ht="39.6">
      <c r="A29" s="121" t="s">
        <v>723</v>
      </c>
    </row>
    <row r="30" spans="1:1" ht="39.6">
      <c r="A30" s="106" t="s">
        <v>608</v>
      </c>
    </row>
    <row r="31" spans="1:1" ht="19.8">
      <c r="A31" s="104" t="s">
        <v>59</v>
      </c>
    </row>
    <row r="32" spans="1:1" ht="39.6">
      <c r="A32" s="106" t="s">
        <v>629</v>
      </c>
    </row>
    <row r="33" spans="1:1" ht="19.8">
      <c r="A33" s="106" t="s">
        <v>484</v>
      </c>
    </row>
    <row r="34" spans="1:1" ht="39.6">
      <c r="A34" s="108" t="s">
        <v>60</v>
      </c>
    </row>
    <row r="35" spans="1:1" ht="20.399999999999999" thickBot="1">
      <c r="A35" s="109" t="s">
        <v>61</v>
      </c>
    </row>
  </sheetData>
  <mergeCells count="1">
    <mergeCell ref="B1:C1"/>
  </mergeCells>
  <phoneticPr fontId="15" type="noConversion"/>
  <hyperlinks>
    <hyperlink ref="B1" location="預告統計資料發布時間表!A1" display="回發布時間表" xr:uid="{12C8252A-A2E5-4396-B8E7-A72ADDBC02C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39AD-7985-4EB7-8DBC-55AA7D3F3DD2}">
  <dimension ref="A1:C35"/>
  <sheetViews>
    <sheetView workbookViewId="0">
      <selection activeCell="B1" sqref="B1:C1"/>
    </sheetView>
  </sheetViews>
  <sheetFormatPr defaultRowHeight="16.2"/>
  <cols>
    <col min="1" max="1" width="119.21875" customWidth="1"/>
  </cols>
  <sheetData>
    <row r="1" spans="1:3" ht="20.399999999999999" thickBot="1">
      <c r="A1" s="110" t="s">
        <v>639</v>
      </c>
      <c r="B1" s="1448" t="s">
        <v>81</v>
      </c>
      <c r="C1" s="1449"/>
    </row>
    <row r="2" spans="1:3" ht="19.8">
      <c r="A2" s="57" t="s">
        <v>163</v>
      </c>
    </row>
    <row r="3" spans="1:3" ht="19.8">
      <c r="A3" s="57" t="s">
        <v>640</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79.2">
      <c r="A12" s="62" t="s">
        <v>84</v>
      </c>
    </row>
    <row r="13" spans="1:3" ht="19.8">
      <c r="A13" s="104" t="s">
        <v>54</v>
      </c>
    </row>
    <row r="14" spans="1:3" ht="34.799999999999997">
      <c r="A14" s="105" t="s">
        <v>632</v>
      </c>
    </row>
    <row r="15" spans="1:3" ht="19.8">
      <c r="A15" s="106" t="s">
        <v>598</v>
      </c>
    </row>
    <row r="16" spans="1:3" ht="19.8">
      <c r="A16" s="107" t="s">
        <v>55</v>
      </c>
    </row>
    <row r="17" spans="1:1" ht="19.8">
      <c r="A17" s="106" t="s">
        <v>633</v>
      </c>
    </row>
    <row r="18" spans="1:1" ht="39.6">
      <c r="A18" s="106" t="s">
        <v>634</v>
      </c>
    </row>
    <row r="19" spans="1:1" ht="19.8">
      <c r="A19" s="106" t="s">
        <v>635</v>
      </c>
    </row>
    <row r="20" spans="1:1" ht="19.8">
      <c r="A20" s="106" t="s">
        <v>636</v>
      </c>
    </row>
    <row r="21" spans="1:1" ht="19.8">
      <c r="A21" s="106" t="s">
        <v>637</v>
      </c>
    </row>
    <row r="22" spans="1:1" ht="19.8">
      <c r="A22" s="106" t="s">
        <v>638</v>
      </c>
    </row>
    <row r="23" spans="1:1" ht="19.8">
      <c r="A23" s="106" t="s">
        <v>605</v>
      </c>
    </row>
    <row r="24" spans="1:1" ht="19.8">
      <c r="A24" s="106" t="s">
        <v>606</v>
      </c>
    </row>
    <row r="25" spans="1:1" ht="19.8">
      <c r="A25" s="106" t="s">
        <v>607</v>
      </c>
    </row>
    <row r="26" spans="1:1" ht="19.8">
      <c r="A26" s="121" t="s">
        <v>617</v>
      </c>
    </row>
    <row r="27" spans="1:1" ht="19.8">
      <c r="A27" s="106" t="s">
        <v>57</v>
      </c>
    </row>
    <row r="28" spans="1:1" ht="19.8">
      <c r="A28" s="104" t="s">
        <v>58</v>
      </c>
    </row>
    <row r="29" spans="1:1" ht="39.6">
      <c r="A29" s="121" t="s">
        <v>723</v>
      </c>
    </row>
    <row r="30" spans="1:1" ht="39.6">
      <c r="A30" s="106" t="s">
        <v>608</v>
      </c>
    </row>
    <row r="31" spans="1:1" ht="19.8">
      <c r="A31" s="104" t="s">
        <v>59</v>
      </c>
    </row>
    <row r="32" spans="1:1" ht="39.6">
      <c r="A32" s="106" t="s">
        <v>609</v>
      </c>
    </row>
    <row r="33" spans="1:1" ht="19.8">
      <c r="A33" s="106" t="s">
        <v>484</v>
      </c>
    </row>
    <row r="34" spans="1:1" ht="19.8">
      <c r="A34" s="108" t="s">
        <v>60</v>
      </c>
    </row>
    <row r="35" spans="1:1" ht="20.399999999999999" thickBot="1">
      <c r="A35" s="109" t="s">
        <v>61</v>
      </c>
    </row>
  </sheetData>
  <mergeCells count="1">
    <mergeCell ref="B1:C1"/>
  </mergeCells>
  <phoneticPr fontId="15" type="noConversion"/>
  <hyperlinks>
    <hyperlink ref="B1" location="預告統計資料發布時間表!A1" display="回發布時間表" xr:uid="{F7F6F03D-CC8F-4AF9-9524-A254975D0FC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9495-993E-4B31-BCF5-ADBF2FF31145}">
  <dimension ref="A1:C38"/>
  <sheetViews>
    <sheetView workbookViewId="0">
      <selection activeCell="B1" sqref="B1:C1"/>
    </sheetView>
  </sheetViews>
  <sheetFormatPr defaultRowHeight="16.2"/>
  <cols>
    <col min="1" max="1" width="119.21875" customWidth="1"/>
  </cols>
  <sheetData>
    <row r="1" spans="1:3" ht="20.399999999999999" thickBot="1">
      <c r="A1" s="110" t="s">
        <v>657</v>
      </c>
      <c r="B1" s="1448" t="s">
        <v>81</v>
      </c>
      <c r="C1" s="1449"/>
    </row>
    <row r="2" spans="1:3" ht="19.8">
      <c r="A2" s="57" t="s">
        <v>163</v>
      </c>
    </row>
    <row r="3" spans="1:3" ht="19.8">
      <c r="A3" s="57" t="s">
        <v>656</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79.2">
      <c r="A12" s="62" t="s">
        <v>84</v>
      </c>
    </row>
    <row r="13" spans="1:3" ht="19.8">
      <c r="A13" s="104" t="s">
        <v>54</v>
      </c>
    </row>
    <row r="14" spans="1:3" ht="52.2">
      <c r="A14" s="105" t="s">
        <v>641</v>
      </c>
    </row>
    <row r="15" spans="1:3" ht="19.8">
      <c r="A15" s="106" t="s">
        <v>598</v>
      </c>
    </row>
    <row r="16" spans="1:3" ht="19.8">
      <c r="A16" s="107" t="s">
        <v>55</v>
      </c>
    </row>
    <row r="17" spans="1:1" ht="19.8">
      <c r="A17" s="106" t="s">
        <v>642</v>
      </c>
    </row>
    <row r="18" spans="1:1" ht="39.6">
      <c r="A18" s="106" t="s">
        <v>643</v>
      </c>
    </row>
    <row r="19" spans="1:1" ht="19.8">
      <c r="A19" s="106" t="s">
        <v>644</v>
      </c>
    </row>
    <row r="20" spans="1:1" ht="19.8">
      <c r="A20" s="106" t="s">
        <v>645</v>
      </c>
    </row>
    <row r="21" spans="1:1" ht="19.8">
      <c r="A21" s="106" t="s">
        <v>646</v>
      </c>
    </row>
    <row r="22" spans="1:1" ht="19.8">
      <c r="A22" s="106" t="s">
        <v>647</v>
      </c>
    </row>
    <row r="23" spans="1:1" ht="19.8">
      <c r="A23" s="106" t="s">
        <v>648</v>
      </c>
    </row>
    <row r="24" spans="1:1" ht="19.8">
      <c r="A24" s="106" t="s">
        <v>649</v>
      </c>
    </row>
    <row r="25" spans="1:1" ht="19.8">
      <c r="A25" s="106" t="s">
        <v>650</v>
      </c>
    </row>
    <row r="26" spans="1:1" ht="19.8">
      <c r="A26" s="106" t="s">
        <v>605</v>
      </c>
    </row>
    <row r="27" spans="1:1" ht="39.6">
      <c r="A27" s="106" t="s">
        <v>651</v>
      </c>
    </row>
    <row r="28" spans="1:1" ht="19.8">
      <c r="A28" s="106" t="s">
        <v>607</v>
      </c>
    </row>
    <row r="29" spans="1:1" ht="19.8">
      <c r="A29" s="121" t="s">
        <v>617</v>
      </c>
    </row>
    <row r="30" spans="1:1" ht="19.8">
      <c r="A30" s="106" t="s">
        <v>57</v>
      </c>
    </row>
    <row r="31" spans="1:1" ht="19.8">
      <c r="A31" s="104" t="s">
        <v>58</v>
      </c>
    </row>
    <row r="32" spans="1:1" ht="39.6">
      <c r="A32" s="121" t="s">
        <v>723</v>
      </c>
    </row>
    <row r="33" spans="1:1" ht="39.6">
      <c r="A33" s="106" t="s">
        <v>608</v>
      </c>
    </row>
    <row r="34" spans="1:1" ht="19.8">
      <c r="A34" s="104" t="s">
        <v>59</v>
      </c>
    </row>
    <row r="35" spans="1:1" ht="39.6">
      <c r="A35" s="106" t="s">
        <v>652</v>
      </c>
    </row>
    <row r="36" spans="1:1" ht="19.8">
      <c r="A36" s="106" t="s">
        <v>484</v>
      </c>
    </row>
    <row r="37" spans="1:1" ht="19.8">
      <c r="A37" s="108" t="s">
        <v>60</v>
      </c>
    </row>
    <row r="38" spans="1:1" ht="20.399999999999999" thickBot="1">
      <c r="A38" s="109" t="s">
        <v>61</v>
      </c>
    </row>
  </sheetData>
  <mergeCells count="1">
    <mergeCell ref="B1:C1"/>
  </mergeCells>
  <phoneticPr fontId="15" type="noConversion"/>
  <hyperlinks>
    <hyperlink ref="B1" location="預告統計資料發布時間表!A1" display="回發布時間表" xr:uid="{00FDE1A5-7E6D-43C8-8753-60C80893672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129B3-F5C7-42F2-8E3C-7AF6EE8318BB}">
  <dimension ref="A1:C37"/>
  <sheetViews>
    <sheetView workbookViewId="0">
      <selection activeCell="B1" sqref="B1:C1"/>
    </sheetView>
  </sheetViews>
  <sheetFormatPr defaultRowHeight="16.2"/>
  <cols>
    <col min="1" max="1" width="119.21875" customWidth="1"/>
  </cols>
  <sheetData>
    <row r="1" spans="1:3" ht="20.399999999999999" thickBot="1">
      <c r="A1" s="110" t="s">
        <v>658</v>
      </c>
      <c r="B1" s="1448" t="s">
        <v>81</v>
      </c>
      <c r="C1" s="1449"/>
    </row>
    <row r="2" spans="1:3" ht="19.8">
      <c r="A2" s="57" t="s">
        <v>163</v>
      </c>
    </row>
    <row r="3" spans="1:3" ht="19.8">
      <c r="A3" s="57" t="s">
        <v>659</v>
      </c>
    </row>
    <row r="4" spans="1:3" ht="19.8">
      <c r="A4" s="77" t="s">
        <v>51</v>
      </c>
    </row>
    <row r="5" spans="1:3" ht="19.8">
      <c r="A5" s="89" t="s">
        <v>518</v>
      </c>
    </row>
    <row r="6" spans="1:3" ht="19.8">
      <c r="A6" s="88" t="s">
        <v>69</v>
      </c>
    </row>
    <row r="7" spans="1:3" ht="19.8">
      <c r="A7" s="88" t="s">
        <v>70</v>
      </c>
    </row>
    <row r="8" spans="1:3" ht="19.8">
      <c r="A8" s="88" t="s">
        <v>52</v>
      </c>
    </row>
    <row r="9" spans="1:3" ht="19.8">
      <c r="A9" s="88" t="s">
        <v>71</v>
      </c>
    </row>
    <row r="10" spans="1:3" ht="19.8">
      <c r="A10" s="90" t="s">
        <v>53</v>
      </c>
    </row>
    <row r="11" spans="1:3" ht="19.8">
      <c r="A11" s="89" t="s">
        <v>519</v>
      </c>
    </row>
    <row r="12" spans="1:3" ht="79.2">
      <c r="A12" s="62" t="s">
        <v>84</v>
      </c>
    </row>
    <row r="13" spans="1:3" ht="19.8">
      <c r="A13" s="104" t="s">
        <v>54</v>
      </c>
    </row>
    <row r="14" spans="1:3" ht="52.2">
      <c r="A14" s="105" t="s">
        <v>653</v>
      </c>
    </row>
    <row r="15" spans="1:3" ht="19.8">
      <c r="A15" s="106" t="s">
        <v>598</v>
      </c>
    </row>
    <row r="16" spans="1:3" ht="19.8">
      <c r="A16" s="107" t="s">
        <v>55</v>
      </c>
    </row>
    <row r="17" spans="1:1" ht="19.8">
      <c r="A17" s="106" t="s">
        <v>654</v>
      </c>
    </row>
    <row r="18" spans="1:1" ht="39.6">
      <c r="A18" s="106" t="s">
        <v>655</v>
      </c>
    </row>
    <row r="19" spans="1:1" ht="19.8">
      <c r="A19" s="107" t="s">
        <v>645</v>
      </c>
    </row>
    <row r="20" spans="1:1" ht="19.8">
      <c r="A20" s="107" t="s">
        <v>646</v>
      </c>
    </row>
    <row r="21" spans="1:1" ht="19.8">
      <c r="A21" s="107" t="s">
        <v>647</v>
      </c>
    </row>
    <row r="22" spans="1:1" ht="19.8">
      <c r="A22" s="107" t="s">
        <v>648</v>
      </c>
    </row>
    <row r="23" spans="1:1" ht="19.8">
      <c r="A23" s="107" t="s">
        <v>649</v>
      </c>
    </row>
    <row r="24" spans="1:1" ht="19.8">
      <c r="A24" s="107" t="s">
        <v>650</v>
      </c>
    </row>
    <row r="25" spans="1:1" ht="19.8">
      <c r="A25" s="106" t="s">
        <v>605</v>
      </c>
    </row>
    <row r="26" spans="1:1" ht="39.6">
      <c r="A26" s="106" t="s">
        <v>651</v>
      </c>
    </row>
    <row r="27" spans="1:1" ht="19.8">
      <c r="A27" s="106" t="s">
        <v>607</v>
      </c>
    </row>
    <row r="28" spans="1:1" ht="19.8">
      <c r="A28" s="121" t="s">
        <v>617</v>
      </c>
    </row>
    <row r="29" spans="1:1" ht="19.8">
      <c r="A29" s="106" t="s">
        <v>57</v>
      </c>
    </row>
    <row r="30" spans="1:1" ht="19.8">
      <c r="A30" s="104" t="s">
        <v>58</v>
      </c>
    </row>
    <row r="31" spans="1:1" ht="39.6">
      <c r="A31" s="121" t="s">
        <v>723</v>
      </c>
    </row>
    <row r="32" spans="1:1" ht="39.6">
      <c r="A32" s="106" t="s">
        <v>608</v>
      </c>
    </row>
    <row r="33" spans="1:1" ht="19.8">
      <c r="A33" s="104" t="s">
        <v>59</v>
      </c>
    </row>
    <row r="34" spans="1:1" ht="39.6">
      <c r="A34" s="106" t="s">
        <v>609</v>
      </c>
    </row>
    <row r="35" spans="1:1" ht="19.8">
      <c r="A35" s="106" t="s">
        <v>484</v>
      </c>
    </row>
    <row r="36" spans="1:1" ht="19.8">
      <c r="A36" s="108" t="s">
        <v>60</v>
      </c>
    </row>
    <row r="37" spans="1:1" ht="20.399999999999999" thickBot="1">
      <c r="A37" s="109" t="s">
        <v>61</v>
      </c>
    </row>
  </sheetData>
  <mergeCells count="1">
    <mergeCell ref="B1:C1"/>
  </mergeCells>
  <phoneticPr fontId="15" type="noConversion"/>
  <hyperlinks>
    <hyperlink ref="B1" location="預告統計資料發布時間表!A1" display="回發布時間表" xr:uid="{61935FDF-3A49-4D92-B078-4E83D7F552C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4"/>
  <sheetViews>
    <sheetView topLeftCell="A28" workbookViewId="0">
      <selection activeCell="B1" sqref="B1:C1"/>
    </sheetView>
  </sheetViews>
  <sheetFormatPr defaultRowHeight="16.2"/>
  <cols>
    <col min="1" max="1" width="100.6640625" customWidth="1"/>
  </cols>
  <sheetData>
    <row r="1" spans="1:3" ht="19.8">
      <c r="A1" s="67" t="s">
        <v>137</v>
      </c>
      <c r="B1" s="1448" t="s">
        <v>726</v>
      </c>
      <c r="C1" s="1449"/>
    </row>
    <row r="2" spans="1:3" ht="19.8">
      <c r="A2" s="57" t="s">
        <v>99</v>
      </c>
    </row>
    <row r="3" spans="1:3" ht="19.8">
      <c r="A3" s="74" t="s">
        <v>138</v>
      </c>
    </row>
    <row r="4" spans="1:3" ht="19.8">
      <c r="A4" s="77" t="s">
        <v>51</v>
      </c>
    </row>
    <row r="5" spans="1:3" ht="19.8">
      <c r="A5" s="76" t="s">
        <v>511</v>
      </c>
    </row>
    <row r="6" spans="1:3" ht="19.8">
      <c r="A6" s="76" t="s">
        <v>515</v>
      </c>
    </row>
    <row r="7" spans="1:3" ht="19.8">
      <c r="A7" s="88" t="s">
        <v>63</v>
      </c>
    </row>
    <row r="8" spans="1:3" ht="19.8">
      <c r="A8" s="88" t="s">
        <v>64</v>
      </c>
    </row>
    <row r="9" spans="1:3" ht="19.8">
      <c r="A9" s="88" t="s">
        <v>65</v>
      </c>
    </row>
    <row r="10" spans="1:3" ht="19.8">
      <c r="A10" s="77" t="s">
        <v>53</v>
      </c>
    </row>
    <row r="11" spans="1:3" ht="19.8">
      <c r="A11" s="76" t="s">
        <v>516</v>
      </c>
    </row>
    <row r="12" spans="1:3" ht="79.2">
      <c r="A12" s="62" t="s">
        <v>84</v>
      </c>
    </row>
    <row r="13" spans="1:3" ht="19.8">
      <c r="A13" s="77" t="s">
        <v>54</v>
      </c>
      <c r="C13" s="2"/>
    </row>
    <row r="14" spans="1:3" ht="19.8">
      <c r="A14" s="62" t="s">
        <v>517</v>
      </c>
    </row>
    <row r="15" spans="1:3" ht="19.8">
      <c r="A15" s="62" t="s">
        <v>102</v>
      </c>
    </row>
    <row r="16" spans="1:3" ht="19.8">
      <c r="A16" s="76" t="s">
        <v>55</v>
      </c>
    </row>
    <row r="17" spans="1:1" ht="118.8">
      <c r="A17" s="62" t="s">
        <v>139</v>
      </c>
    </row>
    <row r="18" spans="1:1" ht="39.6">
      <c r="A18" s="62" t="s">
        <v>140</v>
      </c>
    </row>
    <row r="19" spans="1:1" ht="39.6">
      <c r="A19" s="62" t="s">
        <v>141</v>
      </c>
    </row>
    <row r="20" spans="1:1" ht="39.6">
      <c r="A20" s="62" t="s">
        <v>142</v>
      </c>
    </row>
    <row r="21" spans="1:1" ht="39.6">
      <c r="A21" s="62" t="s">
        <v>143</v>
      </c>
    </row>
    <row r="22" spans="1:1" ht="59.4">
      <c r="A22" s="62" t="s">
        <v>144</v>
      </c>
    </row>
    <row r="23" spans="1:1" ht="19.8">
      <c r="A23" s="62" t="s">
        <v>145</v>
      </c>
    </row>
    <row r="24" spans="1:1" ht="59.4">
      <c r="A24" s="62" t="s">
        <v>146</v>
      </c>
    </row>
    <row r="25" spans="1:1" ht="39.6">
      <c r="A25" s="62" t="s">
        <v>147</v>
      </c>
    </row>
    <row r="26" spans="1:1" ht="19.8">
      <c r="A26" s="62" t="s">
        <v>148</v>
      </c>
    </row>
    <row r="27" spans="1:1" ht="19.8">
      <c r="A27" s="62" t="s">
        <v>149</v>
      </c>
    </row>
    <row r="28" spans="1:1" ht="19.8">
      <c r="A28" s="62" t="s">
        <v>150</v>
      </c>
    </row>
    <row r="29" spans="1:1" ht="79.2">
      <c r="A29" s="62" t="s">
        <v>151</v>
      </c>
    </row>
    <row r="30" spans="1:1" ht="19.8">
      <c r="A30" s="62" t="s">
        <v>152</v>
      </c>
    </row>
    <row r="31" spans="1:1" ht="19.8">
      <c r="A31" s="59" t="s">
        <v>153</v>
      </c>
    </row>
    <row r="32" spans="1:1" ht="79.2">
      <c r="A32" s="70" t="s">
        <v>154</v>
      </c>
    </row>
    <row r="33" spans="1:1" ht="19.8">
      <c r="A33" s="68" t="s">
        <v>132</v>
      </c>
    </row>
    <row r="34" spans="1:1" ht="19.8">
      <c r="A34" s="63" t="s">
        <v>155</v>
      </c>
    </row>
    <row r="35" spans="1:1" ht="19.8">
      <c r="A35" s="68" t="s">
        <v>57</v>
      </c>
    </row>
    <row r="36" spans="1:1" ht="19.8">
      <c r="A36" s="69" t="s">
        <v>58</v>
      </c>
    </row>
    <row r="37" spans="1:1" ht="39.6">
      <c r="A37" s="64" t="s">
        <v>133</v>
      </c>
    </row>
    <row r="38" spans="1:1" ht="39.6">
      <c r="A38" s="70" t="s">
        <v>134</v>
      </c>
    </row>
    <row r="39" spans="1:1" ht="19.8">
      <c r="A39" s="69" t="s">
        <v>156</v>
      </c>
    </row>
    <row r="40" spans="1:1" ht="39.6">
      <c r="A40" s="70" t="s">
        <v>157</v>
      </c>
    </row>
    <row r="41" spans="1:1" ht="19.8">
      <c r="A41" s="70" t="s">
        <v>136</v>
      </c>
    </row>
    <row r="42" spans="1:1" ht="39.6">
      <c r="A42" s="71" t="s">
        <v>97</v>
      </c>
    </row>
    <row r="43" spans="1:1" ht="20.399999999999999" thickBot="1">
      <c r="A43" s="66" t="s">
        <v>61</v>
      </c>
    </row>
    <row r="44" spans="1:1">
      <c r="A44" s="55" t="s">
        <v>49</v>
      </c>
    </row>
  </sheetData>
  <mergeCells count="1">
    <mergeCell ref="B1:C1"/>
  </mergeCells>
  <phoneticPr fontId="15" type="noConversion"/>
  <hyperlinks>
    <hyperlink ref="B1" location="預告統計資料發布時間表!A1" display="回發布時間表" xr:uid="{00000000-0004-0000-0300-000000000000}"/>
    <hyperlink ref="A44" location="預告統計資料發布時間表!A1" display="回發布時間表" xr:uid="{00000000-0004-0000-0300-000001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9ABA-E23F-4A45-993C-F3A6FA73D763}">
  <dimension ref="A1:L379"/>
  <sheetViews>
    <sheetView topLeftCell="A61" workbookViewId="0">
      <selection activeCell="A64" sqref="A64:J65"/>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22.109375" style="330" customWidth="1"/>
    <col min="6" max="6" width="18" style="330" customWidth="1"/>
    <col min="7" max="7" width="22.109375" style="330" customWidth="1"/>
    <col min="8" max="8" width="20.88671875" style="330" customWidth="1"/>
    <col min="9" max="9" width="23.5546875" style="308" customWidth="1"/>
    <col min="10" max="10" width="23" style="308"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22.109375" style="308" customWidth="1"/>
    <col min="262" max="262" width="18" style="308" customWidth="1"/>
    <col min="263" max="263" width="22.109375" style="308" customWidth="1"/>
    <col min="264" max="264" width="19.21875" style="308" customWidth="1"/>
    <col min="265" max="512" width="9" style="308"/>
    <col min="513" max="513" width="4.88671875" style="308" customWidth="1"/>
    <col min="514" max="514" width="3.88671875" style="308" customWidth="1"/>
    <col min="515" max="515" width="3.6640625" style="308" customWidth="1"/>
    <col min="516" max="516" width="26.77734375" style="308" customWidth="1"/>
    <col min="517" max="517" width="22.109375" style="308" customWidth="1"/>
    <col min="518" max="518" width="18" style="308" customWidth="1"/>
    <col min="519" max="519" width="22.109375" style="308" customWidth="1"/>
    <col min="520" max="520" width="19.21875" style="308" customWidth="1"/>
    <col min="521" max="768" width="9" style="308"/>
    <col min="769" max="769" width="4.88671875" style="308" customWidth="1"/>
    <col min="770" max="770" width="3.88671875" style="308" customWidth="1"/>
    <col min="771" max="771" width="3.6640625" style="308" customWidth="1"/>
    <col min="772" max="772" width="26.77734375" style="308" customWidth="1"/>
    <col min="773" max="773" width="22.109375" style="308" customWidth="1"/>
    <col min="774" max="774" width="18" style="308" customWidth="1"/>
    <col min="775" max="775" width="22.109375" style="308" customWidth="1"/>
    <col min="776" max="776" width="19.21875" style="308" customWidth="1"/>
    <col min="777" max="1024" width="9" style="308"/>
    <col min="1025" max="1025" width="4.88671875" style="308" customWidth="1"/>
    <col min="1026" max="1026" width="3.88671875" style="308" customWidth="1"/>
    <col min="1027" max="1027" width="3.6640625" style="308" customWidth="1"/>
    <col min="1028" max="1028" width="26.77734375" style="308" customWidth="1"/>
    <col min="1029" max="1029" width="22.109375" style="308" customWidth="1"/>
    <col min="1030" max="1030" width="18" style="308" customWidth="1"/>
    <col min="1031" max="1031" width="22.109375" style="308" customWidth="1"/>
    <col min="1032" max="1032" width="19.21875" style="308" customWidth="1"/>
    <col min="1033" max="1280" width="9" style="308"/>
    <col min="1281" max="1281" width="4.88671875" style="308" customWidth="1"/>
    <col min="1282" max="1282" width="3.88671875" style="308" customWidth="1"/>
    <col min="1283" max="1283" width="3.6640625" style="308" customWidth="1"/>
    <col min="1284" max="1284" width="26.77734375" style="308" customWidth="1"/>
    <col min="1285" max="1285" width="22.109375" style="308" customWidth="1"/>
    <col min="1286" max="1286" width="18" style="308" customWidth="1"/>
    <col min="1287" max="1287" width="22.109375" style="308" customWidth="1"/>
    <col min="1288" max="1288" width="19.21875" style="308" customWidth="1"/>
    <col min="1289" max="1536" width="9" style="308"/>
    <col min="1537" max="1537" width="4.88671875" style="308" customWidth="1"/>
    <col min="1538" max="1538" width="3.88671875" style="308" customWidth="1"/>
    <col min="1539" max="1539" width="3.6640625" style="308" customWidth="1"/>
    <col min="1540" max="1540" width="26.77734375" style="308" customWidth="1"/>
    <col min="1541" max="1541" width="22.109375" style="308" customWidth="1"/>
    <col min="1542" max="1542" width="18" style="308" customWidth="1"/>
    <col min="1543" max="1543" width="22.109375" style="308" customWidth="1"/>
    <col min="1544" max="1544" width="19.21875" style="308" customWidth="1"/>
    <col min="1545" max="1792" width="9" style="308"/>
    <col min="1793" max="1793" width="4.88671875" style="308" customWidth="1"/>
    <col min="1794" max="1794" width="3.88671875" style="308" customWidth="1"/>
    <col min="1795" max="1795" width="3.6640625" style="308" customWidth="1"/>
    <col min="1796" max="1796" width="26.77734375" style="308" customWidth="1"/>
    <col min="1797" max="1797" width="22.109375" style="308" customWidth="1"/>
    <col min="1798" max="1798" width="18" style="308" customWidth="1"/>
    <col min="1799" max="1799" width="22.109375" style="308" customWidth="1"/>
    <col min="1800" max="1800" width="19.21875" style="308" customWidth="1"/>
    <col min="1801" max="2048" width="9" style="308"/>
    <col min="2049" max="2049" width="4.88671875" style="308" customWidth="1"/>
    <col min="2050" max="2050" width="3.88671875" style="308" customWidth="1"/>
    <col min="2051" max="2051" width="3.6640625" style="308" customWidth="1"/>
    <col min="2052" max="2052" width="26.77734375" style="308" customWidth="1"/>
    <col min="2053" max="2053" width="22.109375" style="308" customWidth="1"/>
    <col min="2054" max="2054" width="18" style="308" customWidth="1"/>
    <col min="2055" max="2055" width="22.109375" style="308" customWidth="1"/>
    <col min="2056" max="2056" width="19.21875" style="308" customWidth="1"/>
    <col min="2057" max="2304" width="9" style="308"/>
    <col min="2305" max="2305" width="4.88671875" style="308" customWidth="1"/>
    <col min="2306" max="2306" width="3.88671875" style="308" customWidth="1"/>
    <col min="2307" max="2307" width="3.6640625" style="308" customWidth="1"/>
    <col min="2308" max="2308" width="26.77734375" style="308" customWidth="1"/>
    <col min="2309" max="2309" width="22.109375" style="308" customWidth="1"/>
    <col min="2310" max="2310" width="18" style="308" customWidth="1"/>
    <col min="2311" max="2311" width="22.109375" style="308" customWidth="1"/>
    <col min="2312" max="2312" width="19.21875" style="308" customWidth="1"/>
    <col min="2313" max="2560" width="9" style="308"/>
    <col min="2561" max="2561" width="4.88671875" style="308" customWidth="1"/>
    <col min="2562" max="2562" width="3.88671875" style="308" customWidth="1"/>
    <col min="2563" max="2563" width="3.6640625" style="308" customWidth="1"/>
    <col min="2564" max="2564" width="26.77734375" style="308" customWidth="1"/>
    <col min="2565" max="2565" width="22.109375" style="308" customWidth="1"/>
    <col min="2566" max="2566" width="18" style="308" customWidth="1"/>
    <col min="2567" max="2567" width="22.109375" style="308" customWidth="1"/>
    <col min="2568" max="2568" width="19.21875" style="308" customWidth="1"/>
    <col min="2569" max="2816" width="9" style="308"/>
    <col min="2817" max="2817" width="4.88671875" style="308" customWidth="1"/>
    <col min="2818" max="2818" width="3.88671875" style="308" customWidth="1"/>
    <col min="2819" max="2819" width="3.6640625" style="308" customWidth="1"/>
    <col min="2820" max="2820" width="26.77734375" style="308" customWidth="1"/>
    <col min="2821" max="2821" width="22.109375" style="308" customWidth="1"/>
    <col min="2822" max="2822" width="18" style="308" customWidth="1"/>
    <col min="2823" max="2823" width="22.109375" style="308" customWidth="1"/>
    <col min="2824" max="2824" width="19.21875" style="308" customWidth="1"/>
    <col min="2825" max="3072" width="9" style="308"/>
    <col min="3073" max="3073" width="4.88671875" style="308" customWidth="1"/>
    <col min="3074" max="3074" width="3.88671875" style="308" customWidth="1"/>
    <col min="3075" max="3075" width="3.6640625" style="308" customWidth="1"/>
    <col min="3076" max="3076" width="26.77734375" style="308" customWidth="1"/>
    <col min="3077" max="3077" width="22.109375" style="308" customWidth="1"/>
    <col min="3078" max="3078" width="18" style="308" customWidth="1"/>
    <col min="3079" max="3079" width="22.109375" style="308" customWidth="1"/>
    <col min="3080" max="3080" width="19.21875" style="308" customWidth="1"/>
    <col min="3081" max="3328" width="9" style="308"/>
    <col min="3329" max="3329" width="4.88671875" style="308" customWidth="1"/>
    <col min="3330" max="3330" width="3.88671875" style="308" customWidth="1"/>
    <col min="3331" max="3331" width="3.6640625" style="308" customWidth="1"/>
    <col min="3332" max="3332" width="26.77734375" style="308" customWidth="1"/>
    <col min="3333" max="3333" width="22.109375" style="308" customWidth="1"/>
    <col min="3334" max="3334" width="18" style="308" customWidth="1"/>
    <col min="3335" max="3335" width="22.109375" style="308" customWidth="1"/>
    <col min="3336" max="3336" width="19.21875" style="308" customWidth="1"/>
    <col min="3337" max="3584" width="9" style="308"/>
    <col min="3585" max="3585" width="4.88671875" style="308" customWidth="1"/>
    <col min="3586" max="3586" width="3.88671875" style="308" customWidth="1"/>
    <col min="3587" max="3587" width="3.6640625" style="308" customWidth="1"/>
    <col min="3588" max="3588" width="26.77734375" style="308" customWidth="1"/>
    <col min="3589" max="3589" width="22.109375" style="308" customWidth="1"/>
    <col min="3590" max="3590" width="18" style="308" customWidth="1"/>
    <col min="3591" max="3591" width="22.109375" style="308" customWidth="1"/>
    <col min="3592" max="3592" width="19.21875" style="308" customWidth="1"/>
    <col min="3593" max="3840" width="9" style="308"/>
    <col min="3841" max="3841" width="4.88671875" style="308" customWidth="1"/>
    <col min="3842" max="3842" width="3.88671875" style="308" customWidth="1"/>
    <col min="3843" max="3843" width="3.6640625" style="308" customWidth="1"/>
    <col min="3844" max="3844" width="26.77734375" style="308" customWidth="1"/>
    <col min="3845" max="3845" width="22.109375" style="308" customWidth="1"/>
    <col min="3846" max="3846" width="18" style="308" customWidth="1"/>
    <col min="3847" max="3847" width="22.109375" style="308" customWidth="1"/>
    <col min="3848" max="3848" width="19.21875" style="308" customWidth="1"/>
    <col min="3849" max="4096" width="9" style="308"/>
    <col min="4097" max="4097" width="4.88671875" style="308" customWidth="1"/>
    <col min="4098" max="4098" width="3.88671875" style="308" customWidth="1"/>
    <col min="4099" max="4099" width="3.6640625" style="308" customWidth="1"/>
    <col min="4100" max="4100" width="26.77734375" style="308" customWidth="1"/>
    <col min="4101" max="4101" width="22.109375" style="308" customWidth="1"/>
    <col min="4102" max="4102" width="18" style="308" customWidth="1"/>
    <col min="4103" max="4103" width="22.109375" style="308" customWidth="1"/>
    <col min="4104" max="4104" width="19.21875" style="308" customWidth="1"/>
    <col min="4105" max="4352" width="9" style="308"/>
    <col min="4353" max="4353" width="4.88671875" style="308" customWidth="1"/>
    <col min="4354" max="4354" width="3.88671875" style="308" customWidth="1"/>
    <col min="4355" max="4355" width="3.6640625" style="308" customWidth="1"/>
    <col min="4356" max="4356" width="26.77734375" style="308" customWidth="1"/>
    <col min="4357" max="4357" width="22.109375" style="308" customWidth="1"/>
    <col min="4358" max="4358" width="18" style="308" customWidth="1"/>
    <col min="4359" max="4359" width="22.109375" style="308" customWidth="1"/>
    <col min="4360" max="4360" width="19.21875" style="308" customWidth="1"/>
    <col min="4361" max="4608" width="9" style="308"/>
    <col min="4609" max="4609" width="4.88671875" style="308" customWidth="1"/>
    <col min="4610" max="4610" width="3.88671875" style="308" customWidth="1"/>
    <col min="4611" max="4611" width="3.6640625" style="308" customWidth="1"/>
    <col min="4612" max="4612" width="26.77734375" style="308" customWidth="1"/>
    <col min="4613" max="4613" width="22.109375" style="308" customWidth="1"/>
    <col min="4614" max="4614" width="18" style="308" customWidth="1"/>
    <col min="4615" max="4615" width="22.109375" style="308" customWidth="1"/>
    <col min="4616" max="4616" width="19.21875" style="308" customWidth="1"/>
    <col min="4617" max="4864" width="9" style="308"/>
    <col min="4865" max="4865" width="4.88671875" style="308" customWidth="1"/>
    <col min="4866" max="4866" width="3.88671875" style="308" customWidth="1"/>
    <col min="4867" max="4867" width="3.6640625" style="308" customWidth="1"/>
    <col min="4868" max="4868" width="26.77734375" style="308" customWidth="1"/>
    <col min="4869" max="4869" width="22.109375" style="308" customWidth="1"/>
    <col min="4870" max="4870" width="18" style="308" customWidth="1"/>
    <col min="4871" max="4871" width="22.109375" style="308" customWidth="1"/>
    <col min="4872" max="4872" width="19.21875" style="308" customWidth="1"/>
    <col min="4873" max="5120" width="9" style="308"/>
    <col min="5121" max="5121" width="4.88671875" style="308" customWidth="1"/>
    <col min="5122" max="5122" width="3.88671875" style="308" customWidth="1"/>
    <col min="5123" max="5123" width="3.6640625" style="308" customWidth="1"/>
    <col min="5124" max="5124" width="26.77734375" style="308" customWidth="1"/>
    <col min="5125" max="5125" width="22.109375" style="308" customWidth="1"/>
    <col min="5126" max="5126" width="18" style="308" customWidth="1"/>
    <col min="5127" max="5127" width="22.109375" style="308" customWidth="1"/>
    <col min="5128" max="5128" width="19.21875" style="308" customWidth="1"/>
    <col min="5129" max="5376" width="9" style="308"/>
    <col min="5377" max="5377" width="4.88671875" style="308" customWidth="1"/>
    <col min="5378" max="5378" width="3.88671875" style="308" customWidth="1"/>
    <col min="5379" max="5379" width="3.6640625" style="308" customWidth="1"/>
    <col min="5380" max="5380" width="26.77734375" style="308" customWidth="1"/>
    <col min="5381" max="5381" width="22.109375" style="308" customWidth="1"/>
    <col min="5382" max="5382" width="18" style="308" customWidth="1"/>
    <col min="5383" max="5383" width="22.109375" style="308" customWidth="1"/>
    <col min="5384" max="5384" width="19.21875" style="308" customWidth="1"/>
    <col min="5385" max="5632" width="9" style="308"/>
    <col min="5633" max="5633" width="4.88671875" style="308" customWidth="1"/>
    <col min="5634" max="5634" width="3.88671875" style="308" customWidth="1"/>
    <col min="5635" max="5635" width="3.6640625" style="308" customWidth="1"/>
    <col min="5636" max="5636" width="26.77734375" style="308" customWidth="1"/>
    <col min="5637" max="5637" width="22.109375" style="308" customWidth="1"/>
    <col min="5638" max="5638" width="18" style="308" customWidth="1"/>
    <col min="5639" max="5639" width="22.109375" style="308" customWidth="1"/>
    <col min="5640" max="5640" width="19.21875" style="308" customWidth="1"/>
    <col min="5641" max="5888" width="9" style="308"/>
    <col min="5889" max="5889" width="4.88671875" style="308" customWidth="1"/>
    <col min="5890" max="5890" width="3.88671875" style="308" customWidth="1"/>
    <col min="5891" max="5891" width="3.6640625" style="308" customWidth="1"/>
    <col min="5892" max="5892" width="26.77734375" style="308" customWidth="1"/>
    <col min="5893" max="5893" width="22.109375" style="308" customWidth="1"/>
    <col min="5894" max="5894" width="18" style="308" customWidth="1"/>
    <col min="5895" max="5895" width="22.109375" style="308" customWidth="1"/>
    <col min="5896" max="5896" width="19.21875" style="308" customWidth="1"/>
    <col min="5897" max="6144" width="9" style="308"/>
    <col min="6145" max="6145" width="4.88671875" style="308" customWidth="1"/>
    <col min="6146" max="6146" width="3.88671875" style="308" customWidth="1"/>
    <col min="6147" max="6147" width="3.6640625" style="308" customWidth="1"/>
    <col min="6148" max="6148" width="26.77734375" style="308" customWidth="1"/>
    <col min="6149" max="6149" width="22.109375" style="308" customWidth="1"/>
    <col min="6150" max="6150" width="18" style="308" customWidth="1"/>
    <col min="6151" max="6151" width="22.109375" style="308" customWidth="1"/>
    <col min="6152" max="6152" width="19.21875" style="308" customWidth="1"/>
    <col min="6153" max="6400" width="9" style="308"/>
    <col min="6401" max="6401" width="4.88671875" style="308" customWidth="1"/>
    <col min="6402" max="6402" width="3.88671875" style="308" customWidth="1"/>
    <col min="6403" max="6403" width="3.6640625" style="308" customWidth="1"/>
    <col min="6404" max="6404" width="26.77734375" style="308" customWidth="1"/>
    <col min="6405" max="6405" width="22.109375" style="308" customWidth="1"/>
    <col min="6406" max="6406" width="18" style="308" customWidth="1"/>
    <col min="6407" max="6407" width="22.109375" style="308" customWidth="1"/>
    <col min="6408" max="6408" width="19.21875" style="308" customWidth="1"/>
    <col min="6409" max="6656" width="9" style="308"/>
    <col min="6657" max="6657" width="4.88671875" style="308" customWidth="1"/>
    <col min="6658" max="6658" width="3.88671875" style="308" customWidth="1"/>
    <col min="6659" max="6659" width="3.6640625" style="308" customWidth="1"/>
    <col min="6660" max="6660" width="26.77734375" style="308" customWidth="1"/>
    <col min="6661" max="6661" width="22.109375" style="308" customWidth="1"/>
    <col min="6662" max="6662" width="18" style="308" customWidth="1"/>
    <col min="6663" max="6663" width="22.109375" style="308" customWidth="1"/>
    <col min="6664" max="6664" width="19.21875" style="308" customWidth="1"/>
    <col min="6665" max="6912" width="9" style="308"/>
    <col min="6913" max="6913" width="4.88671875" style="308" customWidth="1"/>
    <col min="6914" max="6914" width="3.88671875" style="308" customWidth="1"/>
    <col min="6915" max="6915" width="3.6640625" style="308" customWidth="1"/>
    <col min="6916" max="6916" width="26.77734375" style="308" customWidth="1"/>
    <col min="6917" max="6917" width="22.109375" style="308" customWidth="1"/>
    <col min="6918" max="6918" width="18" style="308" customWidth="1"/>
    <col min="6919" max="6919" width="22.109375" style="308" customWidth="1"/>
    <col min="6920" max="6920" width="19.21875" style="308" customWidth="1"/>
    <col min="6921" max="7168" width="9" style="308"/>
    <col min="7169" max="7169" width="4.88671875" style="308" customWidth="1"/>
    <col min="7170" max="7170" width="3.88671875" style="308" customWidth="1"/>
    <col min="7171" max="7171" width="3.6640625" style="308" customWidth="1"/>
    <col min="7172" max="7172" width="26.77734375" style="308" customWidth="1"/>
    <col min="7173" max="7173" width="22.109375" style="308" customWidth="1"/>
    <col min="7174" max="7174" width="18" style="308" customWidth="1"/>
    <col min="7175" max="7175" width="22.109375" style="308" customWidth="1"/>
    <col min="7176" max="7176" width="19.21875" style="308" customWidth="1"/>
    <col min="7177" max="7424" width="9" style="308"/>
    <col min="7425" max="7425" width="4.88671875" style="308" customWidth="1"/>
    <col min="7426" max="7426" width="3.88671875" style="308" customWidth="1"/>
    <col min="7427" max="7427" width="3.6640625" style="308" customWidth="1"/>
    <col min="7428" max="7428" width="26.77734375" style="308" customWidth="1"/>
    <col min="7429" max="7429" width="22.109375" style="308" customWidth="1"/>
    <col min="7430" max="7430" width="18" style="308" customWidth="1"/>
    <col min="7431" max="7431" width="22.109375" style="308" customWidth="1"/>
    <col min="7432" max="7432" width="19.21875" style="308" customWidth="1"/>
    <col min="7433" max="7680" width="9" style="308"/>
    <col min="7681" max="7681" width="4.88671875" style="308" customWidth="1"/>
    <col min="7682" max="7682" width="3.88671875" style="308" customWidth="1"/>
    <col min="7683" max="7683" width="3.6640625" style="308" customWidth="1"/>
    <col min="7684" max="7684" width="26.77734375" style="308" customWidth="1"/>
    <col min="7685" max="7685" width="22.109375" style="308" customWidth="1"/>
    <col min="7686" max="7686" width="18" style="308" customWidth="1"/>
    <col min="7687" max="7687" width="22.109375" style="308" customWidth="1"/>
    <col min="7688" max="7688" width="19.21875" style="308" customWidth="1"/>
    <col min="7689" max="7936" width="9" style="308"/>
    <col min="7937" max="7937" width="4.88671875" style="308" customWidth="1"/>
    <col min="7938" max="7938" width="3.88671875" style="308" customWidth="1"/>
    <col min="7939" max="7939" width="3.6640625" style="308" customWidth="1"/>
    <col min="7940" max="7940" width="26.77734375" style="308" customWidth="1"/>
    <col min="7941" max="7941" width="22.109375" style="308" customWidth="1"/>
    <col min="7942" max="7942" width="18" style="308" customWidth="1"/>
    <col min="7943" max="7943" width="22.109375" style="308" customWidth="1"/>
    <col min="7944" max="7944" width="19.21875" style="308" customWidth="1"/>
    <col min="7945" max="8192" width="9" style="308"/>
    <col min="8193" max="8193" width="4.88671875" style="308" customWidth="1"/>
    <col min="8194" max="8194" width="3.88671875" style="308" customWidth="1"/>
    <col min="8195" max="8195" width="3.6640625" style="308" customWidth="1"/>
    <col min="8196" max="8196" width="26.77734375" style="308" customWidth="1"/>
    <col min="8197" max="8197" width="22.109375" style="308" customWidth="1"/>
    <col min="8198" max="8198" width="18" style="308" customWidth="1"/>
    <col min="8199" max="8199" width="22.109375" style="308" customWidth="1"/>
    <col min="8200" max="8200" width="19.21875" style="308" customWidth="1"/>
    <col min="8201" max="8448" width="9" style="308"/>
    <col min="8449" max="8449" width="4.88671875" style="308" customWidth="1"/>
    <col min="8450" max="8450" width="3.88671875" style="308" customWidth="1"/>
    <col min="8451" max="8451" width="3.6640625" style="308" customWidth="1"/>
    <col min="8452" max="8452" width="26.77734375" style="308" customWidth="1"/>
    <col min="8453" max="8453" width="22.109375" style="308" customWidth="1"/>
    <col min="8454" max="8454" width="18" style="308" customWidth="1"/>
    <col min="8455" max="8455" width="22.109375" style="308" customWidth="1"/>
    <col min="8456" max="8456" width="19.21875" style="308" customWidth="1"/>
    <col min="8457" max="8704" width="9" style="308"/>
    <col min="8705" max="8705" width="4.88671875" style="308" customWidth="1"/>
    <col min="8706" max="8706" width="3.88671875" style="308" customWidth="1"/>
    <col min="8707" max="8707" width="3.6640625" style="308" customWidth="1"/>
    <col min="8708" max="8708" width="26.77734375" style="308" customWidth="1"/>
    <col min="8709" max="8709" width="22.109375" style="308" customWidth="1"/>
    <col min="8710" max="8710" width="18" style="308" customWidth="1"/>
    <col min="8711" max="8711" width="22.109375" style="308" customWidth="1"/>
    <col min="8712" max="8712" width="19.21875" style="308" customWidth="1"/>
    <col min="8713" max="8960" width="9" style="308"/>
    <col min="8961" max="8961" width="4.88671875" style="308" customWidth="1"/>
    <col min="8962" max="8962" width="3.88671875" style="308" customWidth="1"/>
    <col min="8963" max="8963" width="3.6640625" style="308" customWidth="1"/>
    <col min="8964" max="8964" width="26.77734375" style="308" customWidth="1"/>
    <col min="8965" max="8965" width="22.109375" style="308" customWidth="1"/>
    <col min="8966" max="8966" width="18" style="308" customWidth="1"/>
    <col min="8967" max="8967" width="22.109375" style="308" customWidth="1"/>
    <col min="8968" max="8968" width="19.21875" style="308" customWidth="1"/>
    <col min="8969" max="9216" width="9" style="308"/>
    <col min="9217" max="9217" width="4.88671875" style="308" customWidth="1"/>
    <col min="9218" max="9218" width="3.88671875" style="308" customWidth="1"/>
    <col min="9219" max="9219" width="3.6640625" style="308" customWidth="1"/>
    <col min="9220" max="9220" width="26.77734375" style="308" customWidth="1"/>
    <col min="9221" max="9221" width="22.109375" style="308" customWidth="1"/>
    <col min="9222" max="9222" width="18" style="308" customWidth="1"/>
    <col min="9223" max="9223" width="22.109375" style="308" customWidth="1"/>
    <col min="9224" max="9224" width="19.21875" style="308" customWidth="1"/>
    <col min="9225" max="9472" width="9" style="308"/>
    <col min="9473" max="9473" width="4.88671875" style="308" customWidth="1"/>
    <col min="9474" max="9474" width="3.88671875" style="308" customWidth="1"/>
    <col min="9475" max="9475" width="3.6640625" style="308" customWidth="1"/>
    <col min="9476" max="9476" width="26.77734375" style="308" customWidth="1"/>
    <col min="9477" max="9477" width="22.109375" style="308" customWidth="1"/>
    <col min="9478" max="9478" width="18" style="308" customWidth="1"/>
    <col min="9479" max="9479" width="22.109375" style="308" customWidth="1"/>
    <col min="9480" max="9480" width="19.21875" style="308" customWidth="1"/>
    <col min="9481" max="9728" width="9" style="308"/>
    <col min="9729" max="9729" width="4.88671875" style="308" customWidth="1"/>
    <col min="9730" max="9730" width="3.88671875" style="308" customWidth="1"/>
    <col min="9731" max="9731" width="3.6640625" style="308" customWidth="1"/>
    <col min="9732" max="9732" width="26.77734375" style="308" customWidth="1"/>
    <col min="9733" max="9733" width="22.109375" style="308" customWidth="1"/>
    <col min="9734" max="9734" width="18" style="308" customWidth="1"/>
    <col min="9735" max="9735" width="22.109375" style="308" customWidth="1"/>
    <col min="9736" max="9736" width="19.21875" style="308" customWidth="1"/>
    <col min="9737" max="9984" width="9" style="308"/>
    <col min="9985" max="9985" width="4.88671875" style="308" customWidth="1"/>
    <col min="9986" max="9986" width="3.88671875" style="308" customWidth="1"/>
    <col min="9987" max="9987" width="3.6640625" style="308" customWidth="1"/>
    <col min="9988" max="9988" width="26.77734375" style="308" customWidth="1"/>
    <col min="9989" max="9989" width="22.109375" style="308" customWidth="1"/>
    <col min="9990" max="9990" width="18" style="308" customWidth="1"/>
    <col min="9991" max="9991" width="22.109375" style="308" customWidth="1"/>
    <col min="9992" max="9992" width="19.21875" style="308" customWidth="1"/>
    <col min="9993"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22.109375" style="308" customWidth="1"/>
    <col min="10246" max="10246" width="18" style="308" customWidth="1"/>
    <col min="10247" max="10247" width="22.109375" style="308" customWidth="1"/>
    <col min="10248" max="10248" width="19.21875" style="308" customWidth="1"/>
    <col min="10249"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22.109375" style="308" customWidth="1"/>
    <col min="10502" max="10502" width="18" style="308" customWidth="1"/>
    <col min="10503" max="10503" width="22.109375" style="308" customWidth="1"/>
    <col min="10504" max="10504" width="19.21875" style="308" customWidth="1"/>
    <col min="10505"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22.109375" style="308" customWidth="1"/>
    <col min="10758" max="10758" width="18" style="308" customWidth="1"/>
    <col min="10759" max="10759" width="22.109375" style="308" customWidth="1"/>
    <col min="10760" max="10760" width="19.21875" style="308" customWidth="1"/>
    <col min="10761"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22.109375" style="308" customWidth="1"/>
    <col min="11014" max="11014" width="18" style="308" customWidth="1"/>
    <col min="11015" max="11015" width="22.109375" style="308" customWidth="1"/>
    <col min="11016" max="11016" width="19.21875" style="308" customWidth="1"/>
    <col min="11017"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22.109375" style="308" customWidth="1"/>
    <col min="11270" max="11270" width="18" style="308" customWidth="1"/>
    <col min="11271" max="11271" width="22.109375" style="308" customWidth="1"/>
    <col min="11272" max="11272" width="19.21875" style="308" customWidth="1"/>
    <col min="11273"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22.109375" style="308" customWidth="1"/>
    <col min="11526" max="11526" width="18" style="308" customWidth="1"/>
    <col min="11527" max="11527" width="22.109375" style="308" customWidth="1"/>
    <col min="11528" max="11528" width="19.21875" style="308" customWidth="1"/>
    <col min="11529"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22.109375" style="308" customWidth="1"/>
    <col min="11782" max="11782" width="18" style="308" customWidth="1"/>
    <col min="11783" max="11783" width="22.109375" style="308" customWidth="1"/>
    <col min="11784" max="11784" width="19.21875" style="308" customWidth="1"/>
    <col min="11785"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22.109375" style="308" customWidth="1"/>
    <col min="12038" max="12038" width="18" style="308" customWidth="1"/>
    <col min="12039" max="12039" width="22.109375" style="308" customWidth="1"/>
    <col min="12040" max="12040" width="19.21875" style="308" customWidth="1"/>
    <col min="12041"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22.109375" style="308" customWidth="1"/>
    <col min="12294" max="12294" width="18" style="308" customWidth="1"/>
    <col min="12295" max="12295" width="22.109375" style="308" customWidth="1"/>
    <col min="12296" max="12296" width="19.21875" style="308" customWidth="1"/>
    <col min="12297"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22.109375" style="308" customWidth="1"/>
    <col min="12550" max="12550" width="18" style="308" customWidth="1"/>
    <col min="12551" max="12551" width="22.109375" style="308" customWidth="1"/>
    <col min="12552" max="12552" width="19.21875" style="308" customWidth="1"/>
    <col min="12553"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22.109375" style="308" customWidth="1"/>
    <col min="12806" max="12806" width="18" style="308" customWidth="1"/>
    <col min="12807" max="12807" width="22.109375" style="308" customWidth="1"/>
    <col min="12808" max="12808" width="19.21875" style="308" customWidth="1"/>
    <col min="12809"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22.109375" style="308" customWidth="1"/>
    <col min="13062" max="13062" width="18" style="308" customWidth="1"/>
    <col min="13063" max="13063" width="22.109375" style="308" customWidth="1"/>
    <col min="13064" max="13064" width="19.21875" style="308" customWidth="1"/>
    <col min="13065"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22.109375" style="308" customWidth="1"/>
    <col min="13318" max="13318" width="18" style="308" customWidth="1"/>
    <col min="13319" max="13319" width="22.109375" style="308" customWidth="1"/>
    <col min="13320" max="13320" width="19.21875" style="308" customWidth="1"/>
    <col min="13321"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22.109375" style="308" customWidth="1"/>
    <col min="13574" max="13574" width="18" style="308" customWidth="1"/>
    <col min="13575" max="13575" width="22.109375" style="308" customWidth="1"/>
    <col min="13576" max="13576" width="19.21875" style="308" customWidth="1"/>
    <col min="13577"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22.109375" style="308" customWidth="1"/>
    <col min="13830" max="13830" width="18" style="308" customWidth="1"/>
    <col min="13831" max="13831" width="22.109375" style="308" customWidth="1"/>
    <col min="13832" max="13832" width="19.21875" style="308" customWidth="1"/>
    <col min="13833"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22.109375" style="308" customWidth="1"/>
    <col min="14086" max="14086" width="18" style="308" customWidth="1"/>
    <col min="14087" max="14087" width="22.109375" style="308" customWidth="1"/>
    <col min="14088" max="14088" width="19.21875" style="308" customWidth="1"/>
    <col min="14089"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22.109375" style="308" customWidth="1"/>
    <col min="14342" max="14342" width="18" style="308" customWidth="1"/>
    <col min="14343" max="14343" width="22.109375" style="308" customWidth="1"/>
    <col min="14344" max="14344" width="19.21875" style="308" customWidth="1"/>
    <col min="14345"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22.109375" style="308" customWidth="1"/>
    <col min="14598" max="14598" width="18" style="308" customWidth="1"/>
    <col min="14599" max="14599" width="22.109375" style="308" customWidth="1"/>
    <col min="14600" max="14600" width="19.21875" style="308" customWidth="1"/>
    <col min="14601"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22.109375" style="308" customWidth="1"/>
    <col min="14854" max="14854" width="18" style="308" customWidth="1"/>
    <col min="14855" max="14855" width="22.109375" style="308" customWidth="1"/>
    <col min="14856" max="14856" width="19.21875" style="308" customWidth="1"/>
    <col min="14857"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22.109375" style="308" customWidth="1"/>
    <col min="15110" max="15110" width="18" style="308" customWidth="1"/>
    <col min="15111" max="15111" width="22.109375" style="308" customWidth="1"/>
    <col min="15112" max="15112" width="19.21875" style="308" customWidth="1"/>
    <col min="15113"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22.109375" style="308" customWidth="1"/>
    <col min="15366" max="15366" width="18" style="308" customWidth="1"/>
    <col min="15367" max="15367" width="22.109375" style="308" customWidth="1"/>
    <col min="15368" max="15368" width="19.21875" style="308" customWidth="1"/>
    <col min="15369"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22.109375" style="308" customWidth="1"/>
    <col min="15622" max="15622" width="18" style="308" customWidth="1"/>
    <col min="15623" max="15623" width="22.109375" style="308" customWidth="1"/>
    <col min="15624" max="15624" width="19.21875" style="308" customWidth="1"/>
    <col min="15625"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22.109375" style="308" customWidth="1"/>
    <col min="15878" max="15878" width="18" style="308" customWidth="1"/>
    <col min="15879" max="15879" width="22.109375" style="308" customWidth="1"/>
    <col min="15880" max="15880" width="19.21875" style="308" customWidth="1"/>
    <col min="15881"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22.109375" style="308" customWidth="1"/>
    <col min="16134" max="16134" width="18" style="308" customWidth="1"/>
    <col min="16135" max="16135" width="22.109375" style="308" customWidth="1"/>
    <col min="16136" max="16136" width="19.21875" style="308" customWidth="1"/>
    <col min="16137"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row>
    <row r="3" spans="1:12" ht="33">
      <c r="A3" s="1459" t="s">
        <v>868</v>
      </c>
      <c r="B3" s="1459"/>
      <c r="C3" s="1459"/>
      <c r="D3" s="1459"/>
      <c r="E3" s="1459"/>
      <c r="F3" s="1459"/>
      <c r="G3" s="1459"/>
      <c r="H3" s="1459"/>
      <c r="I3" s="1459"/>
      <c r="J3" s="1459"/>
    </row>
    <row r="4" spans="1:12" ht="27" customHeight="1">
      <c r="A4" s="312"/>
      <c r="B4" s="312"/>
      <c r="C4" s="312"/>
      <c r="D4" s="312"/>
      <c r="E4" s="312" t="s">
        <v>726</v>
      </c>
      <c r="F4" s="313" t="s">
        <v>1033</v>
      </c>
      <c r="G4" s="313"/>
      <c r="H4" s="313"/>
      <c r="I4" s="313"/>
      <c r="J4" s="314" t="s">
        <v>869</v>
      </c>
    </row>
    <row r="5" spans="1:12" ht="23.25" customHeight="1">
      <c r="A5" s="1460" t="s">
        <v>870</v>
      </c>
      <c r="B5" s="1464"/>
      <c r="C5" s="1464"/>
      <c r="D5" s="1461"/>
      <c r="E5" s="1460" t="s">
        <v>1034</v>
      </c>
      <c r="F5" s="1461"/>
      <c r="G5" s="1460" t="s">
        <v>871</v>
      </c>
      <c r="H5" s="1461"/>
      <c r="I5" s="1460" t="s">
        <v>872</v>
      </c>
      <c r="J5" s="1461"/>
    </row>
    <row r="6" spans="1:12" ht="23.25" customHeight="1">
      <c r="A6" s="315" t="s">
        <v>873</v>
      </c>
      <c r="B6" s="316" t="s">
        <v>874</v>
      </c>
      <c r="C6" s="316" t="s">
        <v>875</v>
      </c>
      <c r="D6" s="317" t="s">
        <v>876</v>
      </c>
      <c r="E6" s="318" t="s">
        <v>877</v>
      </c>
      <c r="F6" s="318" t="s">
        <v>878</v>
      </c>
      <c r="G6" s="318" t="s">
        <v>877</v>
      </c>
      <c r="H6" s="318" t="s">
        <v>878</v>
      </c>
      <c r="I6" s="318" t="s">
        <v>877</v>
      </c>
      <c r="J6" s="318" t="s">
        <v>878</v>
      </c>
    </row>
    <row r="7" spans="1:12" ht="19.5" customHeight="1">
      <c r="A7" s="319" t="s">
        <v>879</v>
      </c>
      <c r="B7" s="320" t="s">
        <v>879</v>
      </c>
      <c r="C7" s="320" t="s">
        <v>879</v>
      </c>
      <c r="D7" s="321" t="s">
        <v>880</v>
      </c>
      <c r="E7" s="322">
        <v>36396506</v>
      </c>
      <c r="F7" s="322">
        <v>270717986</v>
      </c>
      <c r="G7" s="322">
        <v>33570443</v>
      </c>
      <c r="H7" s="322">
        <v>206708571</v>
      </c>
      <c r="I7" s="322">
        <v>2826063</v>
      </c>
      <c r="J7" s="323">
        <v>64009415</v>
      </c>
    </row>
    <row r="8" spans="1:12" ht="19.5" customHeight="1">
      <c r="A8" s="319" t="s">
        <v>879</v>
      </c>
      <c r="B8" s="324" t="s">
        <v>879</v>
      </c>
      <c r="C8" s="324" t="s">
        <v>879</v>
      </c>
      <c r="D8" s="321" t="s">
        <v>881</v>
      </c>
      <c r="E8" s="322">
        <v>36396506</v>
      </c>
      <c r="F8" s="322">
        <v>270717986</v>
      </c>
      <c r="G8" s="322">
        <v>33570443</v>
      </c>
      <c r="H8" s="322">
        <v>206708571</v>
      </c>
      <c r="I8" s="322">
        <v>2826063</v>
      </c>
      <c r="J8" s="323">
        <v>64009415</v>
      </c>
    </row>
    <row r="9" spans="1:12" ht="19.5" customHeight="1">
      <c r="A9" s="319" t="s">
        <v>882</v>
      </c>
      <c r="B9" s="324" t="s">
        <v>879</v>
      </c>
      <c r="C9" s="324" t="s">
        <v>879</v>
      </c>
      <c r="D9" s="321" t="s">
        <v>883</v>
      </c>
      <c r="E9" s="322">
        <v>20153416</v>
      </c>
      <c r="F9" s="322">
        <v>140991973</v>
      </c>
      <c r="G9" s="322">
        <v>20153416</v>
      </c>
      <c r="H9" s="322">
        <v>140991973</v>
      </c>
      <c r="I9" s="322">
        <v>0</v>
      </c>
      <c r="J9" s="323">
        <v>0</v>
      </c>
    </row>
    <row r="10" spans="1:12" ht="19.5" customHeight="1">
      <c r="A10" s="319" t="s">
        <v>882</v>
      </c>
      <c r="B10" s="324" t="s">
        <v>884</v>
      </c>
      <c r="C10" s="324" t="s">
        <v>879</v>
      </c>
      <c r="D10" s="321" t="s">
        <v>885</v>
      </c>
      <c r="E10" s="322">
        <v>0</v>
      </c>
      <c r="F10" s="322">
        <v>327781</v>
      </c>
      <c r="G10" s="322">
        <v>0</v>
      </c>
      <c r="H10" s="322">
        <v>327781</v>
      </c>
      <c r="I10" s="322">
        <v>0</v>
      </c>
      <c r="J10" s="323">
        <v>0</v>
      </c>
    </row>
    <row r="11" spans="1:12" ht="19.5" customHeight="1">
      <c r="A11" s="319" t="s">
        <v>882</v>
      </c>
      <c r="B11" s="324" t="s">
        <v>884</v>
      </c>
      <c r="C11" s="324" t="s">
        <v>882</v>
      </c>
      <c r="D11" s="321" t="s">
        <v>886</v>
      </c>
      <c r="E11" s="322">
        <v>0</v>
      </c>
      <c r="F11" s="322">
        <v>98276</v>
      </c>
      <c r="G11" s="322">
        <v>0</v>
      </c>
      <c r="H11" s="322">
        <v>98276</v>
      </c>
      <c r="I11" s="322">
        <v>0</v>
      </c>
      <c r="J11" s="323">
        <v>0</v>
      </c>
    </row>
    <row r="12" spans="1:12" ht="19.5" customHeight="1">
      <c r="A12" s="319" t="s">
        <v>882</v>
      </c>
      <c r="B12" s="324" t="s">
        <v>884</v>
      </c>
      <c r="C12" s="324" t="s">
        <v>884</v>
      </c>
      <c r="D12" s="321" t="s">
        <v>887</v>
      </c>
      <c r="E12" s="322">
        <v>0</v>
      </c>
      <c r="F12" s="322">
        <v>229505</v>
      </c>
      <c r="G12" s="322">
        <v>0</v>
      </c>
      <c r="H12" s="322">
        <v>229505</v>
      </c>
      <c r="I12" s="322">
        <v>0</v>
      </c>
      <c r="J12" s="323">
        <v>0</v>
      </c>
    </row>
    <row r="13" spans="1:12" ht="19.5" customHeight="1">
      <c r="A13" s="319" t="s">
        <v>882</v>
      </c>
      <c r="B13" s="324" t="s">
        <v>888</v>
      </c>
      <c r="C13" s="324" t="s">
        <v>879</v>
      </c>
      <c r="D13" s="321" t="s">
        <v>889</v>
      </c>
      <c r="E13" s="322">
        <v>755507</v>
      </c>
      <c r="F13" s="322">
        <v>856700</v>
      </c>
      <c r="G13" s="322">
        <v>755507</v>
      </c>
      <c r="H13" s="322">
        <v>856700</v>
      </c>
      <c r="I13" s="322">
        <v>0</v>
      </c>
      <c r="J13" s="323">
        <v>0</v>
      </c>
    </row>
    <row r="14" spans="1:12" ht="19.5" customHeight="1">
      <c r="A14" s="319" t="s">
        <v>882</v>
      </c>
      <c r="B14" s="324" t="s">
        <v>888</v>
      </c>
      <c r="C14" s="324" t="s">
        <v>882</v>
      </c>
      <c r="D14" s="321" t="s">
        <v>890</v>
      </c>
      <c r="E14" s="322">
        <v>755507</v>
      </c>
      <c r="F14" s="322">
        <v>856700</v>
      </c>
      <c r="G14" s="322">
        <v>755507</v>
      </c>
      <c r="H14" s="322">
        <v>856700</v>
      </c>
      <c r="I14" s="322">
        <v>0</v>
      </c>
      <c r="J14" s="323">
        <v>0</v>
      </c>
    </row>
    <row r="15" spans="1:12" ht="19.5" customHeight="1">
      <c r="A15" s="319" t="s">
        <v>882</v>
      </c>
      <c r="B15" s="324" t="s">
        <v>891</v>
      </c>
      <c r="C15" s="324" t="s">
        <v>879</v>
      </c>
      <c r="D15" s="321" t="s">
        <v>892</v>
      </c>
      <c r="E15" s="322">
        <v>7000</v>
      </c>
      <c r="F15" s="322">
        <v>4273168</v>
      </c>
      <c r="G15" s="322">
        <v>7000</v>
      </c>
      <c r="H15" s="322">
        <v>4273168</v>
      </c>
      <c r="I15" s="322">
        <v>0</v>
      </c>
      <c r="J15" s="323">
        <v>0</v>
      </c>
    </row>
    <row r="16" spans="1:12" ht="19.5" customHeight="1">
      <c r="A16" s="319" t="s">
        <v>882</v>
      </c>
      <c r="B16" s="324" t="s">
        <v>891</v>
      </c>
      <c r="C16" s="324" t="s">
        <v>882</v>
      </c>
      <c r="D16" s="321" t="s">
        <v>893</v>
      </c>
      <c r="E16" s="322">
        <v>7000</v>
      </c>
      <c r="F16" s="322">
        <v>4273168</v>
      </c>
      <c r="G16" s="322">
        <v>7000</v>
      </c>
      <c r="H16" s="322">
        <v>4273168</v>
      </c>
      <c r="I16" s="322">
        <v>0</v>
      </c>
      <c r="J16" s="323">
        <v>0</v>
      </c>
    </row>
    <row r="17" spans="1:10" ht="19.5" customHeight="1">
      <c r="A17" s="319" t="s">
        <v>882</v>
      </c>
      <c r="B17" s="324" t="s">
        <v>894</v>
      </c>
      <c r="C17" s="324" t="s">
        <v>879</v>
      </c>
      <c r="D17" s="321" t="s">
        <v>895</v>
      </c>
      <c r="E17" s="322">
        <v>139069</v>
      </c>
      <c r="F17" s="322">
        <v>509525</v>
      </c>
      <c r="G17" s="322">
        <v>139069</v>
      </c>
      <c r="H17" s="322">
        <v>509525</v>
      </c>
      <c r="I17" s="322">
        <v>0</v>
      </c>
      <c r="J17" s="323">
        <v>0</v>
      </c>
    </row>
    <row r="18" spans="1:10" ht="19.5" customHeight="1">
      <c r="A18" s="319" t="s">
        <v>882</v>
      </c>
      <c r="B18" s="324" t="s">
        <v>894</v>
      </c>
      <c r="C18" s="324" t="s">
        <v>882</v>
      </c>
      <c r="D18" s="321" t="s">
        <v>896</v>
      </c>
      <c r="E18" s="322">
        <v>139069</v>
      </c>
      <c r="F18" s="322">
        <v>509525</v>
      </c>
      <c r="G18" s="322">
        <v>139069</v>
      </c>
      <c r="H18" s="322">
        <v>509525</v>
      </c>
      <c r="I18" s="322">
        <v>0</v>
      </c>
      <c r="J18" s="323">
        <v>0</v>
      </c>
    </row>
    <row r="19" spans="1:10" ht="19.5" customHeight="1">
      <c r="A19" s="319" t="s">
        <v>882</v>
      </c>
      <c r="B19" s="324" t="s">
        <v>897</v>
      </c>
      <c r="C19" s="324" t="s">
        <v>879</v>
      </c>
      <c r="D19" s="321" t="s">
        <v>898</v>
      </c>
      <c r="E19" s="322">
        <v>11840</v>
      </c>
      <c r="F19" s="322">
        <v>132491</v>
      </c>
      <c r="G19" s="322">
        <v>11840</v>
      </c>
      <c r="H19" s="322">
        <v>132491</v>
      </c>
      <c r="I19" s="322">
        <v>0</v>
      </c>
      <c r="J19" s="323">
        <v>0</v>
      </c>
    </row>
    <row r="20" spans="1:10" ht="19.5" customHeight="1">
      <c r="A20" s="319" t="s">
        <v>882</v>
      </c>
      <c r="B20" s="324" t="s">
        <v>897</v>
      </c>
      <c r="C20" s="324" t="s">
        <v>882</v>
      </c>
      <c r="D20" s="321" t="s">
        <v>899</v>
      </c>
      <c r="E20" s="322">
        <v>11840</v>
      </c>
      <c r="F20" s="322">
        <v>132491</v>
      </c>
      <c r="G20" s="322">
        <v>11840</v>
      </c>
      <c r="H20" s="322">
        <v>132491</v>
      </c>
      <c r="I20" s="322">
        <v>0</v>
      </c>
      <c r="J20" s="323">
        <v>0</v>
      </c>
    </row>
    <row r="21" spans="1:10" ht="19.5" customHeight="1">
      <c r="A21" s="319" t="s">
        <v>882</v>
      </c>
      <c r="B21" s="324" t="s">
        <v>900</v>
      </c>
      <c r="C21" s="324" t="s">
        <v>879</v>
      </c>
      <c r="D21" s="321" t="s">
        <v>901</v>
      </c>
      <c r="E21" s="322">
        <v>19240000</v>
      </c>
      <c r="F21" s="322">
        <v>134892308</v>
      </c>
      <c r="G21" s="322">
        <v>19240000</v>
      </c>
      <c r="H21" s="322">
        <v>134892308</v>
      </c>
      <c r="I21" s="322">
        <v>0</v>
      </c>
      <c r="J21" s="323">
        <v>0</v>
      </c>
    </row>
    <row r="22" spans="1:10" ht="19.5" customHeight="1">
      <c r="A22" s="319" t="s">
        <v>882</v>
      </c>
      <c r="B22" s="324" t="s">
        <v>900</v>
      </c>
      <c r="C22" s="324" t="s">
        <v>882</v>
      </c>
      <c r="D22" s="321" t="s">
        <v>902</v>
      </c>
      <c r="E22" s="322">
        <v>19240000</v>
      </c>
      <c r="F22" s="322">
        <v>134892308</v>
      </c>
      <c r="G22" s="322">
        <v>19240000</v>
      </c>
      <c r="H22" s="322">
        <v>134892308</v>
      </c>
      <c r="I22" s="322">
        <v>0</v>
      </c>
      <c r="J22" s="323">
        <v>0</v>
      </c>
    </row>
    <row r="23" spans="1:10" ht="19.5" customHeight="1">
      <c r="A23" s="319" t="s">
        <v>903</v>
      </c>
      <c r="B23" s="324" t="s">
        <v>879</v>
      </c>
      <c r="C23" s="324" t="s">
        <v>879</v>
      </c>
      <c r="D23" s="321" t="s">
        <v>904</v>
      </c>
      <c r="E23" s="322">
        <v>90221</v>
      </c>
      <c r="F23" s="322">
        <v>1133365</v>
      </c>
      <c r="G23" s="322">
        <v>90221</v>
      </c>
      <c r="H23" s="322">
        <v>1133365</v>
      </c>
      <c r="I23" s="322">
        <v>0</v>
      </c>
      <c r="J23" s="323">
        <v>0</v>
      </c>
    </row>
    <row r="24" spans="1:10" ht="19.5" customHeight="1">
      <c r="A24" s="319" t="s">
        <v>903</v>
      </c>
      <c r="B24" s="324" t="s">
        <v>882</v>
      </c>
      <c r="C24" s="324" t="s">
        <v>879</v>
      </c>
      <c r="D24" s="321" t="s">
        <v>905</v>
      </c>
      <c r="E24" s="322">
        <v>90221</v>
      </c>
      <c r="F24" s="322">
        <v>1132785</v>
      </c>
      <c r="G24" s="322">
        <v>90221</v>
      </c>
      <c r="H24" s="322">
        <v>1132785</v>
      </c>
      <c r="I24" s="322">
        <v>0</v>
      </c>
      <c r="J24" s="323">
        <v>0</v>
      </c>
    </row>
    <row r="25" spans="1:10" ht="19.5" customHeight="1">
      <c r="A25" s="319" t="s">
        <v>903</v>
      </c>
      <c r="B25" s="324" t="s">
        <v>882</v>
      </c>
      <c r="C25" s="324" t="s">
        <v>882</v>
      </c>
      <c r="D25" s="321" t="s">
        <v>906</v>
      </c>
      <c r="E25" s="322">
        <v>89898</v>
      </c>
      <c r="F25" s="322">
        <v>1124749</v>
      </c>
      <c r="G25" s="322">
        <v>89898</v>
      </c>
      <c r="H25" s="322">
        <v>1124749</v>
      </c>
      <c r="I25" s="322">
        <v>0</v>
      </c>
      <c r="J25" s="323">
        <v>0</v>
      </c>
    </row>
    <row r="26" spans="1:10" ht="19.5" customHeight="1">
      <c r="A26" s="319" t="s">
        <v>903</v>
      </c>
      <c r="B26" s="324" t="s">
        <v>882</v>
      </c>
      <c r="C26" s="324" t="s">
        <v>884</v>
      </c>
      <c r="D26" s="321" t="s">
        <v>907</v>
      </c>
      <c r="E26" s="322">
        <v>323</v>
      </c>
      <c r="F26" s="322">
        <v>8036</v>
      </c>
      <c r="G26" s="322">
        <v>323</v>
      </c>
      <c r="H26" s="322">
        <v>8036</v>
      </c>
      <c r="I26" s="322">
        <v>0</v>
      </c>
      <c r="J26" s="323">
        <v>0</v>
      </c>
    </row>
    <row r="27" spans="1:10" ht="19.5" customHeight="1">
      <c r="A27" s="319" t="s">
        <v>903</v>
      </c>
      <c r="B27" s="324" t="s">
        <v>908</v>
      </c>
      <c r="C27" s="324" t="s">
        <v>879</v>
      </c>
      <c r="D27" s="321" t="s">
        <v>909</v>
      </c>
      <c r="E27" s="322">
        <v>0</v>
      </c>
      <c r="F27" s="322">
        <v>580</v>
      </c>
      <c r="G27" s="322">
        <v>0</v>
      </c>
      <c r="H27" s="322">
        <v>580</v>
      </c>
      <c r="I27" s="322">
        <v>0</v>
      </c>
      <c r="J27" s="323">
        <v>0</v>
      </c>
    </row>
    <row r="28" spans="1:10" ht="19.5" customHeight="1">
      <c r="A28" s="319" t="s">
        <v>903</v>
      </c>
      <c r="B28" s="324" t="s">
        <v>908</v>
      </c>
      <c r="C28" s="324" t="s">
        <v>882</v>
      </c>
      <c r="D28" s="321" t="s">
        <v>910</v>
      </c>
      <c r="E28" s="322">
        <v>0</v>
      </c>
      <c r="F28" s="322">
        <v>580</v>
      </c>
      <c r="G28" s="322">
        <v>0</v>
      </c>
      <c r="H28" s="322">
        <v>580</v>
      </c>
      <c r="I28" s="322">
        <v>0</v>
      </c>
      <c r="J28" s="323">
        <v>0</v>
      </c>
    </row>
    <row r="29" spans="1:10" ht="23.25" customHeight="1">
      <c r="A29" s="319" t="s">
        <v>911</v>
      </c>
      <c r="B29" s="324" t="s">
        <v>879</v>
      </c>
      <c r="C29" s="324" t="s">
        <v>879</v>
      </c>
      <c r="D29" s="321" t="s">
        <v>912</v>
      </c>
      <c r="E29" s="322">
        <v>468772</v>
      </c>
      <c r="F29" s="322">
        <v>9852380</v>
      </c>
      <c r="G29" s="322">
        <v>468772</v>
      </c>
      <c r="H29" s="322">
        <v>9852380</v>
      </c>
      <c r="I29" s="322">
        <v>0</v>
      </c>
      <c r="J29" s="323">
        <v>0</v>
      </c>
    </row>
    <row r="30" spans="1:10" ht="23.25" customHeight="1">
      <c r="A30" s="319" t="s">
        <v>911</v>
      </c>
      <c r="B30" s="324" t="s">
        <v>882</v>
      </c>
      <c r="C30" s="324" t="s">
        <v>879</v>
      </c>
      <c r="D30" s="321" t="s">
        <v>913</v>
      </c>
      <c r="E30" s="322">
        <v>312742</v>
      </c>
      <c r="F30" s="322">
        <v>2105665</v>
      </c>
      <c r="G30" s="322">
        <v>312742</v>
      </c>
      <c r="H30" s="322">
        <v>2105665</v>
      </c>
      <c r="I30" s="322">
        <v>0</v>
      </c>
      <c r="J30" s="323">
        <v>0</v>
      </c>
    </row>
    <row r="31" spans="1:10" ht="19.5" customHeight="1">
      <c r="A31" s="319" t="s">
        <v>911</v>
      </c>
      <c r="B31" s="324" t="s">
        <v>882</v>
      </c>
      <c r="C31" s="324" t="s">
        <v>882</v>
      </c>
      <c r="D31" s="321" t="s">
        <v>914</v>
      </c>
      <c r="E31" s="322">
        <v>305642</v>
      </c>
      <c r="F31" s="322">
        <v>1982015</v>
      </c>
      <c r="G31" s="322">
        <v>305642</v>
      </c>
      <c r="H31" s="322">
        <v>1982015</v>
      </c>
      <c r="I31" s="322">
        <v>0</v>
      </c>
      <c r="J31" s="323">
        <v>0</v>
      </c>
    </row>
    <row r="32" spans="1:10" ht="19.5" customHeight="1">
      <c r="A32" s="319" t="s">
        <v>911</v>
      </c>
      <c r="B32" s="324" t="s">
        <v>882</v>
      </c>
      <c r="C32" s="324" t="s">
        <v>884</v>
      </c>
      <c r="D32" s="321" t="s">
        <v>915</v>
      </c>
      <c r="E32" s="322">
        <v>7100</v>
      </c>
      <c r="F32" s="322">
        <v>123650</v>
      </c>
      <c r="G32" s="322">
        <v>7100</v>
      </c>
      <c r="H32" s="322">
        <v>123650</v>
      </c>
      <c r="I32" s="322">
        <v>0</v>
      </c>
      <c r="J32" s="323">
        <v>0</v>
      </c>
    </row>
    <row r="33" spans="1:10" ht="19.5" customHeight="1">
      <c r="A33" s="319" t="s">
        <v>911</v>
      </c>
      <c r="B33" s="324" t="s">
        <v>908</v>
      </c>
      <c r="C33" s="324" t="s">
        <v>879</v>
      </c>
      <c r="D33" s="321" t="s">
        <v>916</v>
      </c>
      <c r="E33" s="322">
        <v>156030</v>
      </c>
      <c r="F33" s="322">
        <v>7746715</v>
      </c>
      <c r="G33" s="322">
        <v>156030</v>
      </c>
      <c r="H33" s="322">
        <v>7746715</v>
      </c>
      <c r="I33" s="322">
        <v>0</v>
      </c>
      <c r="J33" s="323">
        <v>0</v>
      </c>
    </row>
    <row r="34" spans="1:10" ht="19.5" customHeight="1">
      <c r="A34" s="319" t="s">
        <v>911</v>
      </c>
      <c r="B34" s="324" t="s">
        <v>908</v>
      </c>
      <c r="C34" s="324" t="s">
        <v>908</v>
      </c>
      <c r="D34" s="321" t="s">
        <v>917</v>
      </c>
      <c r="E34" s="322">
        <v>0</v>
      </c>
      <c r="F34" s="322">
        <v>21000</v>
      </c>
      <c r="G34" s="322">
        <v>0</v>
      </c>
      <c r="H34" s="322">
        <v>21000</v>
      </c>
      <c r="I34" s="322">
        <v>0</v>
      </c>
      <c r="J34" s="323">
        <v>0</v>
      </c>
    </row>
    <row r="35" spans="1:10" ht="19.5" customHeight="1">
      <c r="A35" s="319" t="s">
        <v>911</v>
      </c>
      <c r="B35" s="324" t="s">
        <v>908</v>
      </c>
      <c r="C35" s="324" t="s">
        <v>918</v>
      </c>
      <c r="D35" s="321" t="s">
        <v>919</v>
      </c>
      <c r="E35" s="322">
        <v>156030</v>
      </c>
      <c r="F35" s="322">
        <v>1888896</v>
      </c>
      <c r="G35" s="322">
        <v>156030</v>
      </c>
      <c r="H35" s="322">
        <v>1888896</v>
      </c>
      <c r="I35" s="322">
        <v>0</v>
      </c>
      <c r="J35" s="323">
        <v>0</v>
      </c>
    </row>
    <row r="36" spans="1:10" ht="19.5" customHeight="1">
      <c r="A36" s="319" t="s">
        <v>911</v>
      </c>
      <c r="B36" s="324" t="s">
        <v>908</v>
      </c>
      <c r="C36" s="324" t="s">
        <v>920</v>
      </c>
      <c r="D36" s="321" t="s">
        <v>921</v>
      </c>
      <c r="E36" s="322">
        <v>0</v>
      </c>
      <c r="F36" s="322">
        <v>5836819</v>
      </c>
      <c r="G36" s="322">
        <v>0</v>
      </c>
      <c r="H36" s="322">
        <v>5836819</v>
      </c>
      <c r="I36" s="322">
        <v>0</v>
      </c>
      <c r="J36" s="323">
        <v>0</v>
      </c>
    </row>
    <row r="37" spans="1:10" ht="19.5" customHeight="1">
      <c r="A37" s="319" t="s">
        <v>922</v>
      </c>
      <c r="B37" s="324" t="s">
        <v>879</v>
      </c>
      <c r="C37" s="324" t="s">
        <v>879</v>
      </c>
      <c r="D37" s="321" t="s">
        <v>923</v>
      </c>
      <c r="E37" s="322">
        <v>15000</v>
      </c>
      <c r="F37" s="322">
        <v>433303</v>
      </c>
      <c r="G37" s="322">
        <v>15000</v>
      </c>
      <c r="H37" s="322">
        <v>433303</v>
      </c>
      <c r="I37" s="322">
        <v>0</v>
      </c>
      <c r="J37" s="323">
        <v>0</v>
      </c>
    </row>
    <row r="38" spans="1:10" ht="19.5" customHeight="1">
      <c r="A38" s="319" t="s">
        <v>922</v>
      </c>
      <c r="B38" s="324" t="s">
        <v>882</v>
      </c>
      <c r="C38" s="324" t="s">
        <v>879</v>
      </c>
      <c r="D38" s="321" t="s">
        <v>924</v>
      </c>
      <c r="E38" s="322">
        <v>15000</v>
      </c>
      <c r="F38" s="322">
        <v>433303</v>
      </c>
      <c r="G38" s="322">
        <v>15000</v>
      </c>
      <c r="H38" s="322">
        <v>433303</v>
      </c>
      <c r="I38" s="322">
        <v>0</v>
      </c>
      <c r="J38" s="323">
        <v>0</v>
      </c>
    </row>
    <row r="39" spans="1:10" ht="19.5" customHeight="1">
      <c r="A39" s="319" t="s">
        <v>922</v>
      </c>
      <c r="B39" s="324" t="s">
        <v>882</v>
      </c>
      <c r="C39" s="324" t="s">
        <v>882</v>
      </c>
      <c r="D39" s="321" t="s">
        <v>925</v>
      </c>
      <c r="E39" s="322">
        <v>15000</v>
      </c>
      <c r="F39" s="322">
        <v>250156</v>
      </c>
      <c r="G39" s="322">
        <v>15000</v>
      </c>
      <c r="H39" s="322">
        <v>250156</v>
      </c>
      <c r="I39" s="322">
        <v>0</v>
      </c>
      <c r="J39" s="323">
        <v>0</v>
      </c>
    </row>
    <row r="40" spans="1:10" ht="19.5" customHeight="1">
      <c r="A40" s="319" t="s">
        <v>922</v>
      </c>
      <c r="B40" s="324" t="s">
        <v>882</v>
      </c>
      <c r="C40" s="324" t="s">
        <v>908</v>
      </c>
      <c r="D40" s="321" t="s">
        <v>926</v>
      </c>
      <c r="E40" s="322">
        <v>0</v>
      </c>
      <c r="F40" s="322">
        <v>183147</v>
      </c>
      <c r="G40" s="322">
        <v>0</v>
      </c>
      <c r="H40" s="322">
        <v>183147</v>
      </c>
      <c r="I40" s="322">
        <v>0</v>
      </c>
      <c r="J40" s="323">
        <v>0</v>
      </c>
    </row>
    <row r="41" spans="1:10" ht="19.5" customHeight="1">
      <c r="A41" s="319" t="s">
        <v>920</v>
      </c>
      <c r="B41" s="324" t="s">
        <v>879</v>
      </c>
      <c r="C41" s="324" t="s">
        <v>879</v>
      </c>
      <c r="D41" s="321" t="s">
        <v>927</v>
      </c>
      <c r="E41" s="322">
        <v>0</v>
      </c>
      <c r="F41" s="322">
        <v>2000000</v>
      </c>
      <c r="G41" s="322">
        <v>0</v>
      </c>
      <c r="H41" s="322">
        <v>2000000</v>
      </c>
      <c r="I41" s="322">
        <v>0</v>
      </c>
      <c r="J41" s="323">
        <v>0</v>
      </c>
    </row>
    <row r="42" spans="1:10" ht="19.5" customHeight="1">
      <c r="A42" s="319" t="s">
        <v>920</v>
      </c>
      <c r="B42" s="324" t="s">
        <v>884</v>
      </c>
      <c r="C42" s="324" t="s">
        <v>879</v>
      </c>
      <c r="D42" s="321" t="s">
        <v>928</v>
      </c>
      <c r="E42" s="322">
        <v>0</v>
      </c>
      <c r="F42" s="322">
        <v>2000000</v>
      </c>
      <c r="G42" s="322">
        <v>0</v>
      </c>
      <c r="H42" s="322">
        <v>2000000</v>
      </c>
      <c r="I42" s="322">
        <v>0</v>
      </c>
      <c r="J42" s="323">
        <v>0</v>
      </c>
    </row>
    <row r="43" spans="1:10" ht="19.5" customHeight="1">
      <c r="A43" s="319" t="s">
        <v>920</v>
      </c>
      <c r="B43" s="324" t="s">
        <v>884</v>
      </c>
      <c r="C43" s="324" t="s">
        <v>882</v>
      </c>
      <c r="D43" s="321" t="s">
        <v>929</v>
      </c>
      <c r="E43" s="322">
        <v>0</v>
      </c>
      <c r="F43" s="322">
        <v>2000000</v>
      </c>
      <c r="G43" s="322">
        <v>0</v>
      </c>
      <c r="H43" s="322">
        <v>2000000</v>
      </c>
      <c r="I43" s="322">
        <v>0</v>
      </c>
      <c r="J43" s="323">
        <v>0</v>
      </c>
    </row>
    <row r="44" spans="1:10" ht="19.5" customHeight="1">
      <c r="A44" s="319" t="s">
        <v>930</v>
      </c>
      <c r="B44" s="324" t="s">
        <v>879</v>
      </c>
      <c r="C44" s="324" t="s">
        <v>879</v>
      </c>
      <c r="D44" s="321" t="s">
        <v>931</v>
      </c>
      <c r="E44" s="322">
        <v>15356792</v>
      </c>
      <c r="F44" s="322">
        <v>113195027</v>
      </c>
      <c r="G44" s="322">
        <v>12531857</v>
      </c>
      <c r="H44" s="322">
        <v>49186740</v>
      </c>
      <c r="I44" s="322">
        <v>2824935</v>
      </c>
      <c r="J44" s="323">
        <v>64008287</v>
      </c>
    </row>
    <row r="45" spans="1:10" ht="19.5" customHeight="1">
      <c r="A45" s="319" t="s">
        <v>930</v>
      </c>
      <c r="B45" s="324" t="s">
        <v>882</v>
      </c>
      <c r="C45" s="324" t="s">
        <v>879</v>
      </c>
      <c r="D45" s="321" t="s">
        <v>932</v>
      </c>
      <c r="E45" s="322">
        <v>15356792</v>
      </c>
      <c r="F45" s="322">
        <v>113195027</v>
      </c>
      <c r="G45" s="322">
        <v>12531857</v>
      </c>
      <c r="H45" s="322">
        <v>49186740</v>
      </c>
      <c r="I45" s="322">
        <v>2824935</v>
      </c>
      <c r="J45" s="323">
        <v>64008287</v>
      </c>
    </row>
    <row r="46" spans="1:10" ht="19.5" customHeight="1">
      <c r="A46" s="319" t="s">
        <v>930</v>
      </c>
      <c r="B46" s="324" t="s">
        <v>882</v>
      </c>
      <c r="C46" s="324" t="s">
        <v>882</v>
      </c>
      <c r="D46" s="321" t="s">
        <v>933</v>
      </c>
      <c r="E46" s="322">
        <v>1003871</v>
      </c>
      <c r="F46" s="322">
        <v>4652598</v>
      </c>
      <c r="G46" s="322">
        <v>1003871</v>
      </c>
      <c r="H46" s="322">
        <v>4652598</v>
      </c>
      <c r="I46" s="322">
        <v>0</v>
      </c>
      <c r="J46" s="323">
        <v>0</v>
      </c>
    </row>
    <row r="47" spans="1:10" ht="19.5" customHeight="1">
      <c r="A47" s="319" t="s">
        <v>930</v>
      </c>
      <c r="B47" s="324" t="s">
        <v>882</v>
      </c>
      <c r="C47" s="324" t="s">
        <v>884</v>
      </c>
      <c r="D47" s="321" t="s">
        <v>934</v>
      </c>
      <c r="E47" s="322">
        <v>14352921</v>
      </c>
      <c r="F47" s="322">
        <v>108542429</v>
      </c>
      <c r="G47" s="322">
        <v>11527986</v>
      </c>
      <c r="H47" s="322">
        <v>44534142</v>
      </c>
      <c r="I47" s="322">
        <v>2824935</v>
      </c>
      <c r="J47" s="323">
        <v>64008287</v>
      </c>
    </row>
    <row r="48" spans="1:10" ht="19.5" customHeight="1">
      <c r="A48" s="319" t="s">
        <v>935</v>
      </c>
      <c r="B48" s="324" t="s">
        <v>879</v>
      </c>
      <c r="C48" s="324" t="s">
        <v>879</v>
      </c>
      <c r="D48" s="321" t="s">
        <v>936</v>
      </c>
      <c r="E48" s="322">
        <v>200000</v>
      </c>
      <c r="F48" s="322">
        <v>710000</v>
      </c>
      <c r="G48" s="322">
        <v>200000</v>
      </c>
      <c r="H48" s="322">
        <v>710000</v>
      </c>
      <c r="I48" s="322">
        <v>0</v>
      </c>
      <c r="J48" s="323">
        <v>0</v>
      </c>
    </row>
    <row r="49" spans="1:10" ht="19.5" customHeight="1">
      <c r="A49" s="319" t="s">
        <v>935</v>
      </c>
      <c r="B49" s="324" t="s">
        <v>882</v>
      </c>
      <c r="C49" s="324" t="s">
        <v>879</v>
      </c>
      <c r="D49" s="321" t="s">
        <v>937</v>
      </c>
      <c r="E49" s="322">
        <v>200000</v>
      </c>
      <c r="F49" s="322">
        <v>710000</v>
      </c>
      <c r="G49" s="322">
        <v>200000</v>
      </c>
      <c r="H49" s="322">
        <v>710000</v>
      </c>
      <c r="I49" s="322">
        <v>0</v>
      </c>
      <c r="J49" s="323">
        <v>0</v>
      </c>
    </row>
    <row r="50" spans="1:10" ht="19.5" customHeight="1">
      <c r="A50" s="319" t="s">
        <v>935</v>
      </c>
      <c r="B50" s="324" t="s">
        <v>882</v>
      </c>
      <c r="C50" s="324" t="s">
        <v>882</v>
      </c>
      <c r="D50" s="321" t="s">
        <v>938</v>
      </c>
      <c r="E50" s="322">
        <v>200000</v>
      </c>
      <c r="F50" s="322">
        <v>710000</v>
      </c>
      <c r="G50" s="322">
        <v>200000</v>
      </c>
      <c r="H50" s="322">
        <v>710000</v>
      </c>
      <c r="I50" s="322">
        <v>0</v>
      </c>
      <c r="J50" s="323">
        <v>0</v>
      </c>
    </row>
    <row r="51" spans="1:10" ht="19.5" customHeight="1">
      <c r="A51" s="319" t="s">
        <v>939</v>
      </c>
      <c r="B51" s="324" t="s">
        <v>879</v>
      </c>
      <c r="C51" s="324" t="s">
        <v>879</v>
      </c>
      <c r="D51" s="321" t="s">
        <v>940</v>
      </c>
      <c r="E51" s="322">
        <v>112305</v>
      </c>
      <c r="F51" s="322">
        <v>2401938</v>
      </c>
      <c r="G51" s="322">
        <v>111177</v>
      </c>
      <c r="H51" s="322">
        <v>2400810</v>
      </c>
      <c r="I51" s="322">
        <v>1128</v>
      </c>
      <c r="J51" s="323">
        <v>1128</v>
      </c>
    </row>
    <row r="52" spans="1:10" ht="19.5" customHeight="1">
      <c r="A52" s="319" t="s">
        <v>939</v>
      </c>
      <c r="B52" s="324" t="s">
        <v>882</v>
      </c>
      <c r="C52" s="324" t="s">
        <v>879</v>
      </c>
      <c r="D52" s="321" t="s">
        <v>941</v>
      </c>
      <c r="E52" s="322">
        <v>0</v>
      </c>
      <c r="F52" s="322">
        <v>176840</v>
      </c>
      <c r="G52" s="322">
        <v>0</v>
      </c>
      <c r="H52" s="322">
        <v>176840</v>
      </c>
      <c r="I52" s="322">
        <v>0</v>
      </c>
      <c r="J52" s="323">
        <v>0</v>
      </c>
    </row>
    <row r="53" spans="1:10" ht="19.5" customHeight="1">
      <c r="A53" s="319" t="s">
        <v>939</v>
      </c>
      <c r="B53" s="324" t="s">
        <v>882</v>
      </c>
      <c r="C53" s="324" t="s">
        <v>882</v>
      </c>
      <c r="D53" s="321" t="s">
        <v>942</v>
      </c>
      <c r="E53" s="322">
        <v>0</v>
      </c>
      <c r="F53" s="322">
        <v>176840</v>
      </c>
      <c r="G53" s="322">
        <v>0</v>
      </c>
      <c r="H53" s="322">
        <v>176840</v>
      </c>
      <c r="I53" s="322">
        <v>0</v>
      </c>
      <c r="J53" s="323">
        <v>0</v>
      </c>
    </row>
    <row r="54" spans="1:10" ht="23.25" customHeight="1">
      <c r="A54" s="319" t="s">
        <v>939</v>
      </c>
      <c r="B54" s="324" t="s">
        <v>884</v>
      </c>
      <c r="C54" s="324" t="s">
        <v>879</v>
      </c>
      <c r="D54" s="321" t="s">
        <v>943</v>
      </c>
      <c r="E54" s="322">
        <v>112305</v>
      </c>
      <c r="F54" s="322">
        <v>2225098</v>
      </c>
      <c r="G54" s="322">
        <v>111177</v>
      </c>
      <c r="H54" s="322">
        <v>2223970</v>
      </c>
      <c r="I54" s="322">
        <v>1128</v>
      </c>
      <c r="J54" s="323">
        <v>1128</v>
      </c>
    </row>
    <row r="55" spans="1:10" ht="23.25" customHeight="1">
      <c r="A55" s="319" t="s">
        <v>939</v>
      </c>
      <c r="B55" s="324" t="s">
        <v>884</v>
      </c>
      <c r="C55" s="324" t="s">
        <v>882</v>
      </c>
      <c r="D55" s="321" t="s">
        <v>944</v>
      </c>
      <c r="E55" s="322">
        <v>0</v>
      </c>
      <c r="F55" s="322">
        <v>12757</v>
      </c>
      <c r="G55" s="322">
        <v>0</v>
      </c>
      <c r="H55" s="322">
        <v>12757</v>
      </c>
      <c r="I55" s="322">
        <v>0</v>
      </c>
      <c r="J55" s="323">
        <v>0</v>
      </c>
    </row>
    <row r="56" spans="1:10" ht="19.5" customHeight="1">
      <c r="A56" s="319" t="s">
        <v>939</v>
      </c>
      <c r="B56" s="324" t="s">
        <v>884</v>
      </c>
      <c r="C56" s="324" t="s">
        <v>903</v>
      </c>
      <c r="D56" s="321" t="s">
        <v>945</v>
      </c>
      <c r="E56" s="322">
        <v>33499</v>
      </c>
      <c r="F56" s="322">
        <v>1104426</v>
      </c>
      <c r="G56" s="322">
        <v>32371</v>
      </c>
      <c r="H56" s="322">
        <v>1103298</v>
      </c>
      <c r="I56" s="322">
        <v>1128</v>
      </c>
      <c r="J56" s="323">
        <v>1128</v>
      </c>
    </row>
    <row r="57" spans="1:10" ht="19.5" customHeight="1">
      <c r="A57" s="319" t="s">
        <v>939</v>
      </c>
      <c r="B57" s="324" t="s">
        <v>884</v>
      </c>
      <c r="C57" s="324" t="s">
        <v>935</v>
      </c>
      <c r="D57" s="321" t="s">
        <v>946</v>
      </c>
      <c r="E57" s="322">
        <v>78806</v>
      </c>
      <c r="F57" s="322">
        <v>1107915</v>
      </c>
      <c r="G57" s="322">
        <v>78806</v>
      </c>
      <c r="H57" s="322">
        <v>1107915</v>
      </c>
      <c r="I57" s="322">
        <v>0</v>
      </c>
      <c r="J57" s="323">
        <v>0</v>
      </c>
    </row>
    <row r="58" spans="1:10" ht="19.5" customHeight="1">
      <c r="A58" s="319" t="s">
        <v>879</v>
      </c>
      <c r="B58" s="324" t="s">
        <v>879</v>
      </c>
      <c r="C58" s="324" t="s">
        <v>879</v>
      </c>
      <c r="D58" s="321" t="s">
        <v>947</v>
      </c>
      <c r="E58" s="322">
        <v>0</v>
      </c>
      <c r="F58" s="322">
        <v>0</v>
      </c>
      <c r="G58" s="322">
        <v>0</v>
      </c>
      <c r="H58" s="322">
        <v>0</v>
      </c>
      <c r="I58" s="322">
        <v>0</v>
      </c>
      <c r="J58" s="323">
        <v>0</v>
      </c>
    </row>
    <row r="59" spans="1:10" ht="19.5" customHeight="1">
      <c r="A59" s="319" t="s">
        <v>879</v>
      </c>
      <c r="B59" s="324" t="s">
        <v>879</v>
      </c>
      <c r="C59" s="324" t="s">
        <v>879</v>
      </c>
      <c r="D59" s="321" t="s">
        <v>948</v>
      </c>
      <c r="E59" s="322">
        <v>0</v>
      </c>
      <c r="F59" s="322">
        <v>0</v>
      </c>
      <c r="G59" s="322">
        <v>0</v>
      </c>
      <c r="H59" s="322">
        <v>0</v>
      </c>
      <c r="I59" s="322">
        <v>0</v>
      </c>
      <c r="J59" s="323">
        <v>0</v>
      </c>
    </row>
    <row r="60" spans="1:10" ht="19.5" customHeight="1">
      <c r="A60" s="319" t="s">
        <v>879</v>
      </c>
      <c r="B60" s="324" t="s">
        <v>879</v>
      </c>
      <c r="C60" s="324" t="s">
        <v>879</v>
      </c>
      <c r="D60" s="321" t="s">
        <v>949</v>
      </c>
      <c r="E60" s="322">
        <v>36396506</v>
      </c>
      <c r="F60" s="322">
        <v>270717986</v>
      </c>
      <c r="G60" s="322" t="s">
        <v>879</v>
      </c>
      <c r="H60" s="322" t="s">
        <v>879</v>
      </c>
      <c r="I60" s="322" t="s">
        <v>879</v>
      </c>
      <c r="J60" s="323" t="s">
        <v>879</v>
      </c>
    </row>
    <row r="61" spans="1:10" ht="19.5" customHeight="1">
      <c r="A61" s="311"/>
      <c r="E61" s="308"/>
      <c r="F61" s="308"/>
      <c r="G61" s="308"/>
      <c r="H61" s="308"/>
    </row>
    <row r="62" spans="1:10" ht="19.5" customHeight="1">
      <c r="A62" s="311"/>
      <c r="E62" s="308"/>
      <c r="F62" s="308"/>
      <c r="G62" s="308"/>
      <c r="H62" s="308"/>
    </row>
    <row r="63" spans="1:10" ht="19.5" customHeight="1">
      <c r="A63" s="311"/>
      <c r="E63" s="308"/>
      <c r="F63" s="308"/>
      <c r="G63" s="308"/>
      <c r="H63" s="308"/>
    </row>
    <row r="64" spans="1:10" ht="19.5" customHeight="1">
      <c r="A64" s="1454" t="s">
        <v>870</v>
      </c>
      <c r="B64" s="1455"/>
      <c r="C64" s="1455"/>
      <c r="D64" s="1456"/>
      <c r="E64" s="1457" t="s">
        <v>1034</v>
      </c>
      <c r="F64" s="1458"/>
      <c r="G64" s="1457" t="s">
        <v>950</v>
      </c>
      <c r="H64" s="1458"/>
      <c r="I64" s="1457" t="s">
        <v>951</v>
      </c>
      <c r="J64" s="1458"/>
    </row>
    <row r="65" spans="1:10" ht="19.5" customHeight="1">
      <c r="A65" s="325" t="s">
        <v>873</v>
      </c>
      <c r="B65" s="326" t="s">
        <v>874</v>
      </c>
      <c r="C65" s="326" t="s">
        <v>875</v>
      </c>
      <c r="D65" s="327" t="s">
        <v>876</v>
      </c>
      <c r="E65" s="328" t="s">
        <v>877</v>
      </c>
      <c r="F65" s="328" t="s">
        <v>878</v>
      </c>
      <c r="G65" s="328" t="s">
        <v>877</v>
      </c>
      <c r="H65" s="328" t="s">
        <v>878</v>
      </c>
      <c r="I65" s="328" t="s">
        <v>877</v>
      </c>
      <c r="J65" s="328" t="s">
        <v>878</v>
      </c>
    </row>
    <row r="66" spans="1:10" ht="19.5" customHeight="1">
      <c r="A66" s="319" t="s">
        <v>879</v>
      </c>
      <c r="B66" s="320" t="s">
        <v>879</v>
      </c>
      <c r="C66" s="320" t="s">
        <v>879</v>
      </c>
      <c r="D66" s="321" t="s">
        <v>880</v>
      </c>
      <c r="E66" s="322">
        <v>10910572</v>
      </c>
      <c r="F66" s="322">
        <v>220302771</v>
      </c>
      <c r="G66" s="322">
        <v>8640332</v>
      </c>
      <c r="H66" s="322">
        <v>119871157</v>
      </c>
      <c r="I66" s="322">
        <v>2270240</v>
      </c>
      <c r="J66" s="323">
        <v>100431614</v>
      </c>
    </row>
    <row r="67" spans="1:10" ht="19.5" customHeight="1">
      <c r="A67" s="319" t="s">
        <v>879</v>
      </c>
      <c r="B67" s="324" t="s">
        <v>879</v>
      </c>
      <c r="C67" s="324" t="s">
        <v>879</v>
      </c>
      <c r="D67" s="321" t="s">
        <v>881</v>
      </c>
      <c r="E67" s="322">
        <v>8143504</v>
      </c>
      <c r="F67" s="322">
        <v>121954107</v>
      </c>
      <c r="G67" s="322">
        <v>8143504</v>
      </c>
      <c r="H67" s="322">
        <v>114955810</v>
      </c>
      <c r="I67" s="322">
        <v>0</v>
      </c>
      <c r="J67" s="323">
        <v>6998297</v>
      </c>
    </row>
    <row r="68" spans="1:10" ht="19.5" customHeight="1">
      <c r="A68" s="319" t="s">
        <v>882</v>
      </c>
      <c r="B68" s="324" t="s">
        <v>879</v>
      </c>
      <c r="C68" s="324" t="s">
        <v>879</v>
      </c>
      <c r="D68" s="321" t="s">
        <v>952</v>
      </c>
      <c r="E68" s="322">
        <v>3739560</v>
      </c>
      <c r="F68" s="322">
        <v>50105577</v>
      </c>
      <c r="G68" s="322">
        <v>3739560</v>
      </c>
      <c r="H68" s="322">
        <v>49143494</v>
      </c>
      <c r="I68" s="322">
        <v>0</v>
      </c>
      <c r="J68" s="323">
        <v>962083</v>
      </c>
    </row>
    <row r="69" spans="1:10" ht="19.5" customHeight="1">
      <c r="A69" s="319" t="s">
        <v>882</v>
      </c>
      <c r="B69" s="324" t="s">
        <v>953</v>
      </c>
      <c r="C69" s="324" t="s">
        <v>879</v>
      </c>
      <c r="D69" s="321" t="s">
        <v>954</v>
      </c>
      <c r="E69" s="322">
        <v>1021436</v>
      </c>
      <c r="F69" s="322">
        <v>14995903</v>
      </c>
      <c r="G69" s="322">
        <v>1021436</v>
      </c>
      <c r="H69" s="322">
        <v>14233820</v>
      </c>
      <c r="I69" s="322">
        <v>0</v>
      </c>
      <c r="J69" s="323">
        <v>762083</v>
      </c>
    </row>
    <row r="70" spans="1:10" ht="19.5" customHeight="1">
      <c r="A70" s="319" t="s">
        <v>882</v>
      </c>
      <c r="B70" s="324" t="s">
        <v>953</v>
      </c>
      <c r="C70" s="324" t="s">
        <v>882</v>
      </c>
      <c r="D70" s="321" t="s">
        <v>955</v>
      </c>
      <c r="E70" s="322">
        <v>922375</v>
      </c>
      <c r="F70" s="322">
        <v>12390143</v>
      </c>
      <c r="G70" s="322">
        <v>922375</v>
      </c>
      <c r="H70" s="322">
        <v>12390143</v>
      </c>
      <c r="I70" s="322">
        <v>0</v>
      </c>
      <c r="J70" s="323">
        <v>0</v>
      </c>
    </row>
    <row r="71" spans="1:10" ht="19.5" customHeight="1">
      <c r="A71" s="319" t="s">
        <v>882</v>
      </c>
      <c r="B71" s="324" t="s">
        <v>953</v>
      </c>
      <c r="C71" s="324" t="s">
        <v>884</v>
      </c>
      <c r="D71" s="321" t="s">
        <v>956</v>
      </c>
      <c r="E71" s="322">
        <v>34284</v>
      </c>
      <c r="F71" s="322">
        <v>504212</v>
      </c>
      <c r="G71" s="322">
        <v>34284</v>
      </c>
      <c r="H71" s="322">
        <v>504212</v>
      </c>
      <c r="I71" s="322">
        <v>0</v>
      </c>
      <c r="J71" s="323">
        <v>0</v>
      </c>
    </row>
    <row r="72" spans="1:10" ht="19.5" customHeight="1">
      <c r="A72" s="319" t="s">
        <v>882</v>
      </c>
      <c r="B72" s="324" t="s">
        <v>953</v>
      </c>
      <c r="C72" s="324" t="s">
        <v>908</v>
      </c>
      <c r="D72" s="321" t="s">
        <v>957</v>
      </c>
      <c r="E72" s="322">
        <v>45487</v>
      </c>
      <c r="F72" s="322">
        <v>835874</v>
      </c>
      <c r="G72" s="322">
        <v>45487</v>
      </c>
      <c r="H72" s="322">
        <v>835874</v>
      </c>
      <c r="I72" s="322">
        <v>0</v>
      </c>
      <c r="J72" s="323">
        <v>0</v>
      </c>
    </row>
    <row r="73" spans="1:10" ht="19.5" customHeight="1">
      <c r="A73" s="319" t="s">
        <v>882</v>
      </c>
      <c r="B73" s="324" t="s">
        <v>953</v>
      </c>
      <c r="C73" s="324" t="s">
        <v>903</v>
      </c>
      <c r="D73" s="321" t="s">
        <v>958</v>
      </c>
      <c r="E73" s="322">
        <v>3000</v>
      </c>
      <c r="F73" s="322">
        <v>3000</v>
      </c>
      <c r="G73" s="322">
        <v>3000</v>
      </c>
      <c r="H73" s="322">
        <v>3000</v>
      </c>
      <c r="I73" s="322">
        <v>0</v>
      </c>
      <c r="J73" s="323">
        <v>0</v>
      </c>
    </row>
    <row r="74" spans="1:10" ht="19.5" customHeight="1">
      <c r="A74" s="319" t="s">
        <v>882</v>
      </c>
      <c r="B74" s="324" t="s">
        <v>953</v>
      </c>
      <c r="C74" s="324" t="s">
        <v>911</v>
      </c>
      <c r="D74" s="321" t="s">
        <v>959</v>
      </c>
      <c r="E74" s="322">
        <v>16290</v>
      </c>
      <c r="F74" s="322">
        <v>1262674</v>
      </c>
      <c r="G74" s="322">
        <v>16290</v>
      </c>
      <c r="H74" s="322">
        <v>500591</v>
      </c>
      <c r="I74" s="322">
        <v>0</v>
      </c>
      <c r="J74" s="323">
        <v>762083</v>
      </c>
    </row>
    <row r="75" spans="1:10" ht="19.5" customHeight="1">
      <c r="A75" s="319" t="s">
        <v>882</v>
      </c>
      <c r="B75" s="324" t="s">
        <v>960</v>
      </c>
      <c r="C75" s="324" t="s">
        <v>879</v>
      </c>
      <c r="D75" s="321" t="s">
        <v>961</v>
      </c>
      <c r="E75" s="322">
        <v>1277000</v>
      </c>
      <c r="F75" s="322">
        <v>15820000</v>
      </c>
      <c r="G75" s="322">
        <v>1277000</v>
      </c>
      <c r="H75" s="322">
        <v>15820000</v>
      </c>
      <c r="I75" s="322">
        <v>0</v>
      </c>
      <c r="J75" s="323">
        <v>0</v>
      </c>
    </row>
    <row r="76" spans="1:10" ht="19.5" customHeight="1">
      <c r="A76" s="319" t="s">
        <v>882</v>
      </c>
      <c r="B76" s="324" t="s">
        <v>960</v>
      </c>
      <c r="C76" s="324" t="s">
        <v>882</v>
      </c>
      <c r="D76" s="321" t="s">
        <v>955</v>
      </c>
      <c r="E76" s="322">
        <v>488000</v>
      </c>
      <c r="F76" s="322">
        <v>7165000</v>
      </c>
      <c r="G76" s="322">
        <v>488000</v>
      </c>
      <c r="H76" s="322">
        <v>7165000</v>
      </c>
      <c r="I76" s="322">
        <v>0</v>
      </c>
      <c r="J76" s="323">
        <v>0</v>
      </c>
    </row>
    <row r="77" spans="1:10" ht="19.5" customHeight="1">
      <c r="A77" s="319" t="s">
        <v>882</v>
      </c>
      <c r="B77" s="324" t="s">
        <v>960</v>
      </c>
      <c r="C77" s="324" t="s">
        <v>884</v>
      </c>
      <c r="D77" s="321" t="s">
        <v>962</v>
      </c>
      <c r="E77" s="322">
        <v>789000</v>
      </c>
      <c r="F77" s="322">
        <v>8655000</v>
      </c>
      <c r="G77" s="322">
        <v>789000</v>
      </c>
      <c r="H77" s="322">
        <v>8655000</v>
      </c>
      <c r="I77" s="322">
        <v>0</v>
      </c>
      <c r="J77" s="323">
        <v>0</v>
      </c>
    </row>
    <row r="78" spans="1:10" ht="19.5" customHeight="1">
      <c r="A78" s="319" t="s">
        <v>882</v>
      </c>
      <c r="B78" s="324" t="s">
        <v>963</v>
      </c>
      <c r="C78" s="324" t="s">
        <v>879</v>
      </c>
      <c r="D78" s="321" t="s">
        <v>964</v>
      </c>
      <c r="E78" s="322">
        <v>1394095</v>
      </c>
      <c r="F78" s="322">
        <v>19074696</v>
      </c>
      <c r="G78" s="322">
        <v>1394095</v>
      </c>
      <c r="H78" s="322">
        <v>18874696</v>
      </c>
      <c r="I78" s="322">
        <v>0</v>
      </c>
      <c r="J78" s="323">
        <v>200000</v>
      </c>
    </row>
    <row r="79" spans="1:10" ht="23.25" customHeight="1">
      <c r="A79" s="319" t="s">
        <v>882</v>
      </c>
      <c r="B79" s="324" t="s">
        <v>963</v>
      </c>
      <c r="C79" s="324" t="s">
        <v>884</v>
      </c>
      <c r="D79" s="321" t="s">
        <v>965</v>
      </c>
      <c r="E79" s="322">
        <v>1029477</v>
      </c>
      <c r="F79" s="322">
        <v>13983924</v>
      </c>
      <c r="G79" s="322">
        <v>1029477</v>
      </c>
      <c r="H79" s="322">
        <v>13983924</v>
      </c>
      <c r="I79" s="322">
        <v>0</v>
      </c>
      <c r="J79" s="323">
        <v>0</v>
      </c>
    </row>
    <row r="80" spans="1:10" ht="23.25" customHeight="1">
      <c r="A80" s="319" t="s">
        <v>882</v>
      </c>
      <c r="B80" s="324" t="s">
        <v>963</v>
      </c>
      <c r="C80" s="324" t="s">
        <v>908</v>
      </c>
      <c r="D80" s="321" t="s">
        <v>966</v>
      </c>
      <c r="E80" s="322">
        <v>10367</v>
      </c>
      <c r="F80" s="322">
        <v>81544</v>
      </c>
      <c r="G80" s="322">
        <v>10367</v>
      </c>
      <c r="H80" s="322">
        <v>81544</v>
      </c>
      <c r="I80" s="322">
        <v>0</v>
      </c>
      <c r="J80" s="323">
        <v>0</v>
      </c>
    </row>
    <row r="81" spans="1:10" ht="19.5" customHeight="1">
      <c r="A81" s="319" t="s">
        <v>882</v>
      </c>
      <c r="B81" s="324" t="s">
        <v>963</v>
      </c>
      <c r="C81" s="324" t="s">
        <v>903</v>
      </c>
      <c r="D81" s="321" t="s">
        <v>967</v>
      </c>
      <c r="E81" s="322">
        <v>0</v>
      </c>
      <c r="F81" s="322">
        <v>3669</v>
      </c>
      <c r="G81" s="322">
        <v>0</v>
      </c>
      <c r="H81" s="322">
        <v>3669</v>
      </c>
      <c r="I81" s="322">
        <v>0</v>
      </c>
      <c r="J81" s="323">
        <v>0</v>
      </c>
    </row>
    <row r="82" spans="1:10" ht="19.5" customHeight="1">
      <c r="A82" s="319" t="s">
        <v>882</v>
      </c>
      <c r="B82" s="324" t="s">
        <v>963</v>
      </c>
      <c r="C82" s="324" t="s">
        <v>911</v>
      </c>
      <c r="D82" s="321" t="s">
        <v>968</v>
      </c>
      <c r="E82" s="322">
        <v>211657</v>
      </c>
      <c r="F82" s="322">
        <v>2722533</v>
      </c>
      <c r="G82" s="322">
        <v>211657</v>
      </c>
      <c r="H82" s="322">
        <v>2522533</v>
      </c>
      <c r="I82" s="322">
        <v>0</v>
      </c>
      <c r="J82" s="323">
        <v>200000</v>
      </c>
    </row>
    <row r="83" spans="1:10" ht="19.5" customHeight="1">
      <c r="A83" s="319" t="s">
        <v>882</v>
      </c>
      <c r="B83" s="324" t="s">
        <v>963</v>
      </c>
      <c r="C83" s="324" t="s">
        <v>918</v>
      </c>
      <c r="D83" s="321" t="s">
        <v>969</v>
      </c>
      <c r="E83" s="322">
        <v>1161</v>
      </c>
      <c r="F83" s="322">
        <v>458374</v>
      </c>
      <c r="G83" s="322">
        <v>1161</v>
      </c>
      <c r="H83" s="322">
        <v>458374</v>
      </c>
      <c r="I83" s="322">
        <v>0</v>
      </c>
      <c r="J83" s="323">
        <v>0</v>
      </c>
    </row>
    <row r="84" spans="1:10" ht="19.5" customHeight="1">
      <c r="A84" s="319" t="s">
        <v>882</v>
      </c>
      <c r="B84" s="324" t="s">
        <v>963</v>
      </c>
      <c r="C84" s="324" t="s">
        <v>920</v>
      </c>
      <c r="D84" s="321" t="s">
        <v>970</v>
      </c>
      <c r="E84" s="322">
        <v>141433</v>
      </c>
      <c r="F84" s="322">
        <v>1824652</v>
      </c>
      <c r="G84" s="322">
        <v>141433</v>
      </c>
      <c r="H84" s="322">
        <v>1824652</v>
      </c>
      <c r="I84" s="322">
        <v>0</v>
      </c>
      <c r="J84" s="323">
        <v>0</v>
      </c>
    </row>
    <row r="85" spans="1:10" ht="19.5" customHeight="1">
      <c r="A85" s="319" t="s">
        <v>882</v>
      </c>
      <c r="B85" s="324" t="s">
        <v>971</v>
      </c>
      <c r="C85" s="324" t="s">
        <v>879</v>
      </c>
      <c r="D85" s="321" t="s">
        <v>972</v>
      </c>
      <c r="E85" s="322">
        <v>47029</v>
      </c>
      <c r="F85" s="322">
        <v>214978</v>
      </c>
      <c r="G85" s="322">
        <v>47029</v>
      </c>
      <c r="H85" s="322">
        <v>214978</v>
      </c>
      <c r="I85" s="322">
        <v>0</v>
      </c>
      <c r="J85" s="323">
        <v>0</v>
      </c>
    </row>
    <row r="86" spans="1:10" ht="19.5" customHeight="1">
      <c r="A86" s="319" t="s">
        <v>882</v>
      </c>
      <c r="B86" s="324" t="s">
        <v>971</v>
      </c>
      <c r="C86" s="324" t="s">
        <v>884</v>
      </c>
      <c r="D86" s="321" t="s">
        <v>973</v>
      </c>
      <c r="E86" s="322">
        <v>47029</v>
      </c>
      <c r="F86" s="322">
        <v>214978</v>
      </c>
      <c r="G86" s="322">
        <v>47029</v>
      </c>
      <c r="H86" s="322">
        <v>214978</v>
      </c>
      <c r="I86" s="322">
        <v>0</v>
      </c>
      <c r="J86" s="323">
        <v>0</v>
      </c>
    </row>
    <row r="87" spans="1:10" ht="19.5" customHeight="1">
      <c r="A87" s="319" t="s">
        <v>884</v>
      </c>
      <c r="B87" s="324" t="s">
        <v>879</v>
      </c>
      <c r="C87" s="324" t="s">
        <v>879</v>
      </c>
      <c r="D87" s="321" t="s">
        <v>974</v>
      </c>
      <c r="E87" s="322">
        <v>412104</v>
      </c>
      <c r="F87" s="322">
        <v>4797272</v>
      </c>
      <c r="G87" s="322">
        <v>412104</v>
      </c>
      <c r="H87" s="322">
        <v>4797272</v>
      </c>
      <c r="I87" s="322">
        <v>0</v>
      </c>
      <c r="J87" s="323">
        <v>0</v>
      </c>
    </row>
    <row r="88" spans="1:10" ht="19.5" customHeight="1">
      <c r="A88" s="319" t="s">
        <v>884</v>
      </c>
      <c r="B88" s="324" t="s">
        <v>975</v>
      </c>
      <c r="C88" s="324" t="s">
        <v>879</v>
      </c>
      <c r="D88" s="321" t="s">
        <v>976</v>
      </c>
      <c r="E88" s="322">
        <v>159027</v>
      </c>
      <c r="F88" s="322">
        <v>2081394</v>
      </c>
      <c r="G88" s="322">
        <v>159027</v>
      </c>
      <c r="H88" s="322">
        <v>2081394</v>
      </c>
      <c r="I88" s="322">
        <v>0</v>
      </c>
      <c r="J88" s="323">
        <v>0</v>
      </c>
    </row>
    <row r="89" spans="1:10" ht="19.5" customHeight="1">
      <c r="A89" s="319" t="s">
        <v>884</v>
      </c>
      <c r="B89" s="324" t="s">
        <v>975</v>
      </c>
      <c r="C89" s="324" t="s">
        <v>884</v>
      </c>
      <c r="D89" s="321" t="s">
        <v>977</v>
      </c>
      <c r="E89" s="322">
        <v>61000</v>
      </c>
      <c r="F89" s="322">
        <v>320104</v>
      </c>
      <c r="G89" s="322">
        <v>61000</v>
      </c>
      <c r="H89" s="322">
        <v>320104</v>
      </c>
      <c r="I89" s="322">
        <v>0</v>
      </c>
      <c r="J89" s="323">
        <v>0</v>
      </c>
    </row>
    <row r="90" spans="1:10" ht="19.5" customHeight="1">
      <c r="A90" s="319" t="s">
        <v>884</v>
      </c>
      <c r="B90" s="324" t="s">
        <v>975</v>
      </c>
      <c r="C90" s="324" t="s">
        <v>908</v>
      </c>
      <c r="D90" s="321" t="s">
        <v>978</v>
      </c>
      <c r="E90" s="322">
        <v>98027</v>
      </c>
      <c r="F90" s="322">
        <v>1761290</v>
      </c>
      <c r="G90" s="322">
        <v>98027</v>
      </c>
      <c r="H90" s="322">
        <v>1761290</v>
      </c>
      <c r="I90" s="322">
        <v>0</v>
      </c>
      <c r="J90" s="323">
        <v>0</v>
      </c>
    </row>
    <row r="91" spans="1:10" ht="19.5" customHeight="1">
      <c r="A91" s="319" t="s">
        <v>884</v>
      </c>
      <c r="B91" s="324" t="s">
        <v>979</v>
      </c>
      <c r="C91" s="324" t="s">
        <v>879</v>
      </c>
      <c r="D91" s="321" t="s">
        <v>980</v>
      </c>
      <c r="E91" s="322">
        <v>253077</v>
      </c>
      <c r="F91" s="322">
        <v>2715878</v>
      </c>
      <c r="G91" s="322">
        <v>253077</v>
      </c>
      <c r="H91" s="322">
        <v>2715878</v>
      </c>
      <c r="I91" s="322">
        <v>0</v>
      </c>
      <c r="J91" s="323">
        <v>0</v>
      </c>
    </row>
    <row r="92" spans="1:10" ht="19.5" customHeight="1">
      <c r="A92" s="319" t="s">
        <v>884</v>
      </c>
      <c r="B92" s="324" t="s">
        <v>979</v>
      </c>
      <c r="C92" s="324" t="s">
        <v>884</v>
      </c>
      <c r="D92" s="321" t="s">
        <v>981</v>
      </c>
      <c r="E92" s="322">
        <v>178398</v>
      </c>
      <c r="F92" s="322">
        <v>1764393</v>
      </c>
      <c r="G92" s="322">
        <v>178398</v>
      </c>
      <c r="H92" s="322">
        <v>1764393</v>
      </c>
      <c r="I92" s="322">
        <v>0</v>
      </c>
      <c r="J92" s="323">
        <v>0</v>
      </c>
    </row>
    <row r="93" spans="1:10" ht="19.5" customHeight="1">
      <c r="A93" s="319" t="s">
        <v>884</v>
      </c>
      <c r="B93" s="324" t="s">
        <v>979</v>
      </c>
      <c r="C93" s="324" t="s">
        <v>908</v>
      </c>
      <c r="D93" s="321" t="s">
        <v>970</v>
      </c>
      <c r="E93" s="322">
        <v>74679</v>
      </c>
      <c r="F93" s="322">
        <v>951485</v>
      </c>
      <c r="G93" s="322">
        <v>74679</v>
      </c>
      <c r="H93" s="322">
        <v>951485</v>
      </c>
      <c r="I93" s="322">
        <v>0</v>
      </c>
      <c r="J93" s="323">
        <v>0</v>
      </c>
    </row>
    <row r="94" spans="1:10" ht="19.5" customHeight="1">
      <c r="A94" s="319" t="s">
        <v>908</v>
      </c>
      <c r="B94" s="324" t="s">
        <v>879</v>
      </c>
      <c r="C94" s="324" t="s">
        <v>879</v>
      </c>
      <c r="D94" s="321" t="s">
        <v>982</v>
      </c>
      <c r="E94" s="322">
        <v>1679780</v>
      </c>
      <c r="F94" s="322">
        <v>35056361</v>
      </c>
      <c r="G94" s="322">
        <v>1679780</v>
      </c>
      <c r="H94" s="322">
        <v>29020147</v>
      </c>
      <c r="I94" s="322">
        <v>0</v>
      </c>
      <c r="J94" s="323">
        <v>6036214</v>
      </c>
    </row>
    <row r="95" spans="1:10" ht="23.25" customHeight="1">
      <c r="A95" s="319" t="s">
        <v>908</v>
      </c>
      <c r="B95" s="324" t="s">
        <v>983</v>
      </c>
      <c r="C95" s="324" t="s">
        <v>879</v>
      </c>
      <c r="D95" s="321" t="s">
        <v>984</v>
      </c>
      <c r="E95" s="322">
        <v>497529</v>
      </c>
      <c r="F95" s="322">
        <v>14563316</v>
      </c>
      <c r="G95" s="322">
        <v>497529</v>
      </c>
      <c r="H95" s="322">
        <v>10444036</v>
      </c>
      <c r="I95" s="322">
        <v>0</v>
      </c>
      <c r="J95" s="323">
        <v>4119280</v>
      </c>
    </row>
    <row r="96" spans="1:10">
      <c r="A96" s="319" t="s">
        <v>908</v>
      </c>
      <c r="B96" s="324" t="s">
        <v>983</v>
      </c>
      <c r="C96" s="324" t="s">
        <v>884</v>
      </c>
      <c r="D96" s="321" t="s">
        <v>985</v>
      </c>
      <c r="E96" s="322">
        <v>497529</v>
      </c>
      <c r="F96" s="322">
        <v>14563316</v>
      </c>
      <c r="G96" s="322">
        <v>497529</v>
      </c>
      <c r="H96" s="322">
        <v>10444036</v>
      </c>
      <c r="I96" s="322">
        <v>0</v>
      </c>
      <c r="J96" s="323">
        <v>4119280</v>
      </c>
    </row>
    <row r="97" spans="1:10">
      <c r="A97" s="319" t="s">
        <v>908</v>
      </c>
      <c r="B97" s="324" t="s">
        <v>986</v>
      </c>
      <c r="C97" s="324" t="s">
        <v>879</v>
      </c>
      <c r="D97" s="321" t="s">
        <v>987</v>
      </c>
      <c r="E97" s="322">
        <v>25718</v>
      </c>
      <c r="F97" s="322">
        <v>91623</v>
      </c>
      <c r="G97" s="322">
        <v>25718</v>
      </c>
      <c r="H97" s="322">
        <v>91623</v>
      </c>
      <c r="I97" s="322">
        <v>0</v>
      </c>
      <c r="J97" s="323">
        <v>0</v>
      </c>
    </row>
    <row r="98" spans="1:10">
      <c r="A98" s="319" t="s">
        <v>908</v>
      </c>
      <c r="B98" s="324" t="s">
        <v>986</v>
      </c>
      <c r="C98" s="324" t="s">
        <v>908</v>
      </c>
      <c r="D98" s="321" t="s">
        <v>988</v>
      </c>
      <c r="E98" s="322">
        <v>25718</v>
      </c>
      <c r="F98" s="322">
        <v>91623</v>
      </c>
      <c r="G98" s="322">
        <v>25718</v>
      </c>
      <c r="H98" s="322">
        <v>91623</v>
      </c>
      <c r="I98" s="322">
        <v>0</v>
      </c>
      <c r="J98" s="323">
        <v>0</v>
      </c>
    </row>
    <row r="99" spans="1:10">
      <c r="A99" s="319" t="s">
        <v>908</v>
      </c>
      <c r="B99" s="324" t="s">
        <v>989</v>
      </c>
      <c r="C99" s="324" t="s">
        <v>879</v>
      </c>
      <c r="D99" s="321" t="s">
        <v>990</v>
      </c>
      <c r="E99" s="322">
        <v>1156533</v>
      </c>
      <c r="F99" s="322">
        <v>20401422</v>
      </c>
      <c r="G99" s="322">
        <v>1156533</v>
      </c>
      <c r="H99" s="322">
        <v>18484488</v>
      </c>
      <c r="I99" s="322">
        <v>0</v>
      </c>
      <c r="J99" s="323">
        <v>1916934</v>
      </c>
    </row>
    <row r="100" spans="1:10">
      <c r="A100" s="319" t="s">
        <v>908</v>
      </c>
      <c r="B100" s="324" t="s">
        <v>989</v>
      </c>
      <c r="C100" s="324" t="s">
        <v>884</v>
      </c>
      <c r="D100" s="321" t="s">
        <v>991</v>
      </c>
      <c r="E100" s="322">
        <v>403499</v>
      </c>
      <c r="F100" s="322">
        <v>6322114</v>
      </c>
      <c r="G100" s="322">
        <v>403499</v>
      </c>
      <c r="H100" s="322">
        <v>5505180</v>
      </c>
      <c r="I100" s="322">
        <v>0</v>
      </c>
      <c r="J100" s="323">
        <v>816934</v>
      </c>
    </row>
    <row r="101" spans="1:10">
      <c r="A101" s="319" t="s">
        <v>908</v>
      </c>
      <c r="B101" s="324" t="s">
        <v>989</v>
      </c>
      <c r="C101" s="324" t="s">
        <v>908</v>
      </c>
      <c r="D101" s="321" t="s">
        <v>992</v>
      </c>
      <c r="E101" s="322">
        <v>24756</v>
      </c>
      <c r="F101" s="322">
        <v>820000</v>
      </c>
      <c r="G101" s="322">
        <v>24756</v>
      </c>
      <c r="H101" s="322">
        <v>820000</v>
      </c>
      <c r="I101" s="322">
        <v>0</v>
      </c>
      <c r="J101" s="323">
        <v>0</v>
      </c>
    </row>
    <row r="102" spans="1:10">
      <c r="A102" s="319" t="s">
        <v>908</v>
      </c>
      <c r="B102" s="324" t="s">
        <v>989</v>
      </c>
      <c r="C102" s="324" t="s">
        <v>911</v>
      </c>
      <c r="D102" s="321" t="s">
        <v>993</v>
      </c>
      <c r="E102" s="322">
        <v>478697</v>
      </c>
      <c r="F102" s="322">
        <v>10643165</v>
      </c>
      <c r="G102" s="322">
        <v>478697</v>
      </c>
      <c r="H102" s="322">
        <v>9543165</v>
      </c>
      <c r="I102" s="322">
        <v>0</v>
      </c>
      <c r="J102" s="323">
        <v>1100000</v>
      </c>
    </row>
    <row r="103" spans="1:10">
      <c r="A103" s="319" t="s">
        <v>908</v>
      </c>
      <c r="B103" s="324" t="s">
        <v>989</v>
      </c>
      <c r="C103" s="324" t="s">
        <v>918</v>
      </c>
      <c r="D103" s="321" t="s">
        <v>994</v>
      </c>
      <c r="E103" s="322">
        <v>249581</v>
      </c>
      <c r="F103" s="322">
        <v>2616143</v>
      </c>
      <c r="G103" s="322">
        <v>249581</v>
      </c>
      <c r="H103" s="322">
        <v>2616143</v>
      </c>
      <c r="I103" s="322">
        <v>0</v>
      </c>
      <c r="J103" s="323">
        <v>0</v>
      </c>
    </row>
    <row r="104" spans="1:10">
      <c r="A104" s="319" t="s">
        <v>903</v>
      </c>
      <c r="B104" s="324" t="s">
        <v>879</v>
      </c>
      <c r="C104" s="324" t="s">
        <v>879</v>
      </c>
      <c r="D104" s="321" t="s">
        <v>995</v>
      </c>
      <c r="E104" s="322">
        <v>498767</v>
      </c>
      <c r="F104" s="322">
        <v>6791985</v>
      </c>
      <c r="G104" s="322">
        <v>498767</v>
      </c>
      <c r="H104" s="322">
        <v>6791985</v>
      </c>
      <c r="I104" s="322">
        <v>0</v>
      </c>
      <c r="J104" s="323">
        <v>0</v>
      </c>
    </row>
    <row r="105" spans="1:10">
      <c r="A105" s="319" t="s">
        <v>903</v>
      </c>
      <c r="B105" s="324" t="s">
        <v>996</v>
      </c>
      <c r="C105" s="324" t="s">
        <v>879</v>
      </c>
      <c r="D105" s="321" t="s">
        <v>997</v>
      </c>
      <c r="E105" s="322">
        <v>33882</v>
      </c>
      <c r="F105" s="322">
        <v>380094</v>
      </c>
      <c r="G105" s="322">
        <v>33882</v>
      </c>
      <c r="H105" s="322">
        <v>380094</v>
      </c>
      <c r="I105" s="322">
        <v>0</v>
      </c>
      <c r="J105" s="323">
        <v>0</v>
      </c>
    </row>
    <row r="106" spans="1:10">
      <c r="A106" s="319" t="s">
        <v>903</v>
      </c>
      <c r="B106" s="324" t="s">
        <v>996</v>
      </c>
      <c r="C106" s="324" t="s">
        <v>884</v>
      </c>
      <c r="D106" s="321" t="s">
        <v>998</v>
      </c>
      <c r="E106" s="322">
        <v>33882</v>
      </c>
      <c r="F106" s="322">
        <v>380094</v>
      </c>
      <c r="G106" s="322">
        <v>33882</v>
      </c>
      <c r="H106" s="322">
        <v>380094</v>
      </c>
      <c r="I106" s="322">
        <v>0</v>
      </c>
      <c r="J106" s="323">
        <v>0</v>
      </c>
    </row>
    <row r="107" spans="1:10">
      <c r="A107" s="319" t="s">
        <v>903</v>
      </c>
      <c r="B107" s="324" t="s">
        <v>999</v>
      </c>
      <c r="C107" s="324" t="s">
        <v>879</v>
      </c>
      <c r="D107" s="321" t="s">
        <v>1000</v>
      </c>
      <c r="E107" s="322">
        <v>331</v>
      </c>
      <c r="F107" s="322">
        <v>64539</v>
      </c>
      <c r="G107" s="322">
        <v>331</v>
      </c>
      <c r="H107" s="322">
        <v>64539</v>
      </c>
      <c r="I107" s="322">
        <v>0</v>
      </c>
      <c r="J107" s="323">
        <v>0</v>
      </c>
    </row>
    <row r="108" spans="1:10">
      <c r="A108" s="319" t="s">
        <v>903</v>
      </c>
      <c r="B108" s="324" t="s">
        <v>999</v>
      </c>
      <c r="C108" s="324" t="s">
        <v>884</v>
      </c>
      <c r="D108" s="321" t="s">
        <v>1001</v>
      </c>
      <c r="E108" s="322">
        <v>331</v>
      </c>
      <c r="F108" s="322">
        <v>64539</v>
      </c>
      <c r="G108" s="322">
        <v>331</v>
      </c>
      <c r="H108" s="322">
        <v>64539</v>
      </c>
      <c r="I108" s="322">
        <v>0</v>
      </c>
      <c r="J108" s="323">
        <v>0</v>
      </c>
    </row>
    <row r="109" spans="1:10">
      <c r="A109" s="319" t="s">
        <v>903</v>
      </c>
      <c r="B109" s="324" t="s">
        <v>1002</v>
      </c>
      <c r="C109" s="324" t="s">
        <v>879</v>
      </c>
      <c r="D109" s="321" t="s">
        <v>1003</v>
      </c>
      <c r="E109" s="322">
        <v>464554</v>
      </c>
      <c r="F109" s="322">
        <v>6347352</v>
      </c>
      <c r="G109" s="322">
        <v>464554</v>
      </c>
      <c r="H109" s="322">
        <v>6347352</v>
      </c>
      <c r="I109" s="322">
        <v>0</v>
      </c>
      <c r="J109" s="323">
        <v>0</v>
      </c>
    </row>
    <row r="110" spans="1:10">
      <c r="A110" s="319" t="s">
        <v>903</v>
      </c>
      <c r="B110" s="324" t="s">
        <v>1002</v>
      </c>
      <c r="C110" s="324" t="s">
        <v>884</v>
      </c>
      <c r="D110" s="321" t="s">
        <v>1004</v>
      </c>
      <c r="E110" s="322">
        <v>464554</v>
      </c>
      <c r="F110" s="322">
        <v>6347352</v>
      </c>
      <c r="G110" s="322">
        <v>464554</v>
      </c>
      <c r="H110" s="322">
        <v>6347352</v>
      </c>
      <c r="I110" s="322">
        <v>0</v>
      </c>
      <c r="J110" s="323">
        <v>0</v>
      </c>
    </row>
    <row r="111" spans="1:10">
      <c r="A111" s="319" t="s">
        <v>911</v>
      </c>
      <c r="B111" s="324" t="s">
        <v>879</v>
      </c>
      <c r="C111" s="324" t="s">
        <v>879</v>
      </c>
      <c r="D111" s="321" t="s">
        <v>1005</v>
      </c>
      <c r="E111" s="322">
        <v>1228001</v>
      </c>
      <c r="F111" s="322">
        <v>14949289</v>
      </c>
      <c r="G111" s="322">
        <v>1228001</v>
      </c>
      <c r="H111" s="322">
        <v>14949289</v>
      </c>
      <c r="I111" s="322">
        <v>0</v>
      </c>
      <c r="J111" s="323">
        <v>0</v>
      </c>
    </row>
    <row r="112" spans="1:10">
      <c r="A112" s="319" t="s">
        <v>911</v>
      </c>
      <c r="B112" s="324" t="s">
        <v>1006</v>
      </c>
      <c r="C112" s="324" t="s">
        <v>879</v>
      </c>
      <c r="D112" s="321" t="s">
        <v>1007</v>
      </c>
      <c r="E112" s="322">
        <v>948658</v>
      </c>
      <c r="F112" s="322">
        <v>12918575</v>
      </c>
      <c r="G112" s="322">
        <v>948658</v>
      </c>
      <c r="H112" s="322">
        <v>12918575</v>
      </c>
      <c r="I112" s="322">
        <v>0</v>
      </c>
      <c r="J112" s="323">
        <v>0</v>
      </c>
    </row>
    <row r="113" spans="1:10">
      <c r="A113" s="319" t="s">
        <v>911</v>
      </c>
      <c r="B113" s="324" t="s">
        <v>1006</v>
      </c>
      <c r="C113" s="324" t="s">
        <v>908</v>
      </c>
      <c r="D113" s="321" t="s">
        <v>1008</v>
      </c>
      <c r="E113" s="322">
        <v>948658</v>
      </c>
      <c r="F113" s="322">
        <v>12918575</v>
      </c>
      <c r="G113" s="322">
        <v>948658</v>
      </c>
      <c r="H113" s="322">
        <v>12918575</v>
      </c>
      <c r="I113" s="322">
        <v>0</v>
      </c>
      <c r="J113" s="323">
        <v>0</v>
      </c>
    </row>
    <row r="114" spans="1:10">
      <c r="A114" s="319" t="s">
        <v>911</v>
      </c>
      <c r="B114" s="324" t="s">
        <v>1009</v>
      </c>
      <c r="C114" s="324" t="s">
        <v>879</v>
      </c>
      <c r="D114" s="321" t="s">
        <v>1010</v>
      </c>
      <c r="E114" s="322">
        <v>279343</v>
      </c>
      <c r="F114" s="322">
        <v>2030714</v>
      </c>
      <c r="G114" s="322">
        <v>279343</v>
      </c>
      <c r="H114" s="322">
        <v>2030714</v>
      </c>
      <c r="I114" s="322">
        <v>0</v>
      </c>
      <c r="J114" s="323">
        <v>0</v>
      </c>
    </row>
    <row r="115" spans="1:10">
      <c r="A115" s="319" t="s">
        <v>911</v>
      </c>
      <c r="B115" s="324" t="s">
        <v>1009</v>
      </c>
      <c r="C115" s="324" t="s">
        <v>884</v>
      </c>
      <c r="D115" s="321" t="s">
        <v>1011</v>
      </c>
      <c r="E115" s="322">
        <v>279343</v>
      </c>
      <c r="F115" s="322">
        <v>2030714</v>
      </c>
      <c r="G115" s="322">
        <v>279343</v>
      </c>
      <c r="H115" s="322">
        <v>2030714</v>
      </c>
      <c r="I115" s="322">
        <v>0</v>
      </c>
      <c r="J115" s="323">
        <v>0</v>
      </c>
    </row>
    <row r="116" spans="1:10">
      <c r="A116" s="319" t="s">
        <v>918</v>
      </c>
      <c r="B116" s="324" t="s">
        <v>879</v>
      </c>
      <c r="C116" s="324" t="s">
        <v>879</v>
      </c>
      <c r="D116" s="321" t="s">
        <v>1012</v>
      </c>
      <c r="E116" s="322">
        <v>585292</v>
      </c>
      <c r="F116" s="322">
        <v>10086423</v>
      </c>
      <c r="G116" s="322">
        <v>585292</v>
      </c>
      <c r="H116" s="322">
        <v>10086423</v>
      </c>
      <c r="I116" s="322">
        <v>0</v>
      </c>
      <c r="J116" s="323">
        <v>0</v>
      </c>
    </row>
    <row r="117" spans="1:10">
      <c r="A117" s="319" t="s">
        <v>918</v>
      </c>
      <c r="B117" s="324" t="s">
        <v>1013</v>
      </c>
      <c r="C117" s="324" t="s">
        <v>879</v>
      </c>
      <c r="D117" s="321" t="s">
        <v>1014</v>
      </c>
      <c r="E117" s="322">
        <v>585292</v>
      </c>
      <c r="F117" s="322">
        <v>10086423</v>
      </c>
      <c r="G117" s="322">
        <v>585292</v>
      </c>
      <c r="H117" s="322">
        <v>10086423</v>
      </c>
      <c r="I117" s="322">
        <v>0</v>
      </c>
      <c r="J117" s="323">
        <v>0</v>
      </c>
    </row>
    <row r="118" spans="1:10">
      <c r="A118" s="319" t="s">
        <v>918</v>
      </c>
      <c r="B118" s="324" t="s">
        <v>1013</v>
      </c>
      <c r="C118" s="324" t="s">
        <v>882</v>
      </c>
      <c r="D118" s="321" t="s">
        <v>1015</v>
      </c>
      <c r="E118" s="322">
        <v>585292</v>
      </c>
      <c r="F118" s="322">
        <v>10086423</v>
      </c>
      <c r="G118" s="322">
        <v>585292</v>
      </c>
      <c r="H118" s="322">
        <v>10086423</v>
      </c>
      <c r="I118" s="322">
        <v>0</v>
      </c>
      <c r="J118" s="323">
        <v>0</v>
      </c>
    </row>
    <row r="119" spans="1:10">
      <c r="A119" s="319" t="s">
        <v>920</v>
      </c>
      <c r="B119" s="324" t="s">
        <v>879</v>
      </c>
      <c r="C119" s="324" t="s">
        <v>879</v>
      </c>
      <c r="D119" s="321" t="s">
        <v>1016</v>
      </c>
      <c r="E119" s="322">
        <v>0</v>
      </c>
      <c r="F119" s="322">
        <v>167200</v>
      </c>
      <c r="G119" s="322">
        <v>0</v>
      </c>
      <c r="H119" s="322">
        <v>167200</v>
      </c>
      <c r="I119" s="322">
        <v>0</v>
      </c>
      <c r="J119" s="323">
        <v>0</v>
      </c>
    </row>
    <row r="120" spans="1:10">
      <c r="A120" s="319" t="s">
        <v>920</v>
      </c>
      <c r="B120" s="324" t="s">
        <v>1017</v>
      </c>
      <c r="C120" s="324" t="s">
        <v>879</v>
      </c>
      <c r="D120" s="321" t="s">
        <v>1018</v>
      </c>
      <c r="E120" s="322">
        <v>0</v>
      </c>
      <c r="F120" s="322">
        <v>167200</v>
      </c>
      <c r="G120" s="322">
        <v>0</v>
      </c>
      <c r="H120" s="322">
        <v>167200</v>
      </c>
      <c r="I120" s="322">
        <v>0</v>
      </c>
      <c r="J120" s="323">
        <v>0</v>
      </c>
    </row>
    <row r="121" spans="1:10">
      <c r="A121" s="319" t="s">
        <v>920</v>
      </c>
      <c r="B121" s="324" t="s">
        <v>1017</v>
      </c>
      <c r="C121" s="324" t="s">
        <v>884</v>
      </c>
      <c r="D121" s="321" t="s">
        <v>1019</v>
      </c>
      <c r="E121" s="322">
        <v>0</v>
      </c>
      <c r="F121" s="322">
        <v>167200</v>
      </c>
      <c r="G121" s="322">
        <v>0</v>
      </c>
      <c r="H121" s="322">
        <v>167200</v>
      </c>
      <c r="I121" s="322">
        <v>0</v>
      </c>
      <c r="J121" s="323">
        <v>0</v>
      </c>
    </row>
    <row r="122" spans="1:10">
      <c r="A122" s="319" t="s">
        <v>879</v>
      </c>
      <c r="B122" s="324" t="s">
        <v>879</v>
      </c>
      <c r="C122" s="324" t="s">
        <v>879</v>
      </c>
      <c r="D122" s="321" t="s">
        <v>947</v>
      </c>
      <c r="E122" s="322">
        <v>2767068</v>
      </c>
      <c r="F122" s="322">
        <v>98348664</v>
      </c>
      <c r="G122" s="322">
        <v>496828</v>
      </c>
      <c r="H122" s="322">
        <v>4915347</v>
      </c>
      <c r="I122" s="322">
        <v>2270240</v>
      </c>
      <c r="J122" s="323">
        <v>93433317</v>
      </c>
    </row>
    <row r="123" spans="1:10">
      <c r="A123" s="319" t="s">
        <v>882</v>
      </c>
      <c r="B123" s="324" t="s">
        <v>879</v>
      </c>
      <c r="C123" s="324" t="s">
        <v>879</v>
      </c>
      <c r="D123" s="321" t="s">
        <v>952</v>
      </c>
      <c r="E123" s="322">
        <v>65488</v>
      </c>
      <c r="F123" s="322">
        <v>489298</v>
      </c>
      <c r="G123" s="322">
        <v>65488</v>
      </c>
      <c r="H123" s="322">
        <v>489298</v>
      </c>
      <c r="I123" s="322">
        <v>0</v>
      </c>
      <c r="J123" s="323">
        <v>0</v>
      </c>
    </row>
    <row r="124" spans="1:10">
      <c r="A124" s="319" t="s">
        <v>882</v>
      </c>
      <c r="B124" s="324" t="s">
        <v>953</v>
      </c>
      <c r="C124" s="324" t="s">
        <v>879</v>
      </c>
      <c r="D124" s="321" t="s">
        <v>954</v>
      </c>
      <c r="E124" s="322">
        <v>65488</v>
      </c>
      <c r="F124" s="322">
        <v>239298</v>
      </c>
      <c r="G124" s="322">
        <v>65488</v>
      </c>
      <c r="H124" s="322">
        <v>239298</v>
      </c>
      <c r="I124" s="322">
        <v>0</v>
      </c>
      <c r="J124" s="323">
        <v>0</v>
      </c>
    </row>
    <row r="125" spans="1:10">
      <c r="A125" s="319" t="s">
        <v>882</v>
      </c>
      <c r="B125" s="324" t="s">
        <v>953</v>
      </c>
      <c r="C125" s="324" t="s">
        <v>1020</v>
      </c>
      <c r="D125" s="321" t="s">
        <v>1021</v>
      </c>
      <c r="E125" s="322">
        <v>65488</v>
      </c>
      <c r="F125" s="322">
        <v>239298</v>
      </c>
      <c r="G125" s="322">
        <v>65488</v>
      </c>
      <c r="H125" s="322">
        <v>239298</v>
      </c>
      <c r="I125" s="322">
        <v>0</v>
      </c>
      <c r="J125" s="323">
        <v>0</v>
      </c>
    </row>
    <row r="126" spans="1:10">
      <c r="A126" s="319" t="s">
        <v>882</v>
      </c>
      <c r="B126" s="324" t="s">
        <v>960</v>
      </c>
      <c r="C126" s="324" t="s">
        <v>879</v>
      </c>
      <c r="D126" s="321" t="s">
        <v>961</v>
      </c>
      <c r="E126" s="322">
        <v>0</v>
      </c>
      <c r="F126" s="322">
        <v>250000</v>
      </c>
      <c r="G126" s="322">
        <v>0</v>
      </c>
      <c r="H126" s="322">
        <v>250000</v>
      </c>
      <c r="I126" s="322">
        <v>0</v>
      </c>
      <c r="J126" s="323">
        <v>0</v>
      </c>
    </row>
    <row r="127" spans="1:10">
      <c r="A127" s="319" t="s">
        <v>882</v>
      </c>
      <c r="B127" s="324" t="s">
        <v>960</v>
      </c>
      <c r="C127" s="324" t="s">
        <v>1020</v>
      </c>
      <c r="D127" s="321" t="s">
        <v>1021</v>
      </c>
      <c r="E127" s="322">
        <v>0</v>
      </c>
      <c r="F127" s="322">
        <v>250000</v>
      </c>
      <c r="G127" s="322">
        <v>0</v>
      </c>
      <c r="H127" s="322">
        <v>250000</v>
      </c>
      <c r="I127" s="322">
        <v>0</v>
      </c>
      <c r="J127" s="323">
        <v>0</v>
      </c>
    </row>
    <row r="128" spans="1:10">
      <c r="A128" s="319" t="s">
        <v>884</v>
      </c>
      <c r="B128" s="324" t="s">
        <v>879</v>
      </c>
      <c r="C128" s="324" t="s">
        <v>879</v>
      </c>
      <c r="D128" s="321" t="s">
        <v>974</v>
      </c>
      <c r="E128" s="322">
        <v>808115</v>
      </c>
      <c r="F128" s="322">
        <v>13248131</v>
      </c>
      <c r="G128" s="322">
        <v>28115</v>
      </c>
      <c r="H128" s="322">
        <v>195011</v>
      </c>
      <c r="I128" s="322">
        <v>780000</v>
      </c>
      <c r="J128" s="323">
        <v>13053120</v>
      </c>
    </row>
    <row r="129" spans="1:10">
      <c r="A129" s="319" t="s">
        <v>884</v>
      </c>
      <c r="B129" s="324" t="s">
        <v>975</v>
      </c>
      <c r="C129" s="324" t="s">
        <v>879</v>
      </c>
      <c r="D129" s="321" t="s">
        <v>976</v>
      </c>
      <c r="E129" s="322">
        <v>0</v>
      </c>
      <c r="F129" s="322">
        <v>66984</v>
      </c>
      <c r="G129" s="322">
        <v>0</v>
      </c>
      <c r="H129" s="322">
        <v>66984</v>
      </c>
      <c r="I129" s="322">
        <v>0</v>
      </c>
      <c r="J129" s="323">
        <v>0</v>
      </c>
    </row>
    <row r="130" spans="1:10">
      <c r="A130" s="319" t="s">
        <v>884</v>
      </c>
      <c r="B130" s="324" t="s">
        <v>975</v>
      </c>
      <c r="C130" s="324" t="s">
        <v>1020</v>
      </c>
      <c r="D130" s="321" t="s">
        <v>1021</v>
      </c>
      <c r="E130" s="322">
        <v>0</v>
      </c>
      <c r="F130" s="322">
        <v>66984</v>
      </c>
      <c r="G130" s="322">
        <v>0</v>
      </c>
      <c r="H130" s="322">
        <v>66984</v>
      </c>
      <c r="I130" s="322">
        <v>0</v>
      </c>
      <c r="J130" s="323">
        <v>0</v>
      </c>
    </row>
    <row r="131" spans="1:10">
      <c r="A131" s="319" t="s">
        <v>884</v>
      </c>
      <c r="B131" s="324" t="s">
        <v>979</v>
      </c>
      <c r="C131" s="324" t="s">
        <v>879</v>
      </c>
      <c r="D131" s="321" t="s">
        <v>980</v>
      </c>
      <c r="E131" s="322">
        <v>808115</v>
      </c>
      <c r="F131" s="322">
        <v>13181147</v>
      </c>
      <c r="G131" s="322">
        <v>28115</v>
      </c>
      <c r="H131" s="322">
        <v>128027</v>
      </c>
      <c r="I131" s="322">
        <v>780000</v>
      </c>
      <c r="J131" s="323">
        <v>13053120</v>
      </c>
    </row>
    <row r="132" spans="1:10">
      <c r="A132" s="319" t="s">
        <v>884</v>
      </c>
      <c r="B132" s="324" t="s">
        <v>979</v>
      </c>
      <c r="C132" s="324" t="s">
        <v>1020</v>
      </c>
      <c r="D132" s="321" t="s">
        <v>1021</v>
      </c>
      <c r="E132" s="322">
        <v>808115</v>
      </c>
      <c r="F132" s="322">
        <v>13181147</v>
      </c>
      <c r="G132" s="322">
        <v>28115</v>
      </c>
      <c r="H132" s="322">
        <v>128027</v>
      </c>
      <c r="I132" s="322">
        <v>780000</v>
      </c>
      <c r="J132" s="323">
        <v>13053120</v>
      </c>
    </row>
    <row r="133" spans="1:10">
      <c r="A133" s="319" t="s">
        <v>908</v>
      </c>
      <c r="B133" s="324" t="s">
        <v>879</v>
      </c>
      <c r="C133" s="324" t="s">
        <v>879</v>
      </c>
      <c r="D133" s="321" t="s">
        <v>982</v>
      </c>
      <c r="E133" s="322">
        <v>1773514</v>
      </c>
      <c r="F133" s="322">
        <v>81883355</v>
      </c>
      <c r="G133" s="322">
        <v>283274</v>
      </c>
      <c r="H133" s="322">
        <v>3718873</v>
      </c>
      <c r="I133" s="322">
        <v>1490240</v>
      </c>
      <c r="J133" s="323">
        <v>78164482</v>
      </c>
    </row>
    <row r="134" spans="1:10">
      <c r="A134" s="319" t="s">
        <v>908</v>
      </c>
      <c r="B134" s="324" t="s">
        <v>983</v>
      </c>
      <c r="C134" s="324" t="s">
        <v>879</v>
      </c>
      <c r="D134" s="321" t="s">
        <v>984</v>
      </c>
      <c r="E134" s="322">
        <v>0</v>
      </c>
      <c r="F134" s="322">
        <v>325045</v>
      </c>
      <c r="G134" s="322">
        <v>0</v>
      </c>
      <c r="H134" s="322">
        <v>25045</v>
      </c>
      <c r="I134" s="322">
        <v>0</v>
      </c>
      <c r="J134" s="323">
        <v>300000</v>
      </c>
    </row>
    <row r="135" spans="1:10">
      <c r="A135" s="319" t="s">
        <v>908</v>
      </c>
      <c r="B135" s="324" t="s">
        <v>983</v>
      </c>
      <c r="C135" s="324" t="s">
        <v>1020</v>
      </c>
      <c r="D135" s="321" t="s">
        <v>1021</v>
      </c>
      <c r="E135" s="322">
        <v>0</v>
      </c>
      <c r="F135" s="322">
        <v>325045</v>
      </c>
      <c r="G135" s="322">
        <v>0</v>
      </c>
      <c r="H135" s="322">
        <v>25045</v>
      </c>
      <c r="I135" s="322">
        <v>0</v>
      </c>
      <c r="J135" s="323">
        <v>300000</v>
      </c>
    </row>
    <row r="136" spans="1:10">
      <c r="A136" s="319" t="s">
        <v>908</v>
      </c>
      <c r="B136" s="324" t="s">
        <v>989</v>
      </c>
      <c r="C136" s="324" t="s">
        <v>879</v>
      </c>
      <c r="D136" s="321" t="s">
        <v>990</v>
      </c>
      <c r="E136" s="322">
        <v>1773514</v>
      </c>
      <c r="F136" s="322">
        <v>81558310</v>
      </c>
      <c r="G136" s="322">
        <v>283274</v>
      </c>
      <c r="H136" s="322">
        <v>3693828</v>
      </c>
      <c r="I136" s="322">
        <v>1490240</v>
      </c>
      <c r="J136" s="323">
        <v>77864482</v>
      </c>
    </row>
    <row r="137" spans="1:10">
      <c r="A137" s="319" t="s">
        <v>908</v>
      </c>
      <c r="B137" s="324" t="s">
        <v>989</v>
      </c>
      <c r="C137" s="324" t="s">
        <v>922</v>
      </c>
      <c r="D137" s="321" t="s">
        <v>1022</v>
      </c>
      <c r="E137" s="322">
        <v>1772714</v>
      </c>
      <c r="F137" s="322">
        <v>80635889</v>
      </c>
      <c r="G137" s="322">
        <v>282474</v>
      </c>
      <c r="H137" s="322">
        <v>2771407</v>
      </c>
      <c r="I137" s="322">
        <v>1490240</v>
      </c>
      <c r="J137" s="323">
        <v>77864482</v>
      </c>
    </row>
    <row r="138" spans="1:10">
      <c r="A138" s="319" t="s">
        <v>908</v>
      </c>
      <c r="B138" s="324" t="s">
        <v>989</v>
      </c>
      <c r="C138" s="324" t="s">
        <v>1020</v>
      </c>
      <c r="D138" s="321" t="s">
        <v>1021</v>
      </c>
      <c r="E138" s="322">
        <v>800</v>
      </c>
      <c r="F138" s="322">
        <v>922421</v>
      </c>
      <c r="G138" s="322">
        <v>800</v>
      </c>
      <c r="H138" s="322">
        <v>922421</v>
      </c>
      <c r="I138" s="322">
        <v>0</v>
      </c>
      <c r="J138" s="323">
        <v>0</v>
      </c>
    </row>
    <row r="139" spans="1:10">
      <c r="A139" s="319" t="s">
        <v>911</v>
      </c>
      <c r="B139" s="324" t="s">
        <v>879</v>
      </c>
      <c r="C139" s="324" t="s">
        <v>879</v>
      </c>
      <c r="D139" s="321" t="s">
        <v>1005</v>
      </c>
      <c r="E139" s="322">
        <v>119951</v>
      </c>
      <c r="F139" s="322">
        <v>2397880</v>
      </c>
      <c r="G139" s="322">
        <v>119951</v>
      </c>
      <c r="H139" s="322">
        <v>512165</v>
      </c>
      <c r="I139" s="322">
        <v>0</v>
      </c>
      <c r="J139" s="323">
        <v>1885715</v>
      </c>
    </row>
    <row r="140" spans="1:10">
      <c r="A140" s="319" t="s">
        <v>911</v>
      </c>
      <c r="B140" s="324" t="s">
        <v>1006</v>
      </c>
      <c r="C140" s="324" t="s">
        <v>879</v>
      </c>
      <c r="D140" s="321" t="s">
        <v>1007</v>
      </c>
      <c r="E140" s="322">
        <v>0</v>
      </c>
      <c r="F140" s="322">
        <v>1885715</v>
      </c>
      <c r="G140" s="322">
        <v>0</v>
      </c>
      <c r="H140" s="322">
        <v>0</v>
      </c>
      <c r="I140" s="322">
        <v>0</v>
      </c>
      <c r="J140" s="323">
        <v>1885715</v>
      </c>
    </row>
    <row r="141" spans="1:10">
      <c r="A141" s="319" t="s">
        <v>911</v>
      </c>
      <c r="B141" s="324" t="s">
        <v>1006</v>
      </c>
      <c r="C141" s="324" t="s">
        <v>1020</v>
      </c>
      <c r="D141" s="321" t="s">
        <v>1021</v>
      </c>
      <c r="E141" s="322">
        <v>0</v>
      </c>
      <c r="F141" s="322">
        <v>1885715</v>
      </c>
      <c r="G141" s="322">
        <v>0</v>
      </c>
      <c r="H141" s="322">
        <v>0</v>
      </c>
      <c r="I141" s="322">
        <v>0</v>
      </c>
      <c r="J141" s="323">
        <v>1885715</v>
      </c>
    </row>
    <row r="142" spans="1:10">
      <c r="A142" s="319" t="s">
        <v>911</v>
      </c>
      <c r="B142" s="324" t="s">
        <v>1009</v>
      </c>
      <c r="C142" s="324" t="s">
        <v>879</v>
      </c>
      <c r="D142" s="321" t="s">
        <v>1010</v>
      </c>
      <c r="E142" s="322">
        <v>119951</v>
      </c>
      <c r="F142" s="322">
        <v>512165</v>
      </c>
      <c r="G142" s="322">
        <v>119951</v>
      </c>
      <c r="H142" s="322">
        <v>512165</v>
      </c>
      <c r="I142" s="322">
        <v>0</v>
      </c>
      <c r="J142" s="323">
        <v>0</v>
      </c>
    </row>
    <row r="143" spans="1:10">
      <c r="A143" s="319" t="s">
        <v>911</v>
      </c>
      <c r="B143" s="324" t="s">
        <v>1009</v>
      </c>
      <c r="C143" s="324" t="s">
        <v>1020</v>
      </c>
      <c r="D143" s="321" t="s">
        <v>1021</v>
      </c>
      <c r="E143" s="322">
        <v>119951</v>
      </c>
      <c r="F143" s="322">
        <v>512165</v>
      </c>
      <c r="G143" s="322">
        <v>119951</v>
      </c>
      <c r="H143" s="322">
        <v>512165</v>
      </c>
      <c r="I143" s="322">
        <v>0</v>
      </c>
      <c r="J143" s="323">
        <v>0</v>
      </c>
    </row>
    <row r="144" spans="1:10">
      <c r="A144" s="319" t="s">
        <v>920</v>
      </c>
      <c r="B144" s="324" t="s">
        <v>879</v>
      </c>
      <c r="C144" s="324" t="s">
        <v>879</v>
      </c>
      <c r="D144" s="321" t="s">
        <v>1016</v>
      </c>
      <c r="E144" s="322">
        <v>0</v>
      </c>
      <c r="F144" s="322">
        <v>330000</v>
      </c>
      <c r="G144" s="322">
        <v>0</v>
      </c>
      <c r="H144" s="322">
        <v>0</v>
      </c>
      <c r="I144" s="322">
        <v>0</v>
      </c>
      <c r="J144" s="323">
        <v>330000</v>
      </c>
    </row>
    <row r="145" spans="1:10">
      <c r="A145" s="319" t="s">
        <v>920</v>
      </c>
      <c r="B145" s="324" t="s">
        <v>1017</v>
      </c>
      <c r="C145" s="324" t="s">
        <v>879</v>
      </c>
      <c r="D145" s="321" t="s">
        <v>1018</v>
      </c>
      <c r="E145" s="322">
        <v>0</v>
      </c>
      <c r="F145" s="322">
        <v>330000</v>
      </c>
      <c r="G145" s="322">
        <v>0</v>
      </c>
      <c r="H145" s="322">
        <v>0</v>
      </c>
      <c r="I145" s="322">
        <v>0</v>
      </c>
      <c r="J145" s="323">
        <v>330000</v>
      </c>
    </row>
    <row r="146" spans="1:10">
      <c r="A146" s="319" t="s">
        <v>920</v>
      </c>
      <c r="B146" s="324" t="s">
        <v>1017</v>
      </c>
      <c r="C146" s="324" t="s">
        <v>908</v>
      </c>
      <c r="D146" s="321" t="s">
        <v>1023</v>
      </c>
      <c r="E146" s="322">
        <v>0</v>
      </c>
      <c r="F146" s="322">
        <v>330000</v>
      </c>
      <c r="G146" s="322">
        <v>0</v>
      </c>
      <c r="H146" s="322">
        <v>0</v>
      </c>
      <c r="I146" s="322">
        <v>0</v>
      </c>
      <c r="J146" s="323">
        <v>330000</v>
      </c>
    </row>
    <row r="147" spans="1:10">
      <c r="A147" s="319" t="s">
        <v>879</v>
      </c>
      <c r="B147" s="324" t="s">
        <v>879</v>
      </c>
      <c r="C147" s="324" t="s">
        <v>879</v>
      </c>
      <c r="D147" s="321" t="s">
        <v>1024</v>
      </c>
      <c r="E147" s="322">
        <v>20189407</v>
      </c>
      <c r="F147" s="322">
        <v>44107540</v>
      </c>
      <c r="G147" s="322">
        <v>20189407</v>
      </c>
      <c r="H147" s="322">
        <v>44107540</v>
      </c>
      <c r="I147" s="322">
        <v>0</v>
      </c>
      <c r="J147" s="323">
        <v>0</v>
      </c>
    </row>
    <row r="148" spans="1:10">
      <c r="A148" s="319" t="s">
        <v>879</v>
      </c>
      <c r="B148" s="324" t="s">
        <v>879</v>
      </c>
      <c r="C148" s="324" t="s">
        <v>879</v>
      </c>
      <c r="D148" s="321" t="s">
        <v>1025</v>
      </c>
      <c r="E148" s="322">
        <v>20189407</v>
      </c>
      <c r="F148" s="322">
        <v>43889014</v>
      </c>
      <c r="G148" s="322">
        <v>20189407</v>
      </c>
      <c r="H148" s="322">
        <v>43889014</v>
      </c>
      <c r="I148" s="322">
        <v>0</v>
      </c>
      <c r="J148" s="323">
        <v>0</v>
      </c>
    </row>
    <row r="149" spans="1:10">
      <c r="A149" s="319" t="s">
        <v>879</v>
      </c>
      <c r="B149" s="324" t="s">
        <v>879</v>
      </c>
      <c r="C149" s="324" t="s">
        <v>879</v>
      </c>
      <c r="D149" s="321" t="s">
        <v>1026</v>
      </c>
      <c r="E149" s="322">
        <v>0</v>
      </c>
      <c r="F149" s="322">
        <v>218526</v>
      </c>
      <c r="G149" s="322">
        <v>0</v>
      </c>
      <c r="H149" s="322">
        <v>218526</v>
      </c>
      <c r="I149" s="322">
        <v>0</v>
      </c>
      <c r="J149" s="323">
        <v>0</v>
      </c>
    </row>
    <row r="150" spans="1:10">
      <c r="A150" s="319" t="s">
        <v>879</v>
      </c>
      <c r="B150" s="324" t="s">
        <v>879</v>
      </c>
      <c r="C150" s="324" t="s">
        <v>879</v>
      </c>
      <c r="D150" s="321" t="s">
        <v>1027</v>
      </c>
      <c r="E150" s="322">
        <v>31099979</v>
      </c>
      <c r="F150" s="322">
        <v>264410311</v>
      </c>
      <c r="G150" s="322" t="s">
        <v>879</v>
      </c>
      <c r="H150" s="322" t="s">
        <v>879</v>
      </c>
      <c r="I150" s="322" t="s">
        <v>879</v>
      </c>
      <c r="J150" s="323" t="s">
        <v>879</v>
      </c>
    </row>
    <row r="151" spans="1:10">
      <c r="A151" s="319" t="s">
        <v>879</v>
      </c>
      <c r="B151" s="324" t="s">
        <v>879</v>
      </c>
      <c r="C151" s="324" t="s">
        <v>879</v>
      </c>
      <c r="D151" s="321" t="s">
        <v>879</v>
      </c>
      <c r="E151" s="322" t="s">
        <v>879</v>
      </c>
      <c r="F151" s="322" t="s">
        <v>879</v>
      </c>
      <c r="G151" s="322" t="s">
        <v>879</v>
      </c>
      <c r="H151" s="322" t="s">
        <v>879</v>
      </c>
      <c r="I151" s="322" t="s">
        <v>879</v>
      </c>
      <c r="J151" s="323" t="s">
        <v>879</v>
      </c>
    </row>
    <row r="152" spans="1:10">
      <c r="A152" s="319" t="s">
        <v>879</v>
      </c>
      <c r="B152" s="324" t="s">
        <v>879</v>
      </c>
      <c r="C152" s="324" t="s">
        <v>879</v>
      </c>
      <c r="D152" s="321" t="s">
        <v>1028</v>
      </c>
      <c r="E152" s="322">
        <v>185433263</v>
      </c>
      <c r="F152" s="322" t="s">
        <v>879</v>
      </c>
      <c r="G152" s="322" t="s">
        <v>879</v>
      </c>
      <c r="H152" s="322" t="s">
        <v>879</v>
      </c>
      <c r="I152" s="322" t="s">
        <v>879</v>
      </c>
      <c r="J152" s="323" t="s">
        <v>879</v>
      </c>
    </row>
    <row r="153" spans="1:10">
      <c r="A153" s="319" t="s">
        <v>879</v>
      </c>
      <c r="B153" s="324" t="s">
        <v>879</v>
      </c>
      <c r="C153" s="324" t="s">
        <v>879</v>
      </c>
      <c r="D153" s="321" t="s">
        <v>1029</v>
      </c>
      <c r="E153" s="322">
        <v>190729790</v>
      </c>
      <c r="F153" s="322" t="s">
        <v>879</v>
      </c>
      <c r="G153" s="322" t="s">
        <v>879</v>
      </c>
      <c r="H153" s="322" t="s">
        <v>879</v>
      </c>
      <c r="I153" s="322" t="s">
        <v>879</v>
      </c>
      <c r="J153" s="323" t="s">
        <v>879</v>
      </c>
    </row>
    <row r="154" spans="1:10">
      <c r="A154" s="319" t="s">
        <v>879</v>
      </c>
      <c r="B154" s="324" t="s">
        <v>879</v>
      </c>
      <c r="C154" s="324" t="s">
        <v>879</v>
      </c>
      <c r="D154" s="321" t="s">
        <v>1030</v>
      </c>
      <c r="E154" s="322">
        <v>4618881</v>
      </c>
      <c r="F154" s="322" t="s">
        <v>879</v>
      </c>
      <c r="G154" s="322" t="s">
        <v>879</v>
      </c>
      <c r="H154" s="322" t="s">
        <v>879</v>
      </c>
      <c r="I154" s="322" t="s">
        <v>879</v>
      </c>
      <c r="J154" s="323" t="s">
        <v>879</v>
      </c>
    </row>
    <row r="155" spans="1:10" ht="25.2">
      <c r="A155" s="319" t="s">
        <v>879</v>
      </c>
      <c r="B155" s="324" t="s">
        <v>879</v>
      </c>
      <c r="C155" s="324" t="s">
        <v>879</v>
      </c>
      <c r="D155" s="321" t="s">
        <v>1031</v>
      </c>
      <c r="E155" s="322">
        <v>195348671</v>
      </c>
      <c r="F155" s="322" t="s">
        <v>879</v>
      </c>
      <c r="G155" s="322" t="s">
        <v>879</v>
      </c>
      <c r="H155" s="322" t="s">
        <v>879</v>
      </c>
      <c r="I155" s="322" t="s">
        <v>879</v>
      </c>
      <c r="J155" s="323" t="s">
        <v>879</v>
      </c>
    </row>
    <row r="156" spans="1:10">
      <c r="A156" s="1451" t="s">
        <v>1282</v>
      </c>
      <c r="B156" s="1451"/>
      <c r="C156" s="1451"/>
      <c r="D156" s="1451"/>
      <c r="E156" s="1451"/>
      <c r="F156" s="1451"/>
      <c r="G156" s="1451"/>
      <c r="H156" s="1451"/>
      <c r="I156" s="1451"/>
      <c r="J156" s="1451"/>
    </row>
    <row r="157" spans="1:10">
      <c r="A157" s="1452"/>
      <c r="B157" s="1452"/>
      <c r="C157" s="1452"/>
      <c r="D157" s="1452"/>
      <c r="E157" s="1452"/>
      <c r="F157" s="1452"/>
      <c r="G157" s="1452"/>
      <c r="H157" s="1452"/>
      <c r="I157" s="1452"/>
      <c r="J157" s="1452"/>
    </row>
    <row r="158" spans="1:10">
      <c r="A158" s="1452"/>
      <c r="B158" s="1452"/>
      <c r="C158" s="1452"/>
      <c r="D158" s="1452"/>
      <c r="E158" s="1452"/>
      <c r="F158" s="1452"/>
      <c r="G158" s="1452"/>
      <c r="H158" s="1452"/>
      <c r="I158" s="1452"/>
      <c r="J158" s="1452"/>
    </row>
    <row r="159" spans="1:10">
      <c r="A159" s="1452"/>
      <c r="B159" s="1452"/>
      <c r="C159" s="1452"/>
      <c r="D159" s="1452"/>
      <c r="E159" s="1452"/>
      <c r="F159" s="1452"/>
      <c r="G159" s="1452"/>
      <c r="H159" s="1452"/>
      <c r="I159" s="1452"/>
      <c r="J159" s="1452"/>
    </row>
    <row r="160" spans="1:10">
      <c r="E160" s="308"/>
      <c r="F160" s="308"/>
      <c r="G160" s="308"/>
      <c r="H160" s="308"/>
    </row>
    <row r="161" s="308" customFormat="1"/>
    <row r="162" s="308" customFormat="1"/>
    <row r="163" s="308" customFormat="1"/>
    <row r="164" s="308" customFormat="1"/>
    <row r="165" s="308" customFormat="1"/>
    <row r="166" s="308" customFormat="1"/>
    <row r="167" s="308" customFormat="1"/>
    <row r="168" s="308" customFormat="1"/>
    <row r="169" s="308" customFormat="1"/>
    <row r="170" s="308" customFormat="1"/>
    <row r="171" s="308" customFormat="1"/>
    <row r="172" s="308" customFormat="1"/>
    <row r="173" s="308" customFormat="1"/>
    <row r="174" s="308" customFormat="1"/>
    <row r="175" s="308" customFormat="1"/>
    <row r="176" s="308" customFormat="1"/>
    <row r="177" s="308" customFormat="1"/>
    <row r="178" s="308" customFormat="1"/>
    <row r="179" s="308" customFormat="1"/>
    <row r="180" s="308" customFormat="1"/>
    <row r="181" s="308" customFormat="1"/>
    <row r="182" s="308" customFormat="1"/>
    <row r="183" s="308" customFormat="1"/>
    <row r="184" s="308" customFormat="1"/>
    <row r="185" s="308" customFormat="1"/>
    <row r="186" s="308" customFormat="1"/>
    <row r="187" s="308" customFormat="1"/>
    <row r="188" s="308" customFormat="1"/>
    <row r="189" s="308" customFormat="1"/>
    <row r="190" s="308" customFormat="1"/>
    <row r="191" s="308" customFormat="1"/>
    <row r="192" s="308" customFormat="1"/>
    <row r="193" s="308" customFormat="1"/>
    <row r="194" s="308" customFormat="1"/>
    <row r="195" s="308" customFormat="1"/>
    <row r="196" s="308" customFormat="1"/>
    <row r="197" s="308" customFormat="1"/>
    <row r="198" s="308" customFormat="1"/>
    <row r="199" s="308" customFormat="1"/>
    <row r="200" s="308" customFormat="1"/>
    <row r="201" s="308" customFormat="1"/>
    <row r="202" s="308" customFormat="1"/>
    <row r="203" s="308" customFormat="1"/>
    <row r="204" s="308" customFormat="1"/>
    <row r="205" s="308" customFormat="1"/>
    <row r="206" s="308" customFormat="1"/>
    <row r="207" s="308" customFormat="1"/>
    <row r="208" s="308" customFormat="1"/>
    <row r="209" s="308" customFormat="1"/>
    <row r="210" s="308" customFormat="1"/>
    <row r="211" s="308" customFormat="1"/>
    <row r="212" s="308" customFormat="1"/>
    <row r="213" s="308" customFormat="1"/>
    <row r="214" s="308" customFormat="1"/>
    <row r="215" s="308" customFormat="1"/>
    <row r="216" s="308" customFormat="1"/>
    <row r="217" s="308" customFormat="1"/>
    <row r="218" s="308" customFormat="1"/>
    <row r="219" s="308" customFormat="1"/>
    <row r="220" s="308" customFormat="1"/>
    <row r="221" s="308" customFormat="1"/>
    <row r="222" s="308" customFormat="1"/>
    <row r="223" s="308" customFormat="1"/>
    <row r="224" s="308" customFormat="1"/>
    <row r="225" s="308" customFormat="1"/>
    <row r="226" s="308" customFormat="1"/>
    <row r="227" s="308" customFormat="1"/>
    <row r="228" s="308" customFormat="1"/>
    <row r="229" s="308" customFormat="1"/>
    <row r="230" s="308" customFormat="1"/>
    <row r="231" s="308" customFormat="1"/>
    <row r="232" s="308" customFormat="1"/>
    <row r="233" s="308" customFormat="1"/>
    <row r="234" s="308" customFormat="1"/>
    <row r="235" s="308" customFormat="1"/>
    <row r="236" s="308" customFormat="1"/>
    <row r="237" s="308" customFormat="1"/>
    <row r="238" s="308" customFormat="1"/>
    <row r="239" s="308" customFormat="1"/>
    <row r="240" s="308" customFormat="1"/>
    <row r="241" s="308" customFormat="1"/>
    <row r="242" s="308" customFormat="1"/>
    <row r="243" s="308" customFormat="1"/>
    <row r="244" s="308" customFormat="1"/>
    <row r="245" s="308" customFormat="1"/>
    <row r="246" s="308" customFormat="1"/>
    <row r="247" s="308" customFormat="1"/>
    <row r="248" s="308" customFormat="1"/>
    <row r="249" s="308" customFormat="1"/>
    <row r="250" s="308" customFormat="1"/>
    <row r="251" s="308" customFormat="1"/>
    <row r="252" s="308" customFormat="1"/>
    <row r="253" s="308" customFormat="1"/>
    <row r="254" s="308" customFormat="1"/>
    <row r="255" s="308" customFormat="1"/>
    <row r="256" s="308" customFormat="1"/>
    <row r="257" s="308" customFormat="1"/>
    <row r="258" s="308" customFormat="1"/>
    <row r="259" s="308" customFormat="1"/>
    <row r="260" s="308" customFormat="1"/>
    <row r="261" s="308" customFormat="1"/>
    <row r="262" s="308" customFormat="1"/>
    <row r="263" s="308" customFormat="1"/>
    <row r="264" s="308" customFormat="1"/>
    <row r="265" s="308" customFormat="1"/>
    <row r="266" s="308" customFormat="1"/>
    <row r="267" s="308" customFormat="1"/>
    <row r="268" s="308" customFormat="1"/>
    <row r="269" s="308" customFormat="1"/>
    <row r="270" s="308" customFormat="1"/>
    <row r="271" s="308" customFormat="1"/>
    <row r="272" s="308" customFormat="1"/>
    <row r="273" s="308" customFormat="1"/>
    <row r="274" s="308" customFormat="1"/>
    <row r="275" s="308" customFormat="1"/>
    <row r="276" s="308" customFormat="1"/>
    <row r="277" s="308" customFormat="1"/>
    <row r="278" s="308" customFormat="1"/>
    <row r="279" s="308" customFormat="1"/>
    <row r="280" s="308" customFormat="1"/>
    <row r="281" s="308" customFormat="1"/>
    <row r="282" s="308" customFormat="1"/>
    <row r="283" s="308" customFormat="1"/>
    <row r="284" s="308" customFormat="1"/>
    <row r="285" s="308" customFormat="1"/>
    <row r="286" s="308" customFormat="1"/>
    <row r="287" s="308" customFormat="1"/>
    <row r="288" s="308" customFormat="1"/>
    <row r="289" s="308" customFormat="1"/>
    <row r="290" s="308" customFormat="1"/>
    <row r="291" s="308" customFormat="1"/>
    <row r="292" s="308" customFormat="1"/>
    <row r="293" s="308" customFormat="1"/>
    <row r="294" s="308" customFormat="1"/>
    <row r="295" s="308" customFormat="1"/>
    <row r="296" s="308" customFormat="1"/>
    <row r="297" s="308" customFormat="1"/>
    <row r="298" s="308" customFormat="1"/>
    <row r="299" s="308" customFormat="1"/>
    <row r="300" s="308" customFormat="1"/>
    <row r="301" s="308" customFormat="1"/>
    <row r="302" s="308" customFormat="1"/>
    <row r="303" s="308" customFormat="1"/>
    <row r="304" s="308" customFormat="1"/>
    <row r="305" s="308" customFormat="1"/>
    <row r="306" s="308" customFormat="1"/>
    <row r="307" s="308" customFormat="1"/>
    <row r="308" s="308" customFormat="1"/>
    <row r="309" s="308" customFormat="1"/>
    <row r="310" s="308" customFormat="1"/>
    <row r="311" s="308" customFormat="1"/>
    <row r="312" s="308" customFormat="1"/>
    <row r="313" s="308" customFormat="1"/>
    <row r="314" s="308" customFormat="1"/>
    <row r="315" s="308" customFormat="1"/>
    <row r="316" s="308" customFormat="1"/>
    <row r="317" s="308" customFormat="1"/>
    <row r="318" s="308" customFormat="1"/>
    <row r="319" s="308" customFormat="1"/>
    <row r="320" s="308" customFormat="1"/>
    <row r="321" s="308" customFormat="1"/>
    <row r="322" s="308" customFormat="1"/>
    <row r="323" s="308" customFormat="1"/>
    <row r="324" s="308" customFormat="1"/>
    <row r="325" s="308" customFormat="1"/>
    <row r="326" s="308" customFormat="1"/>
    <row r="327" s="308" customFormat="1"/>
    <row r="328" s="308" customFormat="1"/>
    <row r="329" s="308" customFormat="1"/>
    <row r="330" s="308" customFormat="1"/>
    <row r="331" s="308" customFormat="1"/>
    <row r="332" s="308" customFormat="1"/>
    <row r="333" s="308" customFormat="1"/>
    <row r="334" s="308" customFormat="1"/>
    <row r="335" s="308" customFormat="1"/>
    <row r="336" s="308" customFormat="1"/>
    <row r="337" s="308" customFormat="1"/>
    <row r="338" s="308" customFormat="1"/>
    <row r="339" s="308" customFormat="1"/>
    <row r="340" s="308" customFormat="1"/>
    <row r="341" s="308" customFormat="1"/>
    <row r="342" s="308" customFormat="1"/>
    <row r="343" s="308" customFormat="1"/>
    <row r="344" s="308" customFormat="1"/>
    <row r="345" s="308" customFormat="1"/>
    <row r="346" s="308" customFormat="1"/>
    <row r="347" s="308" customFormat="1"/>
    <row r="348" s="308" customFormat="1"/>
    <row r="349" s="308" customFormat="1"/>
    <row r="350" s="308" customFormat="1"/>
    <row r="351" s="308" customFormat="1"/>
    <row r="352" s="308" customFormat="1"/>
    <row r="353" s="308" customFormat="1"/>
    <row r="354" s="308" customFormat="1"/>
    <row r="355" s="308" customFormat="1"/>
    <row r="356" s="308" customFormat="1"/>
    <row r="357" s="308" customFormat="1"/>
    <row r="358" s="308" customFormat="1"/>
    <row r="359" s="308" customFormat="1"/>
    <row r="360" s="308" customFormat="1"/>
    <row r="361" s="308" customFormat="1"/>
    <row r="362" s="308" customFormat="1"/>
    <row r="363" s="308" customFormat="1"/>
    <row r="364" s="308" customFormat="1"/>
    <row r="365" s="308" customFormat="1"/>
    <row r="366" s="308" customFormat="1"/>
    <row r="367" s="308" customFormat="1"/>
    <row r="368" s="308" customFormat="1"/>
    <row r="369" s="308" customFormat="1"/>
    <row r="370" s="308" customFormat="1"/>
    <row r="371" s="308" customFormat="1"/>
    <row r="372" s="308" customFormat="1"/>
    <row r="373" s="308" customFormat="1"/>
    <row r="374" s="308" customFormat="1"/>
    <row r="375" s="308" customFormat="1"/>
    <row r="376" s="308" customFormat="1"/>
    <row r="377" s="308" customFormat="1"/>
    <row r="378" s="308" customFormat="1"/>
    <row r="379" s="308" customFormat="1"/>
  </sheetData>
  <mergeCells count="13">
    <mergeCell ref="A156:J159"/>
    <mergeCell ref="K1:L1"/>
    <mergeCell ref="A64:D64"/>
    <mergeCell ref="E64:F64"/>
    <mergeCell ref="G64:H64"/>
    <mergeCell ref="A3:J3"/>
    <mergeCell ref="I5:J5"/>
    <mergeCell ref="I64:J64"/>
    <mergeCell ref="A1:D1"/>
    <mergeCell ref="A2:D2"/>
    <mergeCell ref="A5:D5"/>
    <mergeCell ref="E5:F5"/>
    <mergeCell ref="G5:H5"/>
  </mergeCells>
  <phoneticPr fontId="15" type="noConversion"/>
  <hyperlinks>
    <hyperlink ref="K1" location="預告統計資料發布時間表!A1" display="回發布時間表" xr:uid="{BB677F79-BDBC-4CCA-9493-F40E493DD279}"/>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A6B0-E7E8-40E8-8304-82B014BBB954}">
  <dimension ref="A1:L162"/>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1283</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607" t="s">
        <v>879</v>
      </c>
      <c r="B7" s="608" t="s">
        <v>879</v>
      </c>
      <c r="C7" s="608" t="s">
        <v>879</v>
      </c>
      <c r="D7" s="609" t="s">
        <v>880</v>
      </c>
      <c r="E7" s="610">
        <v>39987792</v>
      </c>
      <c r="F7" s="610">
        <v>310705778</v>
      </c>
      <c r="G7" s="610">
        <v>21951174</v>
      </c>
      <c r="H7" s="610">
        <v>228659745</v>
      </c>
      <c r="I7" s="610">
        <v>18036618</v>
      </c>
      <c r="J7" s="611">
        <v>82046033</v>
      </c>
      <c r="K7" s="311"/>
    </row>
    <row r="8" spans="1:12" ht="19.5" customHeight="1">
      <c r="A8" s="607" t="s">
        <v>879</v>
      </c>
      <c r="B8" s="612" t="s">
        <v>879</v>
      </c>
      <c r="C8" s="612" t="s">
        <v>879</v>
      </c>
      <c r="D8" s="609" t="s">
        <v>881</v>
      </c>
      <c r="E8" s="610">
        <v>39987792</v>
      </c>
      <c r="F8" s="610">
        <v>310705778</v>
      </c>
      <c r="G8" s="610">
        <v>21951174</v>
      </c>
      <c r="H8" s="610">
        <v>228659745</v>
      </c>
      <c r="I8" s="610">
        <v>18036618</v>
      </c>
      <c r="J8" s="611">
        <v>82046033</v>
      </c>
      <c r="K8" s="311"/>
    </row>
    <row r="9" spans="1:12" ht="19.5" customHeight="1">
      <c r="A9" s="607" t="s">
        <v>882</v>
      </c>
      <c r="B9" s="612" t="s">
        <v>879</v>
      </c>
      <c r="C9" s="612" t="s">
        <v>879</v>
      </c>
      <c r="D9" s="609" t="s">
        <v>883</v>
      </c>
      <c r="E9" s="610">
        <v>13087148</v>
      </c>
      <c r="F9" s="610">
        <v>154079121</v>
      </c>
      <c r="G9" s="610">
        <v>13087148</v>
      </c>
      <c r="H9" s="610">
        <v>154079121</v>
      </c>
      <c r="I9" s="610">
        <v>0</v>
      </c>
      <c r="J9" s="611">
        <v>0</v>
      </c>
      <c r="K9" s="311"/>
    </row>
    <row r="10" spans="1:12" ht="19.5" customHeight="1">
      <c r="A10" s="607" t="s">
        <v>882</v>
      </c>
      <c r="B10" s="612" t="s">
        <v>884</v>
      </c>
      <c r="C10" s="612" t="s">
        <v>879</v>
      </c>
      <c r="D10" s="609" t="s">
        <v>885</v>
      </c>
      <c r="E10" s="610">
        <v>4877</v>
      </c>
      <c r="F10" s="610">
        <v>332658</v>
      </c>
      <c r="G10" s="610">
        <v>4877</v>
      </c>
      <c r="H10" s="610">
        <v>332658</v>
      </c>
      <c r="I10" s="610">
        <v>0</v>
      </c>
      <c r="J10" s="611">
        <v>0</v>
      </c>
      <c r="K10" s="311"/>
    </row>
    <row r="11" spans="1:12" ht="19.5" customHeight="1">
      <c r="A11" s="607" t="s">
        <v>882</v>
      </c>
      <c r="B11" s="612" t="s">
        <v>884</v>
      </c>
      <c r="C11" s="612" t="s">
        <v>882</v>
      </c>
      <c r="D11" s="609" t="s">
        <v>886</v>
      </c>
      <c r="E11" s="610">
        <v>0</v>
      </c>
      <c r="F11" s="610">
        <v>98276</v>
      </c>
      <c r="G11" s="610">
        <v>0</v>
      </c>
      <c r="H11" s="610">
        <v>98276</v>
      </c>
      <c r="I11" s="610">
        <v>0</v>
      </c>
      <c r="J11" s="611">
        <v>0</v>
      </c>
      <c r="K11" s="311"/>
    </row>
    <row r="12" spans="1:12" ht="19.5" customHeight="1">
      <c r="A12" s="607" t="s">
        <v>882</v>
      </c>
      <c r="B12" s="612" t="s">
        <v>884</v>
      </c>
      <c r="C12" s="612" t="s">
        <v>884</v>
      </c>
      <c r="D12" s="609" t="s">
        <v>887</v>
      </c>
      <c r="E12" s="610">
        <v>4877</v>
      </c>
      <c r="F12" s="610">
        <v>234382</v>
      </c>
      <c r="G12" s="610">
        <v>4877</v>
      </c>
      <c r="H12" s="610">
        <v>234382</v>
      </c>
      <c r="I12" s="610">
        <v>0</v>
      </c>
      <c r="J12" s="611">
        <v>0</v>
      </c>
      <c r="K12" s="311"/>
    </row>
    <row r="13" spans="1:12" ht="19.5" customHeight="1">
      <c r="A13" s="607" t="s">
        <v>882</v>
      </c>
      <c r="B13" s="612" t="s">
        <v>888</v>
      </c>
      <c r="C13" s="612" t="s">
        <v>879</v>
      </c>
      <c r="D13" s="609" t="s">
        <v>889</v>
      </c>
      <c r="E13" s="610">
        <v>1059234</v>
      </c>
      <c r="F13" s="610">
        <v>1915934</v>
      </c>
      <c r="G13" s="610">
        <v>1059234</v>
      </c>
      <c r="H13" s="610">
        <v>1915934</v>
      </c>
      <c r="I13" s="610">
        <v>0</v>
      </c>
      <c r="J13" s="611">
        <v>0</v>
      </c>
      <c r="K13" s="311"/>
    </row>
    <row r="14" spans="1:12" ht="19.5" customHeight="1">
      <c r="A14" s="607" t="s">
        <v>882</v>
      </c>
      <c r="B14" s="612" t="s">
        <v>888</v>
      </c>
      <c r="C14" s="612" t="s">
        <v>882</v>
      </c>
      <c r="D14" s="609" t="s">
        <v>890</v>
      </c>
      <c r="E14" s="610">
        <v>1059234</v>
      </c>
      <c r="F14" s="610">
        <v>1915934</v>
      </c>
      <c r="G14" s="610">
        <v>1059234</v>
      </c>
      <c r="H14" s="610">
        <v>1915934</v>
      </c>
      <c r="I14" s="610">
        <v>0</v>
      </c>
      <c r="J14" s="611">
        <v>0</v>
      </c>
      <c r="K14" s="311"/>
    </row>
    <row r="15" spans="1:12" ht="19.5" customHeight="1">
      <c r="A15" s="607" t="s">
        <v>882</v>
      </c>
      <c r="B15" s="612" t="s">
        <v>891</v>
      </c>
      <c r="C15" s="612" t="s">
        <v>879</v>
      </c>
      <c r="D15" s="609" t="s">
        <v>892</v>
      </c>
      <c r="E15" s="610">
        <v>11024</v>
      </c>
      <c r="F15" s="610">
        <v>4284192</v>
      </c>
      <c r="G15" s="610">
        <v>11024</v>
      </c>
      <c r="H15" s="610">
        <v>4284192</v>
      </c>
      <c r="I15" s="610">
        <v>0</v>
      </c>
      <c r="J15" s="611">
        <v>0</v>
      </c>
      <c r="K15" s="311"/>
    </row>
    <row r="16" spans="1:12" ht="19.5" customHeight="1">
      <c r="A16" s="607" t="s">
        <v>882</v>
      </c>
      <c r="B16" s="612" t="s">
        <v>891</v>
      </c>
      <c r="C16" s="612" t="s">
        <v>882</v>
      </c>
      <c r="D16" s="609" t="s">
        <v>893</v>
      </c>
      <c r="E16" s="610">
        <v>11024</v>
      </c>
      <c r="F16" s="610">
        <v>4284192</v>
      </c>
      <c r="G16" s="610">
        <v>11024</v>
      </c>
      <c r="H16" s="610">
        <v>4284192</v>
      </c>
      <c r="I16" s="610">
        <v>0</v>
      </c>
      <c r="J16" s="611">
        <v>0</v>
      </c>
      <c r="K16" s="311"/>
    </row>
    <row r="17" spans="1:11" ht="19.5" customHeight="1">
      <c r="A17" s="607" t="s">
        <v>882</v>
      </c>
      <c r="B17" s="612" t="s">
        <v>894</v>
      </c>
      <c r="C17" s="612" t="s">
        <v>879</v>
      </c>
      <c r="D17" s="609" t="s">
        <v>895</v>
      </c>
      <c r="E17" s="610">
        <v>145788</v>
      </c>
      <c r="F17" s="610">
        <v>655313</v>
      </c>
      <c r="G17" s="610">
        <v>145788</v>
      </c>
      <c r="H17" s="610">
        <v>655313</v>
      </c>
      <c r="I17" s="610">
        <v>0</v>
      </c>
      <c r="J17" s="611">
        <v>0</v>
      </c>
      <c r="K17" s="311"/>
    </row>
    <row r="18" spans="1:11" ht="19.5" customHeight="1">
      <c r="A18" s="607" t="s">
        <v>882</v>
      </c>
      <c r="B18" s="612" t="s">
        <v>894</v>
      </c>
      <c r="C18" s="612" t="s">
        <v>882</v>
      </c>
      <c r="D18" s="609" t="s">
        <v>896</v>
      </c>
      <c r="E18" s="610">
        <v>145788</v>
      </c>
      <c r="F18" s="610">
        <v>655313</v>
      </c>
      <c r="G18" s="610">
        <v>145788</v>
      </c>
      <c r="H18" s="610">
        <v>655313</v>
      </c>
      <c r="I18" s="610">
        <v>0</v>
      </c>
      <c r="J18" s="611">
        <v>0</v>
      </c>
      <c r="K18" s="311"/>
    </row>
    <row r="19" spans="1:11" ht="19.5" customHeight="1">
      <c r="A19" s="607" t="s">
        <v>882</v>
      </c>
      <c r="B19" s="612" t="s">
        <v>897</v>
      </c>
      <c r="C19" s="612" t="s">
        <v>879</v>
      </c>
      <c r="D19" s="609" t="s">
        <v>898</v>
      </c>
      <c r="E19" s="610">
        <v>16974</v>
      </c>
      <c r="F19" s="610">
        <v>149465</v>
      </c>
      <c r="G19" s="610">
        <v>16974</v>
      </c>
      <c r="H19" s="610">
        <v>149465</v>
      </c>
      <c r="I19" s="610">
        <v>0</v>
      </c>
      <c r="J19" s="611">
        <v>0</v>
      </c>
      <c r="K19" s="311"/>
    </row>
    <row r="20" spans="1:11" ht="19.5" customHeight="1">
      <c r="A20" s="607" t="s">
        <v>882</v>
      </c>
      <c r="B20" s="612" t="s">
        <v>897</v>
      </c>
      <c r="C20" s="612" t="s">
        <v>882</v>
      </c>
      <c r="D20" s="609" t="s">
        <v>899</v>
      </c>
      <c r="E20" s="610">
        <v>16974</v>
      </c>
      <c r="F20" s="610">
        <v>149465</v>
      </c>
      <c r="G20" s="610">
        <v>16974</v>
      </c>
      <c r="H20" s="610">
        <v>149465</v>
      </c>
      <c r="I20" s="610">
        <v>0</v>
      </c>
      <c r="J20" s="611">
        <v>0</v>
      </c>
      <c r="K20" s="311"/>
    </row>
    <row r="21" spans="1:11" ht="19.5" customHeight="1">
      <c r="A21" s="607" t="s">
        <v>882</v>
      </c>
      <c r="B21" s="612" t="s">
        <v>900</v>
      </c>
      <c r="C21" s="612" t="s">
        <v>879</v>
      </c>
      <c r="D21" s="609" t="s">
        <v>901</v>
      </c>
      <c r="E21" s="610">
        <v>11849251</v>
      </c>
      <c r="F21" s="610">
        <v>146741559</v>
      </c>
      <c r="G21" s="610">
        <v>11849251</v>
      </c>
      <c r="H21" s="610">
        <v>146741559</v>
      </c>
      <c r="I21" s="610">
        <v>0</v>
      </c>
      <c r="J21" s="611">
        <v>0</v>
      </c>
      <c r="K21" s="311"/>
    </row>
    <row r="22" spans="1:11" ht="19.5" customHeight="1">
      <c r="A22" s="607" t="s">
        <v>882</v>
      </c>
      <c r="B22" s="612" t="s">
        <v>900</v>
      </c>
      <c r="C22" s="612" t="s">
        <v>882</v>
      </c>
      <c r="D22" s="609" t="s">
        <v>902</v>
      </c>
      <c r="E22" s="610">
        <v>11849251</v>
      </c>
      <c r="F22" s="610">
        <v>146741559</v>
      </c>
      <c r="G22" s="610">
        <v>11849251</v>
      </c>
      <c r="H22" s="610">
        <v>146741559</v>
      </c>
      <c r="I22" s="610">
        <v>0</v>
      </c>
      <c r="J22" s="611">
        <v>0</v>
      </c>
      <c r="K22" s="311"/>
    </row>
    <row r="23" spans="1:11" ht="19.5" customHeight="1">
      <c r="A23" s="607" t="s">
        <v>903</v>
      </c>
      <c r="B23" s="612" t="s">
        <v>879</v>
      </c>
      <c r="C23" s="612" t="s">
        <v>879</v>
      </c>
      <c r="D23" s="609" t="s">
        <v>904</v>
      </c>
      <c r="E23" s="610">
        <v>77853</v>
      </c>
      <c r="F23" s="610">
        <v>1211218</v>
      </c>
      <c r="G23" s="610">
        <v>77853</v>
      </c>
      <c r="H23" s="610">
        <v>1211218</v>
      </c>
      <c r="I23" s="610">
        <v>0</v>
      </c>
      <c r="J23" s="611">
        <v>0</v>
      </c>
      <c r="K23" s="311"/>
    </row>
    <row r="24" spans="1:11" ht="19.5" customHeight="1">
      <c r="A24" s="607" t="s">
        <v>903</v>
      </c>
      <c r="B24" s="612" t="s">
        <v>882</v>
      </c>
      <c r="C24" s="612" t="s">
        <v>879</v>
      </c>
      <c r="D24" s="609" t="s">
        <v>905</v>
      </c>
      <c r="E24" s="610">
        <v>77853</v>
      </c>
      <c r="F24" s="610">
        <v>1210638</v>
      </c>
      <c r="G24" s="610">
        <v>77853</v>
      </c>
      <c r="H24" s="610">
        <v>1210638</v>
      </c>
      <c r="I24" s="610">
        <v>0</v>
      </c>
      <c r="J24" s="611">
        <v>0</v>
      </c>
      <c r="K24" s="311"/>
    </row>
    <row r="25" spans="1:11" ht="19.5" customHeight="1">
      <c r="A25" s="607" t="s">
        <v>903</v>
      </c>
      <c r="B25" s="612" t="s">
        <v>882</v>
      </c>
      <c r="C25" s="612" t="s">
        <v>882</v>
      </c>
      <c r="D25" s="609" t="s">
        <v>906</v>
      </c>
      <c r="E25" s="610">
        <v>72940</v>
      </c>
      <c r="F25" s="610">
        <v>1197689</v>
      </c>
      <c r="G25" s="610">
        <v>72940</v>
      </c>
      <c r="H25" s="610">
        <v>1197689</v>
      </c>
      <c r="I25" s="610">
        <v>0</v>
      </c>
      <c r="J25" s="611">
        <v>0</v>
      </c>
      <c r="K25" s="311"/>
    </row>
    <row r="26" spans="1:11" ht="19.5" customHeight="1">
      <c r="A26" s="607" t="s">
        <v>903</v>
      </c>
      <c r="B26" s="612" t="s">
        <v>882</v>
      </c>
      <c r="C26" s="612" t="s">
        <v>884</v>
      </c>
      <c r="D26" s="609" t="s">
        <v>907</v>
      </c>
      <c r="E26" s="610">
        <v>4913</v>
      </c>
      <c r="F26" s="610">
        <v>12949</v>
      </c>
      <c r="G26" s="610">
        <v>4913</v>
      </c>
      <c r="H26" s="610">
        <v>12949</v>
      </c>
      <c r="I26" s="610">
        <v>0</v>
      </c>
      <c r="J26" s="611">
        <v>0</v>
      </c>
      <c r="K26" s="311"/>
    </row>
    <row r="27" spans="1:11" ht="19.5" customHeight="1">
      <c r="A27" s="607" t="s">
        <v>903</v>
      </c>
      <c r="B27" s="612" t="s">
        <v>908</v>
      </c>
      <c r="C27" s="612" t="s">
        <v>879</v>
      </c>
      <c r="D27" s="609" t="s">
        <v>909</v>
      </c>
      <c r="E27" s="610">
        <v>0</v>
      </c>
      <c r="F27" s="610">
        <v>580</v>
      </c>
      <c r="G27" s="610">
        <v>0</v>
      </c>
      <c r="H27" s="610">
        <v>580</v>
      </c>
      <c r="I27" s="610">
        <v>0</v>
      </c>
      <c r="J27" s="611">
        <v>0</v>
      </c>
      <c r="K27" s="311"/>
    </row>
    <row r="28" spans="1:11" ht="19.5" customHeight="1">
      <c r="A28" s="607" t="s">
        <v>903</v>
      </c>
      <c r="B28" s="612" t="s">
        <v>908</v>
      </c>
      <c r="C28" s="612" t="s">
        <v>882</v>
      </c>
      <c r="D28" s="609" t="s">
        <v>910</v>
      </c>
      <c r="E28" s="610">
        <v>0</v>
      </c>
      <c r="F28" s="610">
        <v>580</v>
      </c>
      <c r="G28" s="610">
        <v>0</v>
      </c>
      <c r="H28" s="610">
        <v>580</v>
      </c>
      <c r="I28" s="610">
        <v>0</v>
      </c>
      <c r="J28" s="611">
        <v>0</v>
      </c>
      <c r="K28" s="311"/>
    </row>
    <row r="29" spans="1:11" ht="23.25" customHeight="1">
      <c r="A29" s="607" t="s">
        <v>911</v>
      </c>
      <c r="B29" s="612" t="s">
        <v>879</v>
      </c>
      <c r="C29" s="612" t="s">
        <v>879</v>
      </c>
      <c r="D29" s="609" t="s">
        <v>912</v>
      </c>
      <c r="E29" s="610">
        <v>608227</v>
      </c>
      <c r="F29" s="610">
        <v>10460607</v>
      </c>
      <c r="G29" s="610">
        <v>608227</v>
      </c>
      <c r="H29" s="610">
        <v>10460607</v>
      </c>
      <c r="I29" s="610">
        <v>0</v>
      </c>
      <c r="J29" s="611">
        <v>0</v>
      </c>
      <c r="K29" s="311"/>
    </row>
    <row r="30" spans="1:11" ht="23.25" customHeight="1">
      <c r="A30" s="607" t="s">
        <v>911</v>
      </c>
      <c r="B30" s="612" t="s">
        <v>882</v>
      </c>
      <c r="C30" s="612" t="s">
        <v>879</v>
      </c>
      <c r="D30" s="609" t="s">
        <v>913</v>
      </c>
      <c r="E30" s="610">
        <v>322636</v>
      </c>
      <c r="F30" s="610">
        <v>2428301</v>
      </c>
      <c r="G30" s="610">
        <v>322636</v>
      </c>
      <c r="H30" s="610">
        <v>2428301</v>
      </c>
      <c r="I30" s="610">
        <v>0</v>
      </c>
      <c r="J30" s="611">
        <v>0</v>
      </c>
      <c r="K30" s="311"/>
    </row>
    <row r="31" spans="1:11" ht="19.5" customHeight="1">
      <c r="A31" s="607" t="s">
        <v>911</v>
      </c>
      <c r="B31" s="612" t="s">
        <v>882</v>
      </c>
      <c r="C31" s="612" t="s">
        <v>882</v>
      </c>
      <c r="D31" s="609" t="s">
        <v>914</v>
      </c>
      <c r="E31" s="610">
        <v>306636</v>
      </c>
      <c r="F31" s="610">
        <v>2288651</v>
      </c>
      <c r="G31" s="610">
        <v>306636</v>
      </c>
      <c r="H31" s="610">
        <v>2288651</v>
      </c>
      <c r="I31" s="610">
        <v>0</v>
      </c>
      <c r="J31" s="611">
        <v>0</v>
      </c>
      <c r="K31" s="311"/>
    </row>
    <row r="32" spans="1:11" ht="19.5" customHeight="1">
      <c r="A32" s="607" t="s">
        <v>911</v>
      </c>
      <c r="B32" s="612" t="s">
        <v>882</v>
      </c>
      <c r="C32" s="612" t="s">
        <v>884</v>
      </c>
      <c r="D32" s="609" t="s">
        <v>915</v>
      </c>
      <c r="E32" s="610">
        <v>16000</v>
      </c>
      <c r="F32" s="610">
        <v>139650</v>
      </c>
      <c r="G32" s="610">
        <v>16000</v>
      </c>
      <c r="H32" s="610">
        <v>139650</v>
      </c>
      <c r="I32" s="610">
        <v>0</v>
      </c>
      <c r="J32" s="611">
        <v>0</v>
      </c>
      <c r="K32" s="311"/>
    </row>
    <row r="33" spans="1:11" ht="19.5" customHeight="1">
      <c r="A33" s="607" t="s">
        <v>911</v>
      </c>
      <c r="B33" s="612" t="s">
        <v>908</v>
      </c>
      <c r="C33" s="612" t="s">
        <v>879</v>
      </c>
      <c r="D33" s="609" t="s">
        <v>916</v>
      </c>
      <c r="E33" s="610">
        <v>285591</v>
      </c>
      <c r="F33" s="610">
        <v>8032306</v>
      </c>
      <c r="G33" s="610">
        <v>285591</v>
      </c>
      <c r="H33" s="610">
        <v>8032306</v>
      </c>
      <c r="I33" s="610">
        <v>0</v>
      </c>
      <c r="J33" s="611">
        <v>0</v>
      </c>
      <c r="K33" s="311"/>
    </row>
    <row r="34" spans="1:11" ht="19.5" customHeight="1">
      <c r="A34" s="607" t="s">
        <v>911</v>
      </c>
      <c r="B34" s="612" t="s">
        <v>908</v>
      </c>
      <c r="C34" s="612" t="s">
        <v>908</v>
      </c>
      <c r="D34" s="609" t="s">
        <v>917</v>
      </c>
      <c r="E34" s="610">
        <v>0</v>
      </c>
      <c r="F34" s="610">
        <v>21000</v>
      </c>
      <c r="G34" s="610">
        <v>0</v>
      </c>
      <c r="H34" s="610">
        <v>21000</v>
      </c>
      <c r="I34" s="610">
        <v>0</v>
      </c>
      <c r="J34" s="611">
        <v>0</v>
      </c>
      <c r="K34" s="311"/>
    </row>
    <row r="35" spans="1:11" ht="19.5" customHeight="1">
      <c r="A35" s="607" t="s">
        <v>911</v>
      </c>
      <c r="B35" s="612" t="s">
        <v>908</v>
      </c>
      <c r="C35" s="612" t="s">
        <v>918</v>
      </c>
      <c r="D35" s="609" t="s">
        <v>919</v>
      </c>
      <c r="E35" s="610">
        <v>237520</v>
      </c>
      <c r="F35" s="610">
        <v>2126416</v>
      </c>
      <c r="G35" s="610">
        <v>237520</v>
      </c>
      <c r="H35" s="610">
        <v>2126416</v>
      </c>
      <c r="I35" s="610">
        <v>0</v>
      </c>
      <c r="J35" s="611">
        <v>0</v>
      </c>
      <c r="K35" s="311"/>
    </row>
    <row r="36" spans="1:11" ht="19.5" customHeight="1">
      <c r="A36" s="607" t="s">
        <v>911</v>
      </c>
      <c r="B36" s="612" t="s">
        <v>908</v>
      </c>
      <c r="C36" s="612" t="s">
        <v>920</v>
      </c>
      <c r="D36" s="609" t="s">
        <v>921</v>
      </c>
      <c r="E36" s="610">
        <v>48071</v>
      </c>
      <c r="F36" s="610">
        <v>5884890</v>
      </c>
      <c r="G36" s="610">
        <v>48071</v>
      </c>
      <c r="H36" s="610">
        <v>5884890</v>
      </c>
      <c r="I36" s="610">
        <v>0</v>
      </c>
      <c r="J36" s="611">
        <v>0</v>
      </c>
      <c r="K36" s="311"/>
    </row>
    <row r="37" spans="1:11" ht="19.5" customHeight="1">
      <c r="A37" s="607" t="s">
        <v>922</v>
      </c>
      <c r="B37" s="612" t="s">
        <v>879</v>
      </c>
      <c r="C37" s="612" t="s">
        <v>879</v>
      </c>
      <c r="D37" s="609" t="s">
        <v>923</v>
      </c>
      <c r="E37" s="610">
        <v>263137</v>
      </c>
      <c r="F37" s="610">
        <v>696440</v>
      </c>
      <c r="G37" s="610">
        <v>263137</v>
      </c>
      <c r="H37" s="610">
        <v>696440</v>
      </c>
      <c r="I37" s="610">
        <v>0</v>
      </c>
      <c r="J37" s="611">
        <v>0</v>
      </c>
      <c r="K37" s="311"/>
    </row>
    <row r="38" spans="1:11" ht="19.5" customHeight="1">
      <c r="A38" s="607" t="s">
        <v>922</v>
      </c>
      <c r="B38" s="612" t="s">
        <v>882</v>
      </c>
      <c r="C38" s="612" t="s">
        <v>879</v>
      </c>
      <c r="D38" s="609" t="s">
        <v>924</v>
      </c>
      <c r="E38" s="610">
        <v>263137</v>
      </c>
      <c r="F38" s="610">
        <v>696440</v>
      </c>
      <c r="G38" s="610">
        <v>263137</v>
      </c>
      <c r="H38" s="610">
        <v>696440</v>
      </c>
      <c r="I38" s="610">
        <v>0</v>
      </c>
      <c r="J38" s="611">
        <v>0</v>
      </c>
      <c r="K38" s="311"/>
    </row>
    <row r="39" spans="1:11" ht="19.5" customHeight="1">
      <c r="A39" s="607" t="s">
        <v>922</v>
      </c>
      <c r="B39" s="612" t="s">
        <v>882</v>
      </c>
      <c r="C39" s="612" t="s">
        <v>882</v>
      </c>
      <c r="D39" s="609" t="s">
        <v>925</v>
      </c>
      <c r="E39" s="610">
        <v>93137</v>
      </c>
      <c r="F39" s="610">
        <v>343293</v>
      </c>
      <c r="G39" s="610">
        <v>93137</v>
      </c>
      <c r="H39" s="610">
        <v>343293</v>
      </c>
      <c r="I39" s="610">
        <v>0</v>
      </c>
      <c r="J39" s="611">
        <v>0</v>
      </c>
      <c r="K39" s="311"/>
    </row>
    <row r="40" spans="1:11" ht="19.5" customHeight="1">
      <c r="A40" s="607" t="s">
        <v>922</v>
      </c>
      <c r="B40" s="612" t="s">
        <v>882</v>
      </c>
      <c r="C40" s="612" t="s">
        <v>908</v>
      </c>
      <c r="D40" s="609" t="s">
        <v>926</v>
      </c>
      <c r="E40" s="610">
        <v>170000</v>
      </c>
      <c r="F40" s="610">
        <v>353147</v>
      </c>
      <c r="G40" s="610">
        <v>170000</v>
      </c>
      <c r="H40" s="610">
        <v>353147</v>
      </c>
      <c r="I40" s="610">
        <v>0</v>
      </c>
      <c r="J40" s="611">
        <v>0</v>
      </c>
      <c r="K40" s="311"/>
    </row>
    <row r="41" spans="1:11" ht="19.5" customHeight="1">
      <c r="A41" s="607" t="s">
        <v>920</v>
      </c>
      <c r="B41" s="612" t="s">
        <v>879</v>
      </c>
      <c r="C41" s="612" t="s">
        <v>879</v>
      </c>
      <c r="D41" s="609" t="s">
        <v>927</v>
      </c>
      <c r="E41" s="610">
        <v>0</v>
      </c>
      <c r="F41" s="610">
        <v>2000000</v>
      </c>
      <c r="G41" s="610">
        <v>0</v>
      </c>
      <c r="H41" s="610">
        <v>2000000</v>
      </c>
      <c r="I41" s="610">
        <v>0</v>
      </c>
      <c r="J41" s="611">
        <v>0</v>
      </c>
      <c r="K41" s="311"/>
    </row>
    <row r="42" spans="1:11" ht="19.5" customHeight="1">
      <c r="A42" s="607" t="s">
        <v>920</v>
      </c>
      <c r="B42" s="612" t="s">
        <v>884</v>
      </c>
      <c r="C42" s="612" t="s">
        <v>879</v>
      </c>
      <c r="D42" s="609" t="s">
        <v>928</v>
      </c>
      <c r="E42" s="610">
        <v>0</v>
      </c>
      <c r="F42" s="610">
        <v>2000000</v>
      </c>
      <c r="G42" s="610">
        <v>0</v>
      </c>
      <c r="H42" s="610">
        <v>2000000</v>
      </c>
      <c r="I42" s="610">
        <v>0</v>
      </c>
      <c r="J42" s="611">
        <v>0</v>
      </c>
      <c r="K42" s="311"/>
    </row>
    <row r="43" spans="1:11" ht="19.5" customHeight="1">
      <c r="A43" s="607" t="s">
        <v>920</v>
      </c>
      <c r="B43" s="612" t="s">
        <v>884</v>
      </c>
      <c r="C43" s="612" t="s">
        <v>882</v>
      </c>
      <c r="D43" s="609" t="s">
        <v>929</v>
      </c>
      <c r="E43" s="610">
        <v>0</v>
      </c>
      <c r="F43" s="610">
        <v>2000000</v>
      </c>
      <c r="G43" s="610">
        <v>0</v>
      </c>
      <c r="H43" s="610">
        <v>2000000</v>
      </c>
      <c r="I43" s="610">
        <v>0</v>
      </c>
      <c r="J43" s="611">
        <v>0</v>
      </c>
      <c r="K43" s="311"/>
    </row>
    <row r="44" spans="1:11" ht="19.5" customHeight="1">
      <c r="A44" s="607" t="s">
        <v>930</v>
      </c>
      <c r="B44" s="612" t="s">
        <v>879</v>
      </c>
      <c r="C44" s="612" t="s">
        <v>879</v>
      </c>
      <c r="D44" s="609" t="s">
        <v>931</v>
      </c>
      <c r="E44" s="610">
        <v>25324590</v>
      </c>
      <c r="F44" s="610">
        <v>138519617</v>
      </c>
      <c r="G44" s="610">
        <v>7287972</v>
      </c>
      <c r="H44" s="610">
        <v>56474712</v>
      </c>
      <c r="I44" s="610">
        <v>18036618</v>
      </c>
      <c r="J44" s="611">
        <v>82044905</v>
      </c>
      <c r="K44" s="311"/>
    </row>
    <row r="45" spans="1:11" ht="19.5" customHeight="1">
      <c r="A45" s="607" t="s">
        <v>930</v>
      </c>
      <c r="B45" s="612" t="s">
        <v>882</v>
      </c>
      <c r="C45" s="612" t="s">
        <v>879</v>
      </c>
      <c r="D45" s="609" t="s">
        <v>932</v>
      </c>
      <c r="E45" s="610">
        <v>25324590</v>
      </c>
      <c r="F45" s="610">
        <v>138519617</v>
      </c>
      <c r="G45" s="610">
        <v>7287972</v>
      </c>
      <c r="H45" s="610">
        <v>56474712</v>
      </c>
      <c r="I45" s="610">
        <v>18036618</v>
      </c>
      <c r="J45" s="611">
        <v>82044905</v>
      </c>
      <c r="K45" s="311"/>
    </row>
    <row r="46" spans="1:11" ht="19.5" customHeight="1">
      <c r="A46" s="607" t="s">
        <v>930</v>
      </c>
      <c r="B46" s="612" t="s">
        <v>882</v>
      </c>
      <c r="C46" s="612" t="s">
        <v>882</v>
      </c>
      <c r="D46" s="609" t="s">
        <v>933</v>
      </c>
      <c r="E46" s="610">
        <v>0</v>
      </c>
      <c r="F46" s="610">
        <v>4652598</v>
      </c>
      <c r="G46" s="610">
        <v>0</v>
      </c>
      <c r="H46" s="610">
        <v>4652598</v>
      </c>
      <c r="I46" s="610">
        <v>0</v>
      </c>
      <c r="J46" s="611">
        <v>0</v>
      </c>
      <c r="K46" s="311"/>
    </row>
    <row r="47" spans="1:11" ht="19.5" customHeight="1">
      <c r="A47" s="607" t="s">
        <v>930</v>
      </c>
      <c r="B47" s="612" t="s">
        <v>882</v>
      </c>
      <c r="C47" s="612" t="s">
        <v>884</v>
      </c>
      <c r="D47" s="609" t="s">
        <v>934</v>
      </c>
      <c r="E47" s="610">
        <v>25324590</v>
      </c>
      <c r="F47" s="610">
        <v>133867019</v>
      </c>
      <c r="G47" s="610">
        <v>7287972</v>
      </c>
      <c r="H47" s="610">
        <v>51822114</v>
      </c>
      <c r="I47" s="610">
        <v>18036618</v>
      </c>
      <c r="J47" s="611">
        <v>82044905</v>
      </c>
      <c r="K47" s="311"/>
    </row>
    <row r="48" spans="1:11" ht="19.5" customHeight="1">
      <c r="A48" s="607" t="s">
        <v>935</v>
      </c>
      <c r="B48" s="612" t="s">
        <v>879</v>
      </c>
      <c r="C48" s="612" t="s">
        <v>879</v>
      </c>
      <c r="D48" s="609" t="s">
        <v>936</v>
      </c>
      <c r="E48" s="610">
        <v>1500</v>
      </c>
      <c r="F48" s="610">
        <v>711500</v>
      </c>
      <c r="G48" s="610">
        <v>1500</v>
      </c>
      <c r="H48" s="610">
        <v>711500</v>
      </c>
      <c r="I48" s="610">
        <v>0</v>
      </c>
      <c r="J48" s="611">
        <v>0</v>
      </c>
      <c r="K48" s="311"/>
    </row>
    <row r="49" spans="1:11" ht="19.5" customHeight="1">
      <c r="A49" s="607" t="s">
        <v>935</v>
      </c>
      <c r="B49" s="612" t="s">
        <v>882</v>
      </c>
      <c r="C49" s="612" t="s">
        <v>879</v>
      </c>
      <c r="D49" s="609" t="s">
        <v>937</v>
      </c>
      <c r="E49" s="610">
        <v>1500</v>
      </c>
      <c r="F49" s="610">
        <v>711500</v>
      </c>
      <c r="G49" s="610">
        <v>1500</v>
      </c>
      <c r="H49" s="610">
        <v>711500</v>
      </c>
      <c r="I49" s="610">
        <v>0</v>
      </c>
      <c r="J49" s="611">
        <v>0</v>
      </c>
      <c r="K49" s="311"/>
    </row>
    <row r="50" spans="1:11" ht="19.5" customHeight="1">
      <c r="A50" s="607" t="s">
        <v>935</v>
      </c>
      <c r="B50" s="612" t="s">
        <v>882</v>
      </c>
      <c r="C50" s="612" t="s">
        <v>882</v>
      </c>
      <c r="D50" s="609" t="s">
        <v>938</v>
      </c>
      <c r="E50" s="610">
        <v>1500</v>
      </c>
      <c r="F50" s="610">
        <v>711500</v>
      </c>
      <c r="G50" s="610">
        <v>1500</v>
      </c>
      <c r="H50" s="610">
        <v>711500</v>
      </c>
      <c r="I50" s="610">
        <v>0</v>
      </c>
      <c r="J50" s="611">
        <v>0</v>
      </c>
      <c r="K50" s="311"/>
    </row>
    <row r="51" spans="1:11" ht="19.5" customHeight="1">
      <c r="A51" s="607" t="s">
        <v>939</v>
      </c>
      <c r="B51" s="612" t="s">
        <v>879</v>
      </c>
      <c r="C51" s="612" t="s">
        <v>879</v>
      </c>
      <c r="D51" s="609" t="s">
        <v>940</v>
      </c>
      <c r="E51" s="610">
        <v>625337</v>
      </c>
      <c r="F51" s="610">
        <v>3027275</v>
      </c>
      <c r="G51" s="610">
        <v>625337</v>
      </c>
      <c r="H51" s="610">
        <v>3026147</v>
      </c>
      <c r="I51" s="610">
        <v>0</v>
      </c>
      <c r="J51" s="611">
        <v>1128</v>
      </c>
      <c r="K51" s="311"/>
    </row>
    <row r="52" spans="1:11" ht="19.5" customHeight="1">
      <c r="A52" s="607" t="s">
        <v>939</v>
      </c>
      <c r="B52" s="612" t="s">
        <v>882</v>
      </c>
      <c r="C52" s="612" t="s">
        <v>879</v>
      </c>
      <c r="D52" s="609" t="s">
        <v>941</v>
      </c>
      <c r="E52" s="610">
        <v>147735</v>
      </c>
      <c r="F52" s="610">
        <v>324575</v>
      </c>
      <c r="G52" s="610">
        <v>147735</v>
      </c>
      <c r="H52" s="610">
        <v>324575</v>
      </c>
      <c r="I52" s="610">
        <v>0</v>
      </c>
      <c r="J52" s="611">
        <v>0</v>
      </c>
      <c r="K52" s="311"/>
    </row>
    <row r="53" spans="1:11" ht="19.5" customHeight="1">
      <c r="A53" s="607" t="s">
        <v>939</v>
      </c>
      <c r="B53" s="612" t="s">
        <v>882</v>
      </c>
      <c r="C53" s="612" t="s">
        <v>882</v>
      </c>
      <c r="D53" s="609" t="s">
        <v>942</v>
      </c>
      <c r="E53" s="610">
        <v>147735</v>
      </c>
      <c r="F53" s="610">
        <v>324575</v>
      </c>
      <c r="G53" s="610">
        <v>147735</v>
      </c>
      <c r="H53" s="610">
        <v>324575</v>
      </c>
      <c r="I53" s="610">
        <v>0</v>
      </c>
      <c r="J53" s="611">
        <v>0</v>
      </c>
      <c r="K53" s="311"/>
    </row>
    <row r="54" spans="1:11" ht="23.25" customHeight="1">
      <c r="A54" s="607" t="s">
        <v>939</v>
      </c>
      <c r="B54" s="612" t="s">
        <v>884</v>
      </c>
      <c r="C54" s="612" t="s">
        <v>879</v>
      </c>
      <c r="D54" s="609" t="s">
        <v>943</v>
      </c>
      <c r="E54" s="610">
        <v>477602</v>
      </c>
      <c r="F54" s="610">
        <v>2702700</v>
      </c>
      <c r="G54" s="610">
        <v>477602</v>
      </c>
      <c r="H54" s="610">
        <v>2701572</v>
      </c>
      <c r="I54" s="610">
        <v>0</v>
      </c>
      <c r="J54" s="611">
        <v>1128</v>
      </c>
      <c r="K54" s="311"/>
    </row>
    <row r="55" spans="1:11" ht="23.25" customHeight="1">
      <c r="A55" s="607" t="s">
        <v>939</v>
      </c>
      <c r="B55" s="612" t="s">
        <v>884</v>
      </c>
      <c r="C55" s="612" t="s">
        <v>882</v>
      </c>
      <c r="D55" s="609" t="s">
        <v>944</v>
      </c>
      <c r="E55" s="610">
        <v>37740</v>
      </c>
      <c r="F55" s="610">
        <v>50497</v>
      </c>
      <c r="G55" s="610">
        <v>37740</v>
      </c>
      <c r="H55" s="610">
        <v>50497</v>
      </c>
      <c r="I55" s="610">
        <v>0</v>
      </c>
      <c r="J55" s="611">
        <v>0</v>
      </c>
      <c r="K55" s="311"/>
    </row>
    <row r="56" spans="1:11" ht="19.5" customHeight="1">
      <c r="A56" s="607" t="s">
        <v>939</v>
      </c>
      <c r="B56" s="612" t="s">
        <v>884</v>
      </c>
      <c r="C56" s="612" t="s">
        <v>903</v>
      </c>
      <c r="D56" s="609" t="s">
        <v>945</v>
      </c>
      <c r="E56" s="610">
        <v>426074</v>
      </c>
      <c r="F56" s="610">
        <v>1530500</v>
      </c>
      <c r="G56" s="610">
        <v>426074</v>
      </c>
      <c r="H56" s="610">
        <v>1529372</v>
      </c>
      <c r="I56" s="610">
        <v>0</v>
      </c>
      <c r="J56" s="611">
        <v>1128</v>
      </c>
      <c r="K56" s="613"/>
    </row>
    <row r="57" spans="1:11" ht="19.5" customHeight="1">
      <c r="A57" s="607" t="s">
        <v>939</v>
      </c>
      <c r="B57" s="612" t="s">
        <v>884</v>
      </c>
      <c r="C57" s="612" t="s">
        <v>935</v>
      </c>
      <c r="D57" s="609" t="s">
        <v>946</v>
      </c>
      <c r="E57" s="610">
        <v>13788</v>
      </c>
      <c r="F57" s="610">
        <v>1121703</v>
      </c>
      <c r="G57" s="610">
        <v>13788</v>
      </c>
      <c r="H57" s="610">
        <v>1121703</v>
      </c>
      <c r="I57" s="610">
        <v>0</v>
      </c>
      <c r="J57" s="611">
        <v>0</v>
      </c>
      <c r="K57" s="311"/>
    </row>
    <row r="58" spans="1:11" ht="19.5" customHeight="1">
      <c r="A58" s="607" t="s">
        <v>879</v>
      </c>
      <c r="B58" s="612" t="s">
        <v>879</v>
      </c>
      <c r="C58" s="612" t="s">
        <v>879</v>
      </c>
      <c r="D58" s="609" t="s">
        <v>947</v>
      </c>
      <c r="E58" s="610">
        <v>0</v>
      </c>
      <c r="F58" s="610">
        <v>0</v>
      </c>
      <c r="G58" s="610">
        <v>0</v>
      </c>
      <c r="H58" s="610">
        <v>0</v>
      </c>
      <c r="I58" s="610">
        <v>0</v>
      </c>
      <c r="J58" s="611">
        <v>0</v>
      </c>
      <c r="K58" s="311"/>
    </row>
    <row r="59" spans="1:11" ht="19.5" customHeight="1">
      <c r="A59" s="607" t="s">
        <v>879</v>
      </c>
      <c r="B59" s="612" t="s">
        <v>879</v>
      </c>
      <c r="C59" s="612" t="s">
        <v>879</v>
      </c>
      <c r="D59" s="609" t="s">
        <v>948</v>
      </c>
      <c r="E59" s="610">
        <v>0</v>
      </c>
      <c r="F59" s="610">
        <v>0</v>
      </c>
      <c r="G59" s="610">
        <v>0</v>
      </c>
      <c r="H59" s="610">
        <v>0</v>
      </c>
      <c r="I59" s="610">
        <v>0</v>
      </c>
      <c r="J59" s="611">
        <v>0</v>
      </c>
      <c r="K59" s="311"/>
    </row>
    <row r="60" spans="1:11" ht="19.5" customHeight="1">
      <c r="A60" s="607" t="s">
        <v>879</v>
      </c>
      <c r="B60" s="612" t="s">
        <v>879</v>
      </c>
      <c r="C60" s="612" t="s">
        <v>879</v>
      </c>
      <c r="D60" s="609" t="s">
        <v>949</v>
      </c>
      <c r="E60" s="610">
        <v>39987792</v>
      </c>
      <c r="F60" s="610">
        <v>310705778</v>
      </c>
      <c r="G60" s="610" t="s">
        <v>879</v>
      </c>
      <c r="H60" s="610" t="s">
        <v>879</v>
      </c>
      <c r="I60" s="610" t="s">
        <v>879</v>
      </c>
      <c r="J60" s="611" t="s">
        <v>879</v>
      </c>
      <c r="K60" s="311"/>
    </row>
    <row r="61" spans="1:11" ht="19.5" customHeight="1">
      <c r="A61" s="311"/>
      <c r="F61" s="308"/>
      <c r="G61" s="308"/>
      <c r="H61" s="308"/>
      <c r="I61" s="308"/>
      <c r="J61" s="308"/>
      <c r="K61" s="311"/>
    </row>
    <row r="62" spans="1:11" ht="19.5" customHeight="1">
      <c r="A62" s="311"/>
      <c r="F62" s="308"/>
      <c r="G62" s="308"/>
      <c r="H62" s="308"/>
      <c r="I62" s="308"/>
      <c r="J62" s="308"/>
      <c r="K62" s="311"/>
    </row>
    <row r="63" spans="1:11" ht="19.5" customHeight="1">
      <c r="A63" s="311"/>
      <c r="F63" s="308"/>
      <c r="G63" s="308"/>
      <c r="H63" s="308"/>
      <c r="I63" s="308"/>
      <c r="J63" s="308"/>
      <c r="K63" s="311"/>
    </row>
    <row r="64" spans="1:11" ht="23.25" customHeight="1">
      <c r="A64" s="1454" t="s">
        <v>870</v>
      </c>
      <c r="B64" s="1455"/>
      <c r="C64" s="1455"/>
      <c r="D64" s="1456"/>
      <c r="E64" s="1457" t="s">
        <v>1034</v>
      </c>
      <c r="F64" s="1458"/>
      <c r="G64" s="1457" t="s">
        <v>950</v>
      </c>
      <c r="H64" s="1458"/>
      <c r="I64" s="1457" t="s">
        <v>951</v>
      </c>
      <c r="J64" s="1458"/>
      <c r="K64" s="311"/>
    </row>
    <row r="65" spans="1:11" ht="23.25" customHeight="1">
      <c r="A65" s="325" t="s">
        <v>873</v>
      </c>
      <c r="B65" s="326" t="s">
        <v>874</v>
      </c>
      <c r="C65" s="326" t="s">
        <v>875</v>
      </c>
      <c r="D65" s="327" t="s">
        <v>876</v>
      </c>
      <c r="E65" s="328" t="s">
        <v>877</v>
      </c>
      <c r="F65" s="328" t="s">
        <v>878</v>
      </c>
      <c r="G65" s="328" t="s">
        <v>877</v>
      </c>
      <c r="H65" s="328" t="s">
        <v>878</v>
      </c>
      <c r="I65" s="328" t="s">
        <v>877</v>
      </c>
      <c r="J65" s="328" t="s">
        <v>878</v>
      </c>
      <c r="K65" s="311"/>
    </row>
    <row r="66" spans="1:11" ht="23.25" customHeight="1">
      <c r="A66" s="607" t="s">
        <v>879</v>
      </c>
      <c r="B66" s="608" t="s">
        <v>879</v>
      </c>
      <c r="C66" s="608" t="s">
        <v>879</v>
      </c>
      <c r="D66" s="609" t="s">
        <v>880</v>
      </c>
      <c r="E66" s="610">
        <v>104902602</v>
      </c>
      <c r="F66" s="610">
        <v>325205373</v>
      </c>
      <c r="G66" s="610">
        <v>97793219</v>
      </c>
      <c r="H66" s="610">
        <v>217664376</v>
      </c>
      <c r="I66" s="610">
        <v>7109383</v>
      </c>
      <c r="J66" s="611">
        <v>107540997</v>
      </c>
      <c r="K66" s="311"/>
    </row>
    <row r="67" spans="1:11" ht="23.25" customHeight="1">
      <c r="A67" s="607" t="s">
        <v>879</v>
      </c>
      <c r="B67" s="612" t="s">
        <v>879</v>
      </c>
      <c r="C67" s="612" t="s">
        <v>879</v>
      </c>
      <c r="D67" s="609" t="s">
        <v>881</v>
      </c>
      <c r="E67" s="610">
        <v>44501824</v>
      </c>
      <c r="F67" s="610">
        <v>166455931</v>
      </c>
      <c r="G67" s="610">
        <v>44313961</v>
      </c>
      <c r="H67" s="610">
        <v>159269771</v>
      </c>
      <c r="I67" s="610">
        <v>187863</v>
      </c>
      <c r="J67" s="611">
        <v>7186160</v>
      </c>
      <c r="K67" s="311"/>
    </row>
    <row r="68" spans="1:11" ht="16.5" customHeight="1">
      <c r="A68" s="607" t="s">
        <v>882</v>
      </c>
      <c r="B68" s="612" t="s">
        <v>879</v>
      </c>
      <c r="C68" s="612" t="s">
        <v>879</v>
      </c>
      <c r="D68" s="609" t="s">
        <v>952</v>
      </c>
      <c r="E68" s="610">
        <v>9859852</v>
      </c>
      <c r="F68" s="610">
        <v>59965429</v>
      </c>
      <c r="G68" s="610">
        <v>9859852</v>
      </c>
      <c r="H68" s="610">
        <v>59003346</v>
      </c>
      <c r="I68" s="610">
        <v>0</v>
      </c>
      <c r="J68" s="611">
        <v>962083</v>
      </c>
      <c r="K68" s="311"/>
    </row>
    <row r="69" spans="1:11" ht="16.5" customHeight="1">
      <c r="A69" s="607" t="s">
        <v>882</v>
      </c>
      <c r="B69" s="612" t="s">
        <v>953</v>
      </c>
      <c r="C69" s="612" t="s">
        <v>879</v>
      </c>
      <c r="D69" s="609" t="s">
        <v>954</v>
      </c>
      <c r="E69" s="610">
        <v>1403372</v>
      </c>
      <c r="F69" s="610">
        <v>16399275</v>
      </c>
      <c r="G69" s="610">
        <v>1403372</v>
      </c>
      <c r="H69" s="610">
        <v>15637192</v>
      </c>
      <c r="I69" s="610">
        <v>0</v>
      </c>
      <c r="J69" s="611">
        <v>762083</v>
      </c>
      <c r="K69" s="311"/>
    </row>
    <row r="70" spans="1:11" ht="18.75" customHeight="1">
      <c r="A70" s="607" t="s">
        <v>882</v>
      </c>
      <c r="B70" s="612" t="s">
        <v>953</v>
      </c>
      <c r="C70" s="612" t="s">
        <v>882</v>
      </c>
      <c r="D70" s="609" t="s">
        <v>955</v>
      </c>
      <c r="E70" s="610">
        <v>944915</v>
      </c>
      <c r="F70" s="610">
        <v>13335058</v>
      </c>
      <c r="G70" s="610">
        <v>944915</v>
      </c>
      <c r="H70" s="610">
        <v>13335058</v>
      </c>
      <c r="I70" s="610">
        <v>0</v>
      </c>
      <c r="J70" s="611">
        <v>0</v>
      </c>
      <c r="K70" s="311"/>
    </row>
    <row r="71" spans="1:11">
      <c r="A71" s="607" t="s">
        <v>882</v>
      </c>
      <c r="B71" s="612" t="s">
        <v>953</v>
      </c>
      <c r="C71" s="612" t="s">
        <v>884</v>
      </c>
      <c r="D71" s="609" t="s">
        <v>956</v>
      </c>
      <c r="E71" s="610">
        <v>121251</v>
      </c>
      <c r="F71" s="610">
        <v>625463</v>
      </c>
      <c r="G71" s="610">
        <v>121251</v>
      </c>
      <c r="H71" s="610">
        <v>625463</v>
      </c>
      <c r="I71" s="610">
        <v>0</v>
      </c>
      <c r="J71" s="611">
        <v>0</v>
      </c>
    </row>
    <row r="72" spans="1:11">
      <c r="A72" s="607" t="s">
        <v>882</v>
      </c>
      <c r="B72" s="612" t="s">
        <v>953</v>
      </c>
      <c r="C72" s="612" t="s">
        <v>908</v>
      </c>
      <c r="D72" s="609" t="s">
        <v>957</v>
      </c>
      <c r="E72" s="610">
        <v>303609</v>
      </c>
      <c r="F72" s="610">
        <v>1139483</v>
      </c>
      <c r="G72" s="610">
        <v>303609</v>
      </c>
      <c r="H72" s="610">
        <v>1139483</v>
      </c>
      <c r="I72" s="610">
        <v>0</v>
      </c>
      <c r="J72" s="611">
        <v>0</v>
      </c>
    </row>
    <row r="73" spans="1:11">
      <c r="A73" s="607" t="s">
        <v>882</v>
      </c>
      <c r="B73" s="612" t="s">
        <v>953</v>
      </c>
      <c r="C73" s="612" t="s">
        <v>903</v>
      </c>
      <c r="D73" s="609" t="s">
        <v>958</v>
      </c>
      <c r="E73" s="610">
        <v>2000</v>
      </c>
      <c r="F73" s="610">
        <v>5000</v>
      </c>
      <c r="G73" s="610">
        <v>2000</v>
      </c>
      <c r="H73" s="610">
        <v>5000</v>
      </c>
      <c r="I73" s="610">
        <v>0</v>
      </c>
      <c r="J73" s="611">
        <v>0</v>
      </c>
    </row>
    <row r="74" spans="1:11">
      <c r="A74" s="607" t="s">
        <v>882</v>
      </c>
      <c r="B74" s="612" t="s">
        <v>953</v>
      </c>
      <c r="C74" s="612" t="s">
        <v>911</v>
      </c>
      <c r="D74" s="609" t="s">
        <v>959</v>
      </c>
      <c r="E74" s="610">
        <v>31597</v>
      </c>
      <c r="F74" s="610">
        <v>1294271</v>
      </c>
      <c r="G74" s="610">
        <v>31597</v>
      </c>
      <c r="H74" s="610">
        <v>532188</v>
      </c>
      <c r="I74" s="610">
        <v>0</v>
      </c>
      <c r="J74" s="611">
        <v>762083</v>
      </c>
    </row>
    <row r="75" spans="1:11">
      <c r="A75" s="607" t="s">
        <v>882</v>
      </c>
      <c r="B75" s="612" t="s">
        <v>960</v>
      </c>
      <c r="C75" s="612" t="s">
        <v>879</v>
      </c>
      <c r="D75" s="609" t="s">
        <v>961</v>
      </c>
      <c r="E75" s="610">
        <v>794985</v>
      </c>
      <c r="F75" s="610">
        <v>16614985</v>
      </c>
      <c r="G75" s="610">
        <v>794985</v>
      </c>
      <c r="H75" s="610">
        <v>16614985</v>
      </c>
      <c r="I75" s="610">
        <v>0</v>
      </c>
      <c r="J75" s="611">
        <v>0</v>
      </c>
    </row>
    <row r="76" spans="1:11">
      <c r="A76" s="607" t="s">
        <v>882</v>
      </c>
      <c r="B76" s="612" t="s">
        <v>960</v>
      </c>
      <c r="C76" s="612" t="s">
        <v>882</v>
      </c>
      <c r="D76" s="609" t="s">
        <v>955</v>
      </c>
      <c r="E76" s="610">
        <v>360471</v>
      </c>
      <c r="F76" s="610">
        <v>7525471</v>
      </c>
      <c r="G76" s="610">
        <v>360471</v>
      </c>
      <c r="H76" s="610">
        <v>7525471</v>
      </c>
      <c r="I76" s="610">
        <v>0</v>
      </c>
      <c r="J76" s="611">
        <v>0</v>
      </c>
    </row>
    <row r="77" spans="1:11">
      <c r="A77" s="607" t="s">
        <v>882</v>
      </c>
      <c r="B77" s="612" t="s">
        <v>960</v>
      </c>
      <c r="C77" s="612" t="s">
        <v>884</v>
      </c>
      <c r="D77" s="609" t="s">
        <v>962</v>
      </c>
      <c r="E77" s="610">
        <v>434514</v>
      </c>
      <c r="F77" s="610">
        <v>9089514</v>
      </c>
      <c r="G77" s="610">
        <v>434514</v>
      </c>
      <c r="H77" s="610">
        <v>9089514</v>
      </c>
      <c r="I77" s="610">
        <v>0</v>
      </c>
      <c r="J77" s="611">
        <v>0</v>
      </c>
    </row>
    <row r="78" spans="1:11">
      <c r="A78" s="607" t="s">
        <v>882</v>
      </c>
      <c r="B78" s="612" t="s">
        <v>963</v>
      </c>
      <c r="C78" s="612" t="s">
        <v>879</v>
      </c>
      <c r="D78" s="609" t="s">
        <v>964</v>
      </c>
      <c r="E78" s="610">
        <v>7653501</v>
      </c>
      <c r="F78" s="610">
        <v>26728197</v>
      </c>
      <c r="G78" s="610">
        <v>7653501</v>
      </c>
      <c r="H78" s="610">
        <v>26528197</v>
      </c>
      <c r="I78" s="610">
        <v>0</v>
      </c>
      <c r="J78" s="611">
        <v>200000</v>
      </c>
    </row>
    <row r="79" spans="1:11">
      <c r="A79" s="607" t="s">
        <v>882</v>
      </c>
      <c r="B79" s="612" t="s">
        <v>963</v>
      </c>
      <c r="C79" s="612" t="s">
        <v>884</v>
      </c>
      <c r="D79" s="609" t="s">
        <v>965</v>
      </c>
      <c r="E79" s="610">
        <v>2618210</v>
      </c>
      <c r="F79" s="610">
        <v>16602134</v>
      </c>
      <c r="G79" s="610">
        <v>2618210</v>
      </c>
      <c r="H79" s="610">
        <v>16602134</v>
      </c>
      <c r="I79" s="610">
        <v>0</v>
      </c>
      <c r="J79" s="611">
        <v>0</v>
      </c>
    </row>
    <row r="80" spans="1:11">
      <c r="A80" s="607" t="s">
        <v>882</v>
      </c>
      <c r="B80" s="612" t="s">
        <v>963</v>
      </c>
      <c r="C80" s="612" t="s">
        <v>908</v>
      </c>
      <c r="D80" s="609" t="s">
        <v>966</v>
      </c>
      <c r="E80" s="610">
        <v>11879</v>
      </c>
      <c r="F80" s="610">
        <v>93423</v>
      </c>
      <c r="G80" s="610">
        <v>11879</v>
      </c>
      <c r="H80" s="610">
        <v>93423</v>
      </c>
      <c r="I80" s="610">
        <v>0</v>
      </c>
      <c r="J80" s="611">
        <v>0</v>
      </c>
    </row>
    <row r="81" spans="1:10">
      <c r="A81" s="607" t="s">
        <v>882</v>
      </c>
      <c r="B81" s="612" t="s">
        <v>963</v>
      </c>
      <c r="C81" s="612" t="s">
        <v>903</v>
      </c>
      <c r="D81" s="609" t="s">
        <v>967</v>
      </c>
      <c r="E81" s="610">
        <v>9000</v>
      </c>
      <c r="F81" s="610">
        <v>12669</v>
      </c>
      <c r="G81" s="610">
        <v>9000</v>
      </c>
      <c r="H81" s="610">
        <v>12669</v>
      </c>
      <c r="I81" s="610">
        <v>0</v>
      </c>
      <c r="J81" s="611">
        <v>0</v>
      </c>
    </row>
    <row r="82" spans="1:10">
      <c r="A82" s="607" t="s">
        <v>882</v>
      </c>
      <c r="B82" s="612" t="s">
        <v>963</v>
      </c>
      <c r="C82" s="612" t="s">
        <v>911</v>
      </c>
      <c r="D82" s="609" t="s">
        <v>968</v>
      </c>
      <c r="E82" s="610">
        <v>3940515</v>
      </c>
      <c r="F82" s="610">
        <v>6663048</v>
      </c>
      <c r="G82" s="610">
        <v>3940515</v>
      </c>
      <c r="H82" s="610">
        <v>6463048</v>
      </c>
      <c r="I82" s="610">
        <v>0</v>
      </c>
      <c r="J82" s="611">
        <v>200000</v>
      </c>
    </row>
    <row r="83" spans="1:10">
      <c r="A83" s="607" t="s">
        <v>882</v>
      </c>
      <c r="B83" s="612" t="s">
        <v>963</v>
      </c>
      <c r="C83" s="612" t="s">
        <v>918</v>
      </c>
      <c r="D83" s="609" t="s">
        <v>969</v>
      </c>
      <c r="E83" s="610">
        <v>81957</v>
      </c>
      <c r="F83" s="610">
        <v>540331</v>
      </c>
      <c r="G83" s="610">
        <v>81957</v>
      </c>
      <c r="H83" s="610">
        <v>540331</v>
      </c>
      <c r="I83" s="610">
        <v>0</v>
      </c>
      <c r="J83" s="611">
        <v>0</v>
      </c>
    </row>
    <row r="84" spans="1:10">
      <c r="A84" s="607" t="s">
        <v>882</v>
      </c>
      <c r="B84" s="612" t="s">
        <v>963</v>
      </c>
      <c r="C84" s="612" t="s">
        <v>920</v>
      </c>
      <c r="D84" s="609" t="s">
        <v>970</v>
      </c>
      <c r="E84" s="610">
        <v>991940</v>
      </c>
      <c r="F84" s="610">
        <v>2816592</v>
      </c>
      <c r="G84" s="610">
        <v>991940</v>
      </c>
      <c r="H84" s="610">
        <v>2816592</v>
      </c>
      <c r="I84" s="610">
        <v>0</v>
      </c>
      <c r="J84" s="611">
        <v>0</v>
      </c>
    </row>
    <row r="85" spans="1:10">
      <c r="A85" s="607" t="s">
        <v>882</v>
      </c>
      <c r="B85" s="612" t="s">
        <v>971</v>
      </c>
      <c r="C85" s="612" t="s">
        <v>879</v>
      </c>
      <c r="D85" s="609" t="s">
        <v>972</v>
      </c>
      <c r="E85" s="610">
        <v>7994</v>
      </c>
      <c r="F85" s="610">
        <v>222972</v>
      </c>
      <c r="G85" s="610">
        <v>7994</v>
      </c>
      <c r="H85" s="610">
        <v>222972</v>
      </c>
      <c r="I85" s="610">
        <v>0</v>
      </c>
      <c r="J85" s="611">
        <v>0</v>
      </c>
    </row>
    <row r="86" spans="1:10">
      <c r="A86" s="607" t="s">
        <v>882</v>
      </c>
      <c r="B86" s="612" t="s">
        <v>971</v>
      </c>
      <c r="C86" s="612" t="s">
        <v>884</v>
      </c>
      <c r="D86" s="609" t="s">
        <v>973</v>
      </c>
      <c r="E86" s="610">
        <v>7994</v>
      </c>
      <c r="F86" s="610">
        <v>222972</v>
      </c>
      <c r="G86" s="610">
        <v>7994</v>
      </c>
      <c r="H86" s="610">
        <v>222972</v>
      </c>
      <c r="I86" s="610">
        <v>0</v>
      </c>
      <c r="J86" s="611">
        <v>0</v>
      </c>
    </row>
    <row r="87" spans="1:10">
      <c r="A87" s="607" t="s">
        <v>884</v>
      </c>
      <c r="B87" s="612" t="s">
        <v>879</v>
      </c>
      <c r="C87" s="612" t="s">
        <v>879</v>
      </c>
      <c r="D87" s="609" t="s">
        <v>974</v>
      </c>
      <c r="E87" s="610">
        <v>1252475</v>
      </c>
      <c r="F87" s="610">
        <v>6049747</v>
      </c>
      <c r="G87" s="610">
        <v>1252475</v>
      </c>
      <c r="H87" s="610">
        <v>6049747</v>
      </c>
      <c r="I87" s="610">
        <v>0</v>
      </c>
      <c r="J87" s="611">
        <v>0</v>
      </c>
    </row>
    <row r="88" spans="1:10">
      <c r="A88" s="607" t="s">
        <v>884</v>
      </c>
      <c r="B88" s="612" t="s">
        <v>975</v>
      </c>
      <c r="C88" s="612" t="s">
        <v>879</v>
      </c>
      <c r="D88" s="609" t="s">
        <v>976</v>
      </c>
      <c r="E88" s="610">
        <v>167833</v>
      </c>
      <c r="F88" s="610">
        <v>2249227</v>
      </c>
      <c r="G88" s="610">
        <v>167833</v>
      </c>
      <c r="H88" s="610">
        <v>2249227</v>
      </c>
      <c r="I88" s="610">
        <v>0</v>
      </c>
      <c r="J88" s="611">
        <v>0</v>
      </c>
    </row>
    <row r="89" spans="1:10">
      <c r="A89" s="607" t="s">
        <v>884</v>
      </c>
      <c r="B89" s="612" t="s">
        <v>975</v>
      </c>
      <c r="C89" s="612" t="s">
        <v>884</v>
      </c>
      <c r="D89" s="609" t="s">
        <v>977</v>
      </c>
      <c r="E89" s="610">
        <v>44154</v>
      </c>
      <c r="F89" s="610">
        <v>364258</v>
      </c>
      <c r="G89" s="610">
        <v>44154</v>
      </c>
      <c r="H89" s="610">
        <v>364258</v>
      </c>
      <c r="I89" s="610">
        <v>0</v>
      </c>
      <c r="J89" s="611">
        <v>0</v>
      </c>
    </row>
    <row r="90" spans="1:10">
      <c r="A90" s="607" t="s">
        <v>884</v>
      </c>
      <c r="B90" s="612" t="s">
        <v>975</v>
      </c>
      <c r="C90" s="612" t="s">
        <v>908</v>
      </c>
      <c r="D90" s="609" t="s">
        <v>978</v>
      </c>
      <c r="E90" s="610">
        <v>123679</v>
      </c>
      <c r="F90" s="610">
        <v>1884969</v>
      </c>
      <c r="G90" s="610">
        <v>123679</v>
      </c>
      <c r="H90" s="610">
        <v>1884969</v>
      </c>
      <c r="I90" s="610">
        <v>0</v>
      </c>
      <c r="J90" s="611">
        <v>0</v>
      </c>
    </row>
    <row r="91" spans="1:10">
      <c r="A91" s="607" t="s">
        <v>884</v>
      </c>
      <c r="B91" s="612" t="s">
        <v>979</v>
      </c>
      <c r="C91" s="612" t="s">
        <v>879</v>
      </c>
      <c r="D91" s="609" t="s">
        <v>980</v>
      </c>
      <c r="E91" s="610">
        <v>1084642</v>
      </c>
      <c r="F91" s="610">
        <v>3800520</v>
      </c>
      <c r="G91" s="610">
        <v>1084642</v>
      </c>
      <c r="H91" s="610">
        <v>3800520</v>
      </c>
      <c r="I91" s="610">
        <v>0</v>
      </c>
      <c r="J91" s="611">
        <v>0</v>
      </c>
    </row>
    <row r="92" spans="1:10">
      <c r="A92" s="607" t="s">
        <v>884</v>
      </c>
      <c r="B92" s="612" t="s">
        <v>979</v>
      </c>
      <c r="C92" s="612" t="s">
        <v>884</v>
      </c>
      <c r="D92" s="609" t="s">
        <v>981</v>
      </c>
      <c r="E92" s="610">
        <v>871251</v>
      </c>
      <c r="F92" s="610">
        <v>2635644</v>
      </c>
      <c r="G92" s="610">
        <v>871251</v>
      </c>
      <c r="H92" s="610">
        <v>2635644</v>
      </c>
      <c r="I92" s="610">
        <v>0</v>
      </c>
      <c r="J92" s="611">
        <v>0</v>
      </c>
    </row>
    <row r="93" spans="1:10">
      <c r="A93" s="607" t="s">
        <v>884</v>
      </c>
      <c r="B93" s="612" t="s">
        <v>979</v>
      </c>
      <c r="C93" s="612" t="s">
        <v>908</v>
      </c>
      <c r="D93" s="609" t="s">
        <v>970</v>
      </c>
      <c r="E93" s="610">
        <v>213391</v>
      </c>
      <c r="F93" s="610">
        <v>1164876</v>
      </c>
      <c r="G93" s="610">
        <v>213391</v>
      </c>
      <c r="H93" s="610">
        <v>1164876</v>
      </c>
      <c r="I93" s="610">
        <v>0</v>
      </c>
      <c r="J93" s="611">
        <v>0</v>
      </c>
    </row>
    <row r="94" spans="1:10">
      <c r="A94" s="607" t="s">
        <v>908</v>
      </c>
      <c r="B94" s="612" t="s">
        <v>879</v>
      </c>
      <c r="C94" s="612" t="s">
        <v>879</v>
      </c>
      <c r="D94" s="609" t="s">
        <v>982</v>
      </c>
      <c r="E94" s="610">
        <v>29291702</v>
      </c>
      <c r="F94" s="610">
        <v>64348063</v>
      </c>
      <c r="G94" s="610">
        <v>29103839</v>
      </c>
      <c r="H94" s="610">
        <v>58123986</v>
      </c>
      <c r="I94" s="610">
        <v>187863</v>
      </c>
      <c r="J94" s="611">
        <v>6224077</v>
      </c>
    </row>
    <row r="95" spans="1:10">
      <c r="A95" s="607" t="s">
        <v>908</v>
      </c>
      <c r="B95" s="612" t="s">
        <v>983</v>
      </c>
      <c r="C95" s="612" t="s">
        <v>879</v>
      </c>
      <c r="D95" s="609" t="s">
        <v>984</v>
      </c>
      <c r="E95" s="610">
        <v>8800367</v>
      </c>
      <c r="F95" s="610">
        <v>23363683</v>
      </c>
      <c r="G95" s="610">
        <v>8786804</v>
      </c>
      <c r="H95" s="610">
        <v>19230840</v>
      </c>
      <c r="I95" s="610">
        <v>13563</v>
      </c>
      <c r="J95" s="611">
        <v>4132843</v>
      </c>
    </row>
    <row r="96" spans="1:10">
      <c r="A96" s="607" t="s">
        <v>908</v>
      </c>
      <c r="B96" s="612" t="s">
        <v>983</v>
      </c>
      <c r="C96" s="612" t="s">
        <v>884</v>
      </c>
      <c r="D96" s="609" t="s">
        <v>985</v>
      </c>
      <c r="E96" s="610">
        <v>8800367</v>
      </c>
      <c r="F96" s="610">
        <v>23363683</v>
      </c>
      <c r="G96" s="610">
        <v>8786804</v>
      </c>
      <c r="H96" s="610">
        <v>19230840</v>
      </c>
      <c r="I96" s="610">
        <v>13563</v>
      </c>
      <c r="J96" s="611">
        <v>4132843</v>
      </c>
    </row>
    <row r="97" spans="1:10">
      <c r="A97" s="607" t="s">
        <v>908</v>
      </c>
      <c r="B97" s="612" t="s">
        <v>986</v>
      </c>
      <c r="C97" s="612" t="s">
        <v>879</v>
      </c>
      <c r="D97" s="609" t="s">
        <v>987</v>
      </c>
      <c r="E97" s="610">
        <v>6599</v>
      </c>
      <c r="F97" s="610">
        <v>98222</v>
      </c>
      <c r="G97" s="610">
        <v>6599</v>
      </c>
      <c r="H97" s="610">
        <v>98222</v>
      </c>
      <c r="I97" s="610">
        <v>0</v>
      </c>
      <c r="J97" s="611">
        <v>0</v>
      </c>
    </row>
    <row r="98" spans="1:10">
      <c r="A98" s="607" t="s">
        <v>908</v>
      </c>
      <c r="B98" s="612" t="s">
        <v>986</v>
      </c>
      <c r="C98" s="612" t="s">
        <v>908</v>
      </c>
      <c r="D98" s="609" t="s">
        <v>988</v>
      </c>
      <c r="E98" s="610">
        <v>6599</v>
      </c>
      <c r="F98" s="610">
        <v>98222</v>
      </c>
      <c r="G98" s="610">
        <v>6599</v>
      </c>
      <c r="H98" s="610">
        <v>98222</v>
      </c>
      <c r="I98" s="610">
        <v>0</v>
      </c>
      <c r="J98" s="611">
        <v>0</v>
      </c>
    </row>
    <row r="99" spans="1:10">
      <c r="A99" s="607" t="s">
        <v>908</v>
      </c>
      <c r="B99" s="612" t="s">
        <v>989</v>
      </c>
      <c r="C99" s="612" t="s">
        <v>879</v>
      </c>
      <c r="D99" s="609" t="s">
        <v>990</v>
      </c>
      <c r="E99" s="610">
        <v>20484736</v>
      </c>
      <c r="F99" s="610">
        <v>40886158</v>
      </c>
      <c r="G99" s="610">
        <v>20310436</v>
      </c>
      <c r="H99" s="610">
        <v>38794924</v>
      </c>
      <c r="I99" s="610">
        <v>174300</v>
      </c>
      <c r="J99" s="611">
        <v>2091234</v>
      </c>
    </row>
    <row r="100" spans="1:10">
      <c r="A100" s="607" t="s">
        <v>908</v>
      </c>
      <c r="B100" s="612" t="s">
        <v>989</v>
      </c>
      <c r="C100" s="612" t="s">
        <v>884</v>
      </c>
      <c r="D100" s="609" t="s">
        <v>991</v>
      </c>
      <c r="E100" s="610">
        <v>3413616</v>
      </c>
      <c r="F100" s="610">
        <v>9735730</v>
      </c>
      <c r="G100" s="610">
        <v>3239316</v>
      </c>
      <c r="H100" s="610">
        <v>8744496</v>
      </c>
      <c r="I100" s="610">
        <v>174300</v>
      </c>
      <c r="J100" s="611">
        <v>991234</v>
      </c>
    </row>
    <row r="101" spans="1:10">
      <c r="A101" s="607" t="s">
        <v>908</v>
      </c>
      <c r="B101" s="612" t="s">
        <v>989</v>
      </c>
      <c r="C101" s="612" t="s">
        <v>908</v>
      </c>
      <c r="D101" s="609" t="s">
        <v>992</v>
      </c>
      <c r="E101" s="610">
        <v>0</v>
      </c>
      <c r="F101" s="610">
        <v>820000</v>
      </c>
      <c r="G101" s="610">
        <v>0</v>
      </c>
      <c r="H101" s="610">
        <v>820000</v>
      </c>
      <c r="I101" s="610">
        <v>0</v>
      </c>
      <c r="J101" s="611">
        <v>0</v>
      </c>
    </row>
    <row r="102" spans="1:10">
      <c r="A102" s="607" t="s">
        <v>908</v>
      </c>
      <c r="B102" s="612" t="s">
        <v>989</v>
      </c>
      <c r="C102" s="612" t="s">
        <v>911</v>
      </c>
      <c r="D102" s="609" t="s">
        <v>993</v>
      </c>
      <c r="E102" s="610">
        <v>16740618</v>
      </c>
      <c r="F102" s="610">
        <v>27383783</v>
      </c>
      <c r="G102" s="610">
        <v>16740618</v>
      </c>
      <c r="H102" s="610">
        <v>26283783</v>
      </c>
      <c r="I102" s="610">
        <v>0</v>
      </c>
      <c r="J102" s="611">
        <v>1100000</v>
      </c>
    </row>
    <row r="103" spans="1:10">
      <c r="A103" s="607" t="s">
        <v>908</v>
      </c>
      <c r="B103" s="612" t="s">
        <v>989</v>
      </c>
      <c r="C103" s="612" t="s">
        <v>918</v>
      </c>
      <c r="D103" s="609" t="s">
        <v>994</v>
      </c>
      <c r="E103" s="610">
        <v>330502</v>
      </c>
      <c r="F103" s="610">
        <v>2946645</v>
      </c>
      <c r="G103" s="610">
        <v>330502</v>
      </c>
      <c r="H103" s="610">
        <v>2946645</v>
      </c>
      <c r="I103" s="610">
        <v>0</v>
      </c>
      <c r="J103" s="611">
        <v>0</v>
      </c>
    </row>
    <row r="104" spans="1:10">
      <c r="A104" s="607" t="s">
        <v>903</v>
      </c>
      <c r="B104" s="612" t="s">
        <v>879</v>
      </c>
      <c r="C104" s="612" t="s">
        <v>879</v>
      </c>
      <c r="D104" s="609" t="s">
        <v>995</v>
      </c>
      <c r="E104" s="610">
        <v>238151</v>
      </c>
      <c r="F104" s="610">
        <v>7030136</v>
      </c>
      <c r="G104" s="610">
        <v>238151</v>
      </c>
      <c r="H104" s="610">
        <v>7030136</v>
      </c>
      <c r="I104" s="610">
        <v>0</v>
      </c>
      <c r="J104" s="611">
        <v>0</v>
      </c>
    </row>
    <row r="105" spans="1:10">
      <c r="A105" s="607" t="s">
        <v>903</v>
      </c>
      <c r="B105" s="612" t="s">
        <v>996</v>
      </c>
      <c r="C105" s="612" t="s">
        <v>879</v>
      </c>
      <c r="D105" s="609" t="s">
        <v>997</v>
      </c>
      <c r="E105" s="610">
        <v>67526</v>
      </c>
      <c r="F105" s="610">
        <v>447620</v>
      </c>
      <c r="G105" s="610">
        <v>67526</v>
      </c>
      <c r="H105" s="610">
        <v>447620</v>
      </c>
      <c r="I105" s="610">
        <v>0</v>
      </c>
      <c r="J105" s="611">
        <v>0</v>
      </c>
    </row>
    <row r="106" spans="1:10">
      <c r="A106" s="607" t="s">
        <v>903</v>
      </c>
      <c r="B106" s="612" t="s">
        <v>996</v>
      </c>
      <c r="C106" s="612" t="s">
        <v>884</v>
      </c>
      <c r="D106" s="609" t="s">
        <v>998</v>
      </c>
      <c r="E106" s="610">
        <v>67526</v>
      </c>
      <c r="F106" s="610">
        <v>447620</v>
      </c>
      <c r="G106" s="610">
        <v>67526</v>
      </c>
      <c r="H106" s="610">
        <v>447620</v>
      </c>
      <c r="I106" s="610">
        <v>0</v>
      </c>
      <c r="J106" s="611">
        <v>0</v>
      </c>
    </row>
    <row r="107" spans="1:10">
      <c r="A107" s="607" t="s">
        <v>903</v>
      </c>
      <c r="B107" s="612" t="s">
        <v>999</v>
      </c>
      <c r="C107" s="612" t="s">
        <v>879</v>
      </c>
      <c r="D107" s="609" t="s">
        <v>1000</v>
      </c>
      <c r="E107" s="610">
        <v>41516</v>
      </c>
      <c r="F107" s="610">
        <v>106055</v>
      </c>
      <c r="G107" s="610">
        <v>41516</v>
      </c>
      <c r="H107" s="610">
        <v>106055</v>
      </c>
      <c r="I107" s="610">
        <v>0</v>
      </c>
      <c r="J107" s="611">
        <v>0</v>
      </c>
    </row>
    <row r="108" spans="1:10">
      <c r="A108" s="607" t="s">
        <v>903</v>
      </c>
      <c r="B108" s="612" t="s">
        <v>999</v>
      </c>
      <c r="C108" s="612" t="s">
        <v>884</v>
      </c>
      <c r="D108" s="609" t="s">
        <v>1001</v>
      </c>
      <c r="E108" s="610">
        <v>41516</v>
      </c>
      <c r="F108" s="610">
        <v>106055</v>
      </c>
      <c r="G108" s="610">
        <v>41516</v>
      </c>
      <c r="H108" s="610">
        <v>106055</v>
      </c>
      <c r="I108" s="610">
        <v>0</v>
      </c>
      <c r="J108" s="611">
        <v>0</v>
      </c>
    </row>
    <row r="109" spans="1:10">
      <c r="A109" s="607" t="s">
        <v>903</v>
      </c>
      <c r="B109" s="612" t="s">
        <v>1002</v>
      </c>
      <c r="C109" s="612" t="s">
        <v>879</v>
      </c>
      <c r="D109" s="609" t="s">
        <v>1003</v>
      </c>
      <c r="E109" s="610">
        <v>129109</v>
      </c>
      <c r="F109" s="610">
        <v>6476461</v>
      </c>
      <c r="G109" s="610">
        <v>129109</v>
      </c>
      <c r="H109" s="610">
        <v>6476461</v>
      </c>
      <c r="I109" s="610">
        <v>0</v>
      </c>
      <c r="J109" s="611">
        <v>0</v>
      </c>
    </row>
    <row r="110" spans="1:10">
      <c r="A110" s="607" t="s">
        <v>903</v>
      </c>
      <c r="B110" s="612" t="s">
        <v>1002</v>
      </c>
      <c r="C110" s="612" t="s">
        <v>884</v>
      </c>
      <c r="D110" s="609" t="s">
        <v>1004</v>
      </c>
      <c r="E110" s="610">
        <v>129109</v>
      </c>
      <c r="F110" s="610">
        <v>6476461</v>
      </c>
      <c r="G110" s="610">
        <v>129109</v>
      </c>
      <c r="H110" s="610">
        <v>6476461</v>
      </c>
      <c r="I110" s="610">
        <v>0</v>
      </c>
      <c r="J110" s="611">
        <v>0</v>
      </c>
    </row>
    <row r="111" spans="1:10">
      <c r="A111" s="607" t="s">
        <v>911</v>
      </c>
      <c r="B111" s="612" t="s">
        <v>879</v>
      </c>
      <c r="C111" s="612" t="s">
        <v>879</v>
      </c>
      <c r="D111" s="609" t="s">
        <v>1005</v>
      </c>
      <c r="E111" s="610">
        <v>3842701</v>
      </c>
      <c r="F111" s="610">
        <v>18791990</v>
      </c>
      <c r="G111" s="610">
        <v>3842701</v>
      </c>
      <c r="H111" s="610">
        <v>18791990</v>
      </c>
      <c r="I111" s="610">
        <v>0</v>
      </c>
      <c r="J111" s="611">
        <v>0</v>
      </c>
    </row>
    <row r="112" spans="1:10">
      <c r="A112" s="607" t="s">
        <v>911</v>
      </c>
      <c r="B112" s="612" t="s">
        <v>1006</v>
      </c>
      <c r="C112" s="612" t="s">
        <v>879</v>
      </c>
      <c r="D112" s="609" t="s">
        <v>1007</v>
      </c>
      <c r="E112" s="610">
        <v>2744461</v>
      </c>
      <c r="F112" s="610">
        <v>15663036</v>
      </c>
      <c r="G112" s="610">
        <v>2744461</v>
      </c>
      <c r="H112" s="610">
        <v>15663036</v>
      </c>
      <c r="I112" s="610">
        <v>0</v>
      </c>
      <c r="J112" s="611">
        <v>0</v>
      </c>
    </row>
    <row r="113" spans="1:10">
      <c r="A113" s="607" t="s">
        <v>911</v>
      </c>
      <c r="B113" s="612" t="s">
        <v>1006</v>
      </c>
      <c r="C113" s="612" t="s">
        <v>908</v>
      </c>
      <c r="D113" s="609" t="s">
        <v>1008</v>
      </c>
      <c r="E113" s="610">
        <v>2744461</v>
      </c>
      <c r="F113" s="610">
        <v>15663036</v>
      </c>
      <c r="G113" s="610">
        <v>2744461</v>
      </c>
      <c r="H113" s="610">
        <v>15663036</v>
      </c>
      <c r="I113" s="610">
        <v>0</v>
      </c>
      <c r="J113" s="611">
        <v>0</v>
      </c>
    </row>
    <row r="114" spans="1:10">
      <c r="A114" s="607" t="s">
        <v>911</v>
      </c>
      <c r="B114" s="612" t="s">
        <v>1009</v>
      </c>
      <c r="C114" s="612" t="s">
        <v>879</v>
      </c>
      <c r="D114" s="609" t="s">
        <v>1010</v>
      </c>
      <c r="E114" s="610">
        <v>1098240</v>
      </c>
      <c r="F114" s="610">
        <v>3128954</v>
      </c>
      <c r="G114" s="610">
        <v>1098240</v>
      </c>
      <c r="H114" s="610">
        <v>3128954</v>
      </c>
      <c r="I114" s="610">
        <v>0</v>
      </c>
      <c r="J114" s="611">
        <v>0</v>
      </c>
    </row>
    <row r="115" spans="1:10">
      <c r="A115" s="607" t="s">
        <v>911</v>
      </c>
      <c r="B115" s="612" t="s">
        <v>1009</v>
      </c>
      <c r="C115" s="612" t="s">
        <v>884</v>
      </c>
      <c r="D115" s="609" t="s">
        <v>1011</v>
      </c>
      <c r="E115" s="610">
        <v>1098240</v>
      </c>
      <c r="F115" s="610">
        <v>3128954</v>
      </c>
      <c r="G115" s="610">
        <v>1098240</v>
      </c>
      <c r="H115" s="610">
        <v>3128954</v>
      </c>
      <c r="I115" s="610">
        <v>0</v>
      </c>
      <c r="J115" s="611">
        <v>0</v>
      </c>
    </row>
    <row r="116" spans="1:10">
      <c r="A116" s="607" t="s">
        <v>918</v>
      </c>
      <c r="B116" s="612" t="s">
        <v>879</v>
      </c>
      <c r="C116" s="612" t="s">
        <v>879</v>
      </c>
      <c r="D116" s="609" t="s">
        <v>1012</v>
      </c>
      <c r="E116" s="610">
        <v>16943</v>
      </c>
      <c r="F116" s="610">
        <v>10103366</v>
      </c>
      <c r="G116" s="610">
        <v>16943</v>
      </c>
      <c r="H116" s="610">
        <v>10103366</v>
      </c>
      <c r="I116" s="610">
        <v>0</v>
      </c>
      <c r="J116" s="611">
        <v>0</v>
      </c>
    </row>
    <row r="117" spans="1:10">
      <c r="A117" s="607" t="s">
        <v>918</v>
      </c>
      <c r="B117" s="612" t="s">
        <v>1013</v>
      </c>
      <c r="C117" s="612" t="s">
        <v>879</v>
      </c>
      <c r="D117" s="609" t="s">
        <v>1014</v>
      </c>
      <c r="E117" s="610">
        <v>16943</v>
      </c>
      <c r="F117" s="610">
        <v>10103366</v>
      </c>
      <c r="G117" s="610">
        <v>16943</v>
      </c>
      <c r="H117" s="610">
        <v>10103366</v>
      </c>
      <c r="I117" s="610">
        <v>0</v>
      </c>
      <c r="J117" s="611">
        <v>0</v>
      </c>
    </row>
    <row r="118" spans="1:10">
      <c r="A118" s="607" t="s">
        <v>918</v>
      </c>
      <c r="B118" s="612" t="s">
        <v>1013</v>
      </c>
      <c r="C118" s="612" t="s">
        <v>882</v>
      </c>
      <c r="D118" s="609" t="s">
        <v>1015</v>
      </c>
      <c r="E118" s="610">
        <v>16943</v>
      </c>
      <c r="F118" s="610">
        <v>10103366</v>
      </c>
      <c r="G118" s="610">
        <v>16943</v>
      </c>
      <c r="H118" s="610">
        <v>10103366</v>
      </c>
      <c r="I118" s="610">
        <v>0</v>
      </c>
      <c r="J118" s="611">
        <v>0</v>
      </c>
    </row>
    <row r="119" spans="1:10">
      <c r="A119" s="607" t="s">
        <v>920</v>
      </c>
      <c r="B119" s="612" t="s">
        <v>879</v>
      </c>
      <c r="C119" s="612" t="s">
        <v>879</v>
      </c>
      <c r="D119" s="609" t="s">
        <v>1016</v>
      </c>
      <c r="E119" s="610">
        <v>0</v>
      </c>
      <c r="F119" s="610">
        <v>167200</v>
      </c>
      <c r="G119" s="610">
        <v>0</v>
      </c>
      <c r="H119" s="610">
        <v>167200</v>
      </c>
      <c r="I119" s="610">
        <v>0</v>
      </c>
      <c r="J119" s="611">
        <v>0</v>
      </c>
    </row>
    <row r="120" spans="1:10">
      <c r="A120" s="607" t="s">
        <v>920</v>
      </c>
      <c r="B120" s="612" t="s">
        <v>1017</v>
      </c>
      <c r="C120" s="612" t="s">
        <v>879</v>
      </c>
      <c r="D120" s="609" t="s">
        <v>1018</v>
      </c>
      <c r="E120" s="610">
        <v>0</v>
      </c>
      <c r="F120" s="610">
        <v>167200</v>
      </c>
      <c r="G120" s="610">
        <v>0</v>
      </c>
      <c r="H120" s="610">
        <v>167200</v>
      </c>
      <c r="I120" s="610">
        <v>0</v>
      </c>
      <c r="J120" s="611">
        <v>0</v>
      </c>
    </row>
    <row r="121" spans="1:10">
      <c r="A121" s="607" t="s">
        <v>920</v>
      </c>
      <c r="B121" s="612" t="s">
        <v>1017</v>
      </c>
      <c r="C121" s="612" t="s">
        <v>884</v>
      </c>
      <c r="D121" s="609" t="s">
        <v>1019</v>
      </c>
      <c r="E121" s="610">
        <v>0</v>
      </c>
      <c r="F121" s="610">
        <v>167200</v>
      </c>
      <c r="G121" s="610">
        <v>0</v>
      </c>
      <c r="H121" s="610">
        <v>167200</v>
      </c>
      <c r="I121" s="610">
        <v>0</v>
      </c>
      <c r="J121" s="611">
        <v>0</v>
      </c>
    </row>
    <row r="122" spans="1:10">
      <c r="A122" s="607" t="s">
        <v>879</v>
      </c>
      <c r="B122" s="612" t="s">
        <v>879</v>
      </c>
      <c r="C122" s="612" t="s">
        <v>879</v>
      </c>
      <c r="D122" s="609" t="s">
        <v>947</v>
      </c>
      <c r="E122" s="610">
        <v>60400778</v>
      </c>
      <c r="F122" s="610">
        <v>158749442</v>
      </c>
      <c r="G122" s="610">
        <v>53479258</v>
      </c>
      <c r="H122" s="610">
        <v>58394605</v>
      </c>
      <c r="I122" s="610">
        <v>6921520</v>
      </c>
      <c r="J122" s="611">
        <v>100354837</v>
      </c>
    </row>
    <row r="123" spans="1:10">
      <c r="A123" s="607" t="s">
        <v>882</v>
      </c>
      <c r="B123" s="612" t="s">
        <v>879</v>
      </c>
      <c r="C123" s="612" t="s">
        <v>879</v>
      </c>
      <c r="D123" s="609" t="s">
        <v>952</v>
      </c>
      <c r="E123" s="610">
        <v>17194011</v>
      </c>
      <c r="F123" s="610">
        <v>17683309</v>
      </c>
      <c r="G123" s="610">
        <v>17194011</v>
      </c>
      <c r="H123" s="610">
        <v>17683309</v>
      </c>
      <c r="I123" s="610">
        <v>0</v>
      </c>
      <c r="J123" s="611">
        <v>0</v>
      </c>
    </row>
    <row r="124" spans="1:10">
      <c r="A124" s="607" t="s">
        <v>882</v>
      </c>
      <c r="B124" s="612" t="s">
        <v>953</v>
      </c>
      <c r="C124" s="612" t="s">
        <v>879</v>
      </c>
      <c r="D124" s="609" t="s">
        <v>954</v>
      </c>
      <c r="E124" s="610">
        <v>78988</v>
      </c>
      <c r="F124" s="610">
        <v>318286</v>
      </c>
      <c r="G124" s="610">
        <v>78988</v>
      </c>
      <c r="H124" s="610">
        <v>318286</v>
      </c>
      <c r="I124" s="610">
        <v>0</v>
      </c>
      <c r="J124" s="611">
        <v>0</v>
      </c>
    </row>
    <row r="125" spans="1:10">
      <c r="A125" s="607" t="s">
        <v>882</v>
      </c>
      <c r="B125" s="612" t="s">
        <v>953</v>
      </c>
      <c r="C125" s="612" t="s">
        <v>1020</v>
      </c>
      <c r="D125" s="609" t="s">
        <v>1021</v>
      </c>
      <c r="E125" s="610">
        <v>78988</v>
      </c>
      <c r="F125" s="610">
        <v>318286</v>
      </c>
      <c r="G125" s="610">
        <v>78988</v>
      </c>
      <c r="H125" s="610">
        <v>318286</v>
      </c>
      <c r="I125" s="610">
        <v>0</v>
      </c>
      <c r="J125" s="611">
        <v>0</v>
      </c>
    </row>
    <row r="126" spans="1:10">
      <c r="A126" s="607" t="s">
        <v>882</v>
      </c>
      <c r="B126" s="612" t="s">
        <v>960</v>
      </c>
      <c r="C126" s="612" t="s">
        <v>879</v>
      </c>
      <c r="D126" s="609" t="s">
        <v>961</v>
      </c>
      <c r="E126" s="610">
        <v>-7451</v>
      </c>
      <c r="F126" s="610">
        <v>242549</v>
      </c>
      <c r="G126" s="610">
        <v>-7451</v>
      </c>
      <c r="H126" s="610">
        <v>242549</v>
      </c>
      <c r="I126" s="610">
        <v>0</v>
      </c>
      <c r="J126" s="611">
        <v>0</v>
      </c>
    </row>
    <row r="127" spans="1:10">
      <c r="A127" s="607" t="s">
        <v>882</v>
      </c>
      <c r="B127" s="612" t="s">
        <v>960</v>
      </c>
      <c r="C127" s="612" t="s">
        <v>1020</v>
      </c>
      <c r="D127" s="609" t="s">
        <v>1021</v>
      </c>
      <c r="E127" s="610">
        <v>-7451</v>
      </c>
      <c r="F127" s="610">
        <v>242549</v>
      </c>
      <c r="G127" s="610">
        <v>-7451</v>
      </c>
      <c r="H127" s="610">
        <v>242549</v>
      </c>
      <c r="I127" s="610">
        <v>0</v>
      </c>
      <c r="J127" s="611">
        <v>0</v>
      </c>
    </row>
    <row r="128" spans="1:10">
      <c r="A128" s="607" t="s">
        <v>882</v>
      </c>
      <c r="B128" s="612" t="s">
        <v>963</v>
      </c>
      <c r="C128" s="612" t="s">
        <v>879</v>
      </c>
      <c r="D128" s="609" t="s">
        <v>964</v>
      </c>
      <c r="E128" s="610">
        <v>478000</v>
      </c>
      <c r="F128" s="610">
        <v>478000</v>
      </c>
      <c r="G128" s="610">
        <v>478000</v>
      </c>
      <c r="H128" s="610">
        <v>478000</v>
      </c>
      <c r="I128" s="610">
        <v>0</v>
      </c>
      <c r="J128" s="611">
        <v>0</v>
      </c>
    </row>
    <row r="129" spans="1:10">
      <c r="A129" s="607" t="s">
        <v>882</v>
      </c>
      <c r="B129" s="612" t="s">
        <v>963</v>
      </c>
      <c r="C129" s="612" t="s">
        <v>1020</v>
      </c>
      <c r="D129" s="609" t="s">
        <v>1021</v>
      </c>
      <c r="E129" s="610">
        <v>478000</v>
      </c>
      <c r="F129" s="610">
        <v>478000</v>
      </c>
      <c r="G129" s="610">
        <v>478000</v>
      </c>
      <c r="H129" s="610">
        <v>478000</v>
      </c>
      <c r="I129" s="610">
        <v>0</v>
      </c>
      <c r="J129" s="611">
        <v>0</v>
      </c>
    </row>
    <row r="130" spans="1:10">
      <c r="A130" s="607" t="s">
        <v>882</v>
      </c>
      <c r="B130" s="612" t="s">
        <v>971</v>
      </c>
      <c r="C130" s="612" t="s">
        <v>879</v>
      </c>
      <c r="D130" s="609" t="s">
        <v>972</v>
      </c>
      <c r="E130" s="610">
        <v>16644474</v>
      </c>
      <c r="F130" s="610">
        <v>16644474</v>
      </c>
      <c r="G130" s="610">
        <v>16644474</v>
      </c>
      <c r="H130" s="610">
        <v>16644474</v>
      </c>
      <c r="I130" s="610">
        <v>0</v>
      </c>
      <c r="J130" s="611">
        <v>0</v>
      </c>
    </row>
    <row r="131" spans="1:10">
      <c r="A131" s="607" t="s">
        <v>882</v>
      </c>
      <c r="B131" s="612" t="s">
        <v>971</v>
      </c>
      <c r="C131" s="612" t="s">
        <v>1020</v>
      </c>
      <c r="D131" s="609" t="s">
        <v>1021</v>
      </c>
      <c r="E131" s="610">
        <v>16644474</v>
      </c>
      <c r="F131" s="610">
        <v>16644474</v>
      </c>
      <c r="G131" s="610">
        <v>16644474</v>
      </c>
      <c r="H131" s="610">
        <v>16644474</v>
      </c>
      <c r="I131" s="610">
        <v>0</v>
      </c>
      <c r="J131" s="611">
        <v>0</v>
      </c>
    </row>
    <row r="132" spans="1:10">
      <c r="A132" s="607" t="s">
        <v>884</v>
      </c>
      <c r="B132" s="612" t="s">
        <v>879</v>
      </c>
      <c r="C132" s="612" t="s">
        <v>879</v>
      </c>
      <c r="D132" s="609" t="s">
        <v>974</v>
      </c>
      <c r="E132" s="610">
        <v>1676756</v>
      </c>
      <c r="F132" s="610">
        <v>14924887</v>
      </c>
      <c r="G132" s="610">
        <v>630683</v>
      </c>
      <c r="H132" s="610">
        <v>825694</v>
      </c>
      <c r="I132" s="610">
        <v>1046073</v>
      </c>
      <c r="J132" s="611">
        <v>14099193</v>
      </c>
    </row>
    <row r="133" spans="1:10">
      <c r="A133" s="607" t="s">
        <v>884</v>
      </c>
      <c r="B133" s="612" t="s">
        <v>975</v>
      </c>
      <c r="C133" s="612" t="s">
        <v>879</v>
      </c>
      <c r="D133" s="609" t="s">
        <v>976</v>
      </c>
      <c r="E133" s="610">
        <v>0</v>
      </c>
      <c r="F133" s="610">
        <v>66984</v>
      </c>
      <c r="G133" s="610">
        <v>0</v>
      </c>
      <c r="H133" s="610">
        <v>66984</v>
      </c>
      <c r="I133" s="610">
        <v>0</v>
      </c>
      <c r="J133" s="611">
        <v>0</v>
      </c>
    </row>
    <row r="134" spans="1:10">
      <c r="A134" s="607" t="s">
        <v>884</v>
      </c>
      <c r="B134" s="612" t="s">
        <v>975</v>
      </c>
      <c r="C134" s="612" t="s">
        <v>1020</v>
      </c>
      <c r="D134" s="609" t="s">
        <v>1021</v>
      </c>
      <c r="E134" s="610">
        <v>0</v>
      </c>
      <c r="F134" s="610">
        <v>66984</v>
      </c>
      <c r="G134" s="610">
        <v>0</v>
      </c>
      <c r="H134" s="610">
        <v>66984</v>
      </c>
      <c r="I134" s="610">
        <v>0</v>
      </c>
      <c r="J134" s="611">
        <v>0</v>
      </c>
    </row>
    <row r="135" spans="1:10">
      <c r="A135" s="607" t="s">
        <v>884</v>
      </c>
      <c r="B135" s="612" t="s">
        <v>979</v>
      </c>
      <c r="C135" s="612" t="s">
        <v>879</v>
      </c>
      <c r="D135" s="609" t="s">
        <v>980</v>
      </c>
      <c r="E135" s="610">
        <v>1676756</v>
      </c>
      <c r="F135" s="610">
        <v>14857903</v>
      </c>
      <c r="G135" s="610">
        <v>630683</v>
      </c>
      <c r="H135" s="610">
        <v>758710</v>
      </c>
      <c r="I135" s="610">
        <v>1046073</v>
      </c>
      <c r="J135" s="611">
        <v>14099193</v>
      </c>
    </row>
    <row r="136" spans="1:10">
      <c r="A136" s="607" t="s">
        <v>884</v>
      </c>
      <c r="B136" s="612" t="s">
        <v>979</v>
      </c>
      <c r="C136" s="612" t="s">
        <v>1020</v>
      </c>
      <c r="D136" s="609" t="s">
        <v>1021</v>
      </c>
      <c r="E136" s="610">
        <v>1676756</v>
      </c>
      <c r="F136" s="610">
        <v>14857903</v>
      </c>
      <c r="G136" s="610">
        <v>630683</v>
      </c>
      <c r="H136" s="610">
        <v>758710</v>
      </c>
      <c r="I136" s="610">
        <v>1046073</v>
      </c>
      <c r="J136" s="611">
        <v>14099193</v>
      </c>
    </row>
    <row r="137" spans="1:10">
      <c r="A137" s="607" t="s">
        <v>908</v>
      </c>
      <c r="B137" s="612" t="s">
        <v>879</v>
      </c>
      <c r="C137" s="612" t="s">
        <v>879</v>
      </c>
      <c r="D137" s="609" t="s">
        <v>982</v>
      </c>
      <c r="E137" s="610">
        <v>37805058</v>
      </c>
      <c r="F137" s="610">
        <v>119688413</v>
      </c>
      <c r="G137" s="610">
        <v>31929611</v>
      </c>
      <c r="H137" s="610">
        <v>35648484</v>
      </c>
      <c r="I137" s="610">
        <v>5875447</v>
      </c>
      <c r="J137" s="611">
        <v>84039929</v>
      </c>
    </row>
    <row r="138" spans="1:10">
      <c r="A138" s="607" t="s">
        <v>908</v>
      </c>
      <c r="B138" s="612" t="s">
        <v>983</v>
      </c>
      <c r="C138" s="612" t="s">
        <v>879</v>
      </c>
      <c r="D138" s="609" t="s">
        <v>984</v>
      </c>
      <c r="E138" s="610">
        <v>1555513</v>
      </c>
      <c r="F138" s="610">
        <v>1880558</v>
      </c>
      <c r="G138" s="610">
        <v>1555513</v>
      </c>
      <c r="H138" s="610">
        <v>1580558</v>
      </c>
      <c r="I138" s="610">
        <v>0</v>
      </c>
      <c r="J138" s="611">
        <v>300000</v>
      </c>
    </row>
    <row r="139" spans="1:10">
      <c r="A139" s="607" t="s">
        <v>908</v>
      </c>
      <c r="B139" s="612" t="s">
        <v>983</v>
      </c>
      <c r="C139" s="612" t="s">
        <v>1020</v>
      </c>
      <c r="D139" s="609" t="s">
        <v>1021</v>
      </c>
      <c r="E139" s="610">
        <v>1555513</v>
      </c>
      <c r="F139" s="610">
        <v>1880558</v>
      </c>
      <c r="G139" s="610">
        <v>1555513</v>
      </c>
      <c r="H139" s="610">
        <v>1580558</v>
      </c>
      <c r="I139" s="610">
        <v>0</v>
      </c>
      <c r="J139" s="611">
        <v>300000</v>
      </c>
    </row>
    <row r="140" spans="1:10">
      <c r="A140" s="607" t="s">
        <v>908</v>
      </c>
      <c r="B140" s="612" t="s">
        <v>989</v>
      </c>
      <c r="C140" s="612" t="s">
        <v>879</v>
      </c>
      <c r="D140" s="609" t="s">
        <v>990</v>
      </c>
      <c r="E140" s="610">
        <v>36249545</v>
      </c>
      <c r="F140" s="610">
        <v>117807855</v>
      </c>
      <c r="G140" s="610">
        <v>30374098</v>
      </c>
      <c r="H140" s="610">
        <v>34067926</v>
      </c>
      <c r="I140" s="610">
        <v>5875447</v>
      </c>
      <c r="J140" s="611">
        <v>83739929</v>
      </c>
    </row>
    <row r="141" spans="1:10">
      <c r="A141" s="607" t="s">
        <v>908</v>
      </c>
      <c r="B141" s="612" t="s">
        <v>989</v>
      </c>
      <c r="C141" s="612" t="s">
        <v>922</v>
      </c>
      <c r="D141" s="609" t="s">
        <v>1022</v>
      </c>
      <c r="E141" s="610">
        <v>29234217</v>
      </c>
      <c r="F141" s="610">
        <v>109870106</v>
      </c>
      <c r="G141" s="610">
        <v>23358770</v>
      </c>
      <c r="H141" s="610">
        <v>26130177</v>
      </c>
      <c r="I141" s="610">
        <v>5875447</v>
      </c>
      <c r="J141" s="611">
        <v>83739929</v>
      </c>
    </row>
    <row r="142" spans="1:10">
      <c r="A142" s="607" t="s">
        <v>908</v>
      </c>
      <c r="B142" s="612" t="s">
        <v>989</v>
      </c>
      <c r="C142" s="612" t="s">
        <v>1020</v>
      </c>
      <c r="D142" s="609" t="s">
        <v>1021</v>
      </c>
      <c r="E142" s="610">
        <v>7015328</v>
      </c>
      <c r="F142" s="610">
        <v>7937749</v>
      </c>
      <c r="G142" s="610">
        <v>7015328</v>
      </c>
      <c r="H142" s="610">
        <v>7937749</v>
      </c>
      <c r="I142" s="610">
        <v>0</v>
      </c>
      <c r="J142" s="611">
        <v>0</v>
      </c>
    </row>
    <row r="143" spans="1:10">
      <c r="A143" s="607" t="s">
        <v>903</v>
      </c>
      <c r="B143" s="612" t="s">
        <v>879</v>
      </c>
      <c r="C143" s="612" t="s">
        <v>879</v>
      </c>
      <c r="D143" s="609" t="s">
        <v>995</v>
      </c>
      <c r="E143" s="610">
        <v>148994</v>
      </c>
      <c r="F143" s="610">
        <v>148994</v>
      </c>
      <c r="G143" s="610">
        <v>148994</v>
      </c>
      <c r="H143" s="610">
        <v>148994</v>
      </c>
      <c r="I143" s="610">
        <v>0</v>
      </c>
      <c r="J143" s="611">
        <v>0</v>
      </c>
    </row>
    <row r="144" spans="1:10">
      <c r="A144" s="607" t="s">
        <v>903</v>
      </c>
      <c r="B144" s="612" t="s">
        <v>1002</v>
      </c>
      <c r="C144" s="612" t="s">
        <v>879</v>
      </c>
      <c r="D144" s="609" t="s">
        <v>1003</v>
      </c>
      <c r="E144" s="610">
        <v>148994</v>
      </c>
      <c r="F144" s="610">
        <v>148994</v>
      </c>
      <c r="G144" s="610">
        <v>148994</v>
      </c>
      <c r="H144" s="610">
        <v>148994</v>
      </c>
      <c r="I144" s="610">
        <v>0</v>
      </c>
      <c r="J144" s="611">
        <v>0</v>
      </c>
    </row>
    <row r="145" spans="1:10">
      <c r="A145" s="607" t="s">
        <v>903</v>
      </c>
      <c r="B145" s="612" t="s">
        <v>1002</v>
      </c>
      <c r="C145" s="612" t="s">
        <v>1020</v>
      </c>
      <c r="D145" s="609" t="s">
        <v>1021</v>
      </c>
      <c r="E145" s="610">
        <v>148994</v>
      </c>
      <c r="F145" s="610">
        <v>148994</v>
      </c>
      <c r="G145" s="610">
        <v>148994</v>
      </c>
      <c r="H145" s="610">
        <v>148994</v>
      </c>
      <c r="I145" s="610">
        <v>0</v>
      </c>
      <c r="J145" s="611">
        <v>0</v>
      </c>
    </row>
    <row r="146" spans="1:10">
      <c r="A146" s="607" t="s">
        <v>911</v>
      </c>
      <c r="B146" s="612" t="s">
        <v>879</v>
      </c>
      <c r="C146" s="612" t="s">
        <v>879</v>
      </c>
      <c r="D146" s="609" t="s">
        <v>1005</v>
      </c>
      <c r="E146" s="610">
        <v>1844017</v>
      </c>
      <c r="F146" s="610">
        <v>4241897</v>
      </c>
      <c r="G146" s="610">
        <v>1844017</v>
      </c>
      <c r="H146" s="610">
        <v>2356182</v>
      </c>
      <c r="I146" s="610">
        <v>0</v>
      </c>
      <c r="J146" s="611">
        <v>1885715</v>
      </c>
    </row>
    <row r="147" spans="1:10">
      <c r="A147" s="607" t="s">
        <v>911</v>
      </c>
      <c r="B147" s="612" t="s">
        <v>1006</v>
      </c>
      <c r="C147" s="612" t="s">
        <v>879</v>
      </c>
      <c r="D147" s="609" t="s">
        <v>1007</v>
      </c>
      <c r="E147" s="610">
        <v>1027919</v>
      </c>
      <c r="F147" s="610">
        <v>2913634</v>
      </c>
      <c r="G147" s="610">
        <v>1027919</v>
      </c>
      <c r="H147" s="610">
        <v>1027919</v>
      </c>
      <c r="I147" s="610">
        <v>0</v>
      </c>
      <c r="J147" s="611">
        <v>1885715</v>
      </c>
    </row>
    <row r="148" spans="1:10">
      <c r="A148" s="607" t="s">
        <v>911</v>
      </c>
      <c r="B148" s="612" t="s">
        <v>1006</v>
      </c>
      <c r="C148" s="612" t="s">
        <v>1020</v>
      </c>
      <c r="D148" s="609" t="s">
        <v>1021</v>
      </c>
      <c r="E148" s="610">
        <v>1027919</v>
      </c>
      <c r="F148" s="610">
        <v>2913634</v>
      </c>
      <c r="G148" s="610">
        <v>1027919</v>
      </c>
      <c r="H148" s="610">
        <v>1027919</v>
      </c>
      <c r="I148" s="610">
        <v>0</v>
      </c>
      <c r="J148" s="611">
        <v>1885715</v>
      </c>
    </row>
    <row r="149" spans="1:10">
      <c r="A149" s="607" t="s">
        <v>911</v>
      </c>
      <c r="B149" s="612" t="s">
        <v>1009</v>
      </c>
      <c r="C149" s="612" t="s">
        <v>879</v>
      </c>
      <c r="D149" s="609" t="s">
        <v>1010</v>
      </c>
      <c r="E149" s="610">
        <v>816098</v>
      </c>
      <c r="F149" s="610">
        <v>1328263</v>
      </c>
      <c r="G149" s="610">
        <v>816098</v>
      </c>
      <c r="H149" s="610">
        <v>1328263</v>
      </c>
      <c r="I149" s="610">
        <v>0</v>
      </c>
      <c r="J149" s="611">
        <v>0</v>
      </c>
    </row>
    <row r="150" spans="1:10">
      <c r="A150" s="607" t="s">
        <v>911</v>
      </c>
      <c r="B150" s="612" t="s">
        <v>1009</v>
      </c>
      <c r="C150" s="612" t="s">
        <v>1020</v>
      </c>
      <c r="D150" s="609" t="s">
        <v>1021</v>
      </c>
      <c r="E150" s="610">
        <v>816098</v>
      </c>
      <c r="F150" s="610">
        <v>1328263</v>
      </c>
      <c r="G150" s="610">
        <v>816098</v>
      </c>
      <c r="H150" s="610">
        <v>1328263</v>
      </c>
      <c r="I150" s="610">
        <v>0</v>
      </c>
      <c r="J150" s="611">
        <v>0</v>
      </c>
    </row>
    <row r="151" spans="1:10">
      <c r="A151" s="607" t="s">
        <v>920</v>
      </c>
      <c r="B151" s="612" t="s">
        <v>879</v>
      </c>
      <c r="C151" s="612" t="s">
        <v>879</v>
      </c>
      <c r="D151" s="609" t="s">
        <v>1016</v>
      </c>
      <c r="E151" s="610">
        <v>1731942</v>
      </c>
      <c r="F151" s="610">
        <v>2061942</v>
      </c>
      <c r="G151" s="610">
        <v>1731942</v>
      </c>
      <c r="H151" s="610">
        <v>1731942</v>
      </c>
      <c r="I151" s="610">
        <v>0</v>
      </c>
      <c r="J151" s="611">
        <v>330000</v>
      </c>
    </row>
    <row r="152" spans="1:10">
      <c r="A152" s="607" t="s">
        <v>920</v>
      </c>
      <c r="B152" s="612" t="s">
        <v>1017</v>
      </c>
      <c r="C152" s="612" t="s">
        <v>879</v>
      </c>
      <c r="D152" s="609" t="s">
        <v>1018</v>
      </c>
      <c r="E152" s="610">
        <v>1731942</v>
      </c>
      <c r="F152" s="610">
        <v>2061942</v>
      </c>
      <c r="G152" s="610">
        <v>1731942</v>
      </c>
      <c r="H152" s="610">
        <v>1731942</v>
      </c>
      <c r="I152" s="610">
        <v>0</v>
      </c>
      <c r="J152" s="611">
        <v>330000</v>
      </c>
    </row>
    <row r="153" spans="1:10">
      <c r="A153" s="607" t="s">
        <v>920</v>
      </c>
      <c r="B153" s="612" t="s">
        <v>1017</v>
      </c>
      <c r="C153" s="612" t="s">
        <v>908</v>
      </c>
      <c r="D153" s="609" t="s">
        <v>1023</v>
      </c>
      <c r="E153" s="610">
        <v>1731942</v>
      </c>
      <c r="F153" s="610">
        <v>2061942</v>
      </c>
      <c r="G153" s="610">
        <v>1731942</v>
      </c>
      <c r="H153" s="610">
        <v>1731942</v>
      </c>
      <c r="I153" s="610">
        <v>0</v>
      </c>
      <c r="J153" s="611">
        <v>330000</v>
      </c>
    </row>
    <row r="154" spans="1:10">
      <c r="A154" s="607" t="s">
        <v>879</v>
      </c>
      <c r="B154" s="612" t="s">
        <v>879</v>
      </c>
      <c r="C154" s="612" t="s">
        <v>879</v>
      </c>
      <c r="D154" s="609" t="s">
        <v>1024</v>
      </c>
      <c r="E154" s="610">
        <v>-44318008</v>
      </c>
      <c r="F154" s="610">
        <v>-210468</v>
      </c>
      <c r="G154" s="610">
        <v>-44318008</v>
      </c>
      <c r="H154" s="610">
        <v>-210468</v>
      </c>
      <c r="I154" s="610">
        <v>0</v>
      </c>
      <c r="J154" s="611">
        <v>0</v>
      </c>
    </row>
    <row r="155" spans="1:10">
      <c r="A155" s="607" t="s">
        <v>879</v>
      </c>
      <c r="B155" s="612" t="s">
        <v>879</v>
      </c>
      <c r="C155" s="612" t="s">
        <v>879</v>
      </c>
      <c r="D155" s="609" t="s">
        <v>1025</v>
      </c>
      <c r="E155" s="610">
        <v>-44318008</v>
      </c>
      <c r="F155" s="610">
        <v>-428994</v>
      </c>
      <c r="G155" s="610">
        <v>-44318008</v>
      </c>
      <c r="H155" s="610">
        <v>-428994</v>
      </c>
      <c r="I155" s="610">
        <v>0</v>
      </c>
      <c r="J155" s="611">
        <v>0</v>
      </c>
    </row>
    <row r="156" spans="1:10" ht="16.5" customHeight="1">
      <c r="A156" s="607" t="s">
        <v>879</v>
      </c>
      <c r="B156" s="612" t="s">
        <v>879</v>
      </c>
      <c r="C156" s="612" t="s">
        <v>879</v>
      </c>
      <c r="D156" s="609" t="s">
        <v>1026</v>
      </c>
      <c r="E156" s="610">
        <v>0</v>
      </c>
      <c r="F156" s="610">
        <v>218526</v>
      </c>
      <c r="G156" s="610">
        <v>0</v>
      </c>
      <c r="H156" s="610">
        <v>218526</v>
      </c>
      <c r="I156" s="610">
        <v>0</v>
      </c>
      <c r="J156" s="611">
        <v>0</v>
      </c>
    </row>
    <row r="157" spans="1:10">
      <c r="A157" s="607" t="s">
        <v>879</v>
      </c>
      <c r="B157" s="612" t="s">
        <v>879</v>
      </c>
      <c r="C157" s="612" t="s">
        <v>879</v>
      </c>
      <c r="D157" s="609" t="s">
        <v>1027</v>
      </c>
      <c r="E157" s="610">
        <v>60584594</v>
      </c>
      <c r="F157" s="610">
        <v>324994905</v>
      </c>
      <c r="G157" s="610" t="s">
        <v>879</v>
      </c>
      <c r="H157" s="610" t="s">
        <v>879</v>
      </c>
      <c r="I157" s="610" t="s">
        <v>879</v>
      </c>
      <c r="J157" s="611" t="s">
        <v>879</v>
      </c>
    </row>
    <row r="158" spans="1:10" ht="21.75" customHeight="1">
      <c r="A158" s="607" t="s">
        <v>879</v>
      </c>
      <c r="B158" s="612" t="s">
        <v>879</v>
      </c>
      <c r="C158" s="612" t="s">
        <v>879</v>
      </c>
      <c r="D158" s="609" t="s">
        <v>1028</v>
      </c>
      <c r="E158" s="610">
        <v>190729790</v>
      </c>
      <c r="F158" s="610" t="s">
        <v>879</v>
      </c>
      <c r="G158" s="610" t="s">
        <v>879</v>
      </c>
      <c r="H158" s="610" t="s">
        <v>879</v>
      </c>
      <c r="I158" s="610" t="s">
        <v>879</v>
      </c>
      <c r="J158" s="611" t="s">
        <v>879</v>
      </c>
    </row>
    <row r="159" spans="1:10" ht="21.75" customHeight="1">
      <c r="A159" s="607" t="s">
        <v>879</v>
      </c>
      <c r="B159" s="612" t="s">
        <v>879</v>
      </c>
      <c r="C159" s="612" t="s">
        <v>879</v>
      </c>
      <c r="D159" s="609" t="s">
        <v>1029</v>
      </c>
      <c r="E159" s="610">
        <v>170132988</v>
      </c>
      <c r="F159" s="610" t="s">
        <v>879</v>
      </c>
      <c r="G159" s="610" t="s">
        <v>879</v>
      </c>
      <c r="H159" s="610" t="s">
        <v>879</v>
      </c>
      <c r="I159" s="610" t="s">
        <v>879</v>
      </c>
      <c r="J159" s="611" t="s">
        <v>879</v>
      </c>
    </row>
    <row r="160" spans="1:10" ht="21" customHeight="1">
      <c r="A160" s="607" t="s">
        <v>879</v>
      </c>
      <c r="B160" s="612" t="s">
        <v>879</v>
      </c>
      <c r="C160" s="612" t="s">
        <v>879</v>
      </c>
      <c r="D160" s="609" t="s">
        <v>1030</v>
      </c>
      <c r="E160" s="610">
        <v>310892</v>
      </c>
      <c r="F160" s="610" t="s">
        <v>879</v>
      </c>
      <c r="G160" s="610" t="s">
        <v>879</v>
      </c>
      <c r="H160" s="610" t="s">
        <v>879</v>
      </c>
      <c r="I160" s="610" t="s">
        <v>879</v>
      </c>
      <c r="J160" s="611" t="s">
        <v>879</v>
      </c>
    </row>
    <row r="161" spans="1:10" ht="25.5" customHeight="1">
      <c r="A161" s="607" t="s">
        <v>879</v>
      </c>
      <c r="B161" s="612" t="s">
        <v>879</v>
      </c>
      <c r="C161" s="612" t="s">
        <v>879</v>
      </c>
      <c r="D161" s="609" t="s">
        <v>1031</v>
      </c>
      <c r="E161" s="610">
        <v>170443880</v>
      </c>
      <c r="F161" s="610" t="s">
        <v>879</v>
      </c>
      <c r="G161" s="610" t="s">
        <v>879</v>
      </c>
      <c r="H161" s="610" t="s">
        <v>879</v>
      </c>
      <c r="I161" s="610" t="s">
        <v>879</v>
      </c>
      <c r="J161" s="611" t="s">
        <v>879</v>
      </c>
    </row>
    <row r="162" spans="1:10" ht="107.25" customHeight="1">
      <c r="A162" s="1465" t="s">
        <v>1284</v>
      </c>
      <c r="B162" s="1465" t="s">
        <v>879</v>
      </c>
      <c r="C162" s="1465" t="s">
        <v>879</v>
      </c>
      <c r="D162" s="1465" t="s">
        <v>879</v>
      </c>
      <c r="E162" s="1465" t="s">
        <v>879</v>
      </c>
      <c r="F162" s="1465" t="s">
        <v>879</v>
      </c>
      <c r="G162" s="1465" t="s">
        <v>879</v>
      </c>
      <c r="H162" s="1465" t="s">
        <v>879</v>
      </c>
      <c r="I162" s="1465" t="s">
        <v>879</v>
      </c>
      <c r="J162" s="1465" t="s">
        <v>879</v>
      </c>
    </row>
  </sheetData>
  <mergeCells count="13">
    <mergeCell ref="A162:J162"/>
    <mergeCell ref="A64:D64"/>
    <mergeCell ref="E64:F64"/>
    <mergeCell ref="G64:H64"/>
    <mergeCell ref="I64:J64"/>
    <mergeCell ref="K1:L1"/>
    <mergeCell ref="A1:D1"/>
    <mergeCell ref="A2:D2"/>
    <mergeCell ref="A3:J3"/>
    <mergeCell ref="A5:D5"/>
    <mergeCell ref="E5:F5"/>
    <mergeCell ref="G5:H5"/>
    <mergeCell ref="I5:J5"/>
  </mergeCells>
  <phoneticPr fontId="15" type="noConversion"/>
  <hyperlinks>
    <hyperlink ref="K1" location="預告統計資料發布時間表!A1" display="回發布時間表" xr:uid="{DF5740F7-FBB3-462E-9281-8155791B231B}"/>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4B1D-3BAB-4A54-B127-1F4B4A7FF671}">
  <dimension ref="A1:L123"/>
  <sheetViews>
    <sheetView topLeftCell="A37" workbookViewId="0">
      <selection activeCell="A54" sqref="A54:J54"/>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1370</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607" t="s">
        <v>879</v>
      </c>
      <c r="B7" s="608" t="s">
        <v>879</v>
      </c>
      <c r="C7" s="608" t="s">
        <v>879</v>
      </c>
      <c r="D7" s="609" t="s">
        <v>880</v>
      </c>
      <c r="E7" s="610">
        <v>32846108</v>
      </c>
      <c r="F7" s="610">
        <v>32846108</v>
      </c>
      <c r="G7" s="610">
        <v>28563797</v>
      </c>
      <c r="H7" s="610">
        <v>28563797</v>
      </c>
      <c r="I7" s="610">
        <v>4282311</v>
      </c>
      <c r="J7" s="611">
        <v>4282311</v>
      </c>
      <c r="K7" s="311"/>
    </row>
    <row r="8" spans="1:12" ht="19.5" customHeight="1">
      <c r="A8" s="607" t="s">
        <v>879</v>
      </c>
      <c r="B8" s="612" t="s">
        <v>879</v>
      </c>
      <c r="C8" s="612" t="s">
        <v>879</v>
      </c>
      <c r="D8" s="609" t="s">
        <v>881</v>
      </c>
      <c r="E8" s="610">
        <v>32846108</v>
      </c>
      <c r="F8" s="610">
        <v>32846108</v>
      </c>
      <c r="G8" s="610">
        <v>28563797</v>
      </c>
      <c r="H8" s="610">
        <v>28563797</v>
      </c>
      <c r="I8" s="610">
        <v>4282311</v>
      </c>
      <c r="J8" s="611">
        <v>4282311</v>
      </c>
      <c r="K8" s="311"/>
    </row>
    <row r="9" spans="1:12" ht="19.5" customHeight="1">
      <c r="A9" s="607" t="s">
        <v>882</v>
      </c>
      <c r="B9" s="612" t="s">
        <v>879</v>
      </c>
      <c r="C9" s="612" t="s">
        <v>879</v>
      </c>
      <c r="D9" s="609" t="s">
        <v>883</v>
      </c>
      <c r="E9" s="610">
        <v>28135881</v>
      </c>
      <c r="F9" s="610">
        <v>28135881</v>
      </c>
      <c r="G9" s="610">
        <v>28135881</v>
      </c>
      <c r="H9" s="610">
        <v>28135881</v>
      </c>
      <c r="I9" s="610">
        <v>0</v>
      </c>
      <c r="J9" s="611">
        <v>0</v>
      </c>
      <c r="K9" s="311"/>
    </row>
    <row r="10" spans="1:12" ht="19.5" customHeight="1">
      <c r="A10" s="607" t="s">
        <v>882</v>
      </c>
      <c r="B10" s="612" t="s">
        <v>884</v>
      </c>
      <c r="C10" s="612" t="s">
        <v>879</v>
      </c>
      <c r="D10" s="609" t="s">
        <v>885</v>
      </c>
      <c r="E10" s="610">
        <v>19800</v>
      </c>
      <c r="F10" s="610">
        <v>19800</v>
      </c>
      <c r="G10" s="610">
        <v>19800</v>
      </c>
      <c r="H10" s="610">
        <v>19800</v>
      </c>
      <c r="I10" s="610">
        <v>0</v>
      </c>
      <c r="J10" s="611">
        <v>0</v>
      </c>
      <c r="K10" s="311"/>
    </row>
    <row r="11" spans="1:12" ht="19.5" customHeight="1">
      <c r="A11" s="607" t="s">
        <v>882</v>
      </c>
      <c r="B11" s="612" t="s">
        <v>884</v>
      </c>
      <c r="C11" s="612" t="s">
        <v>884</v>
      </c>
      <c r="D11" s="609" t="s">
        <v>887</v>
      </c>
      <c r="E11" s="610">
        <v>19800</v>
      </c>
      <c r="F11" s="610">
        <v>19800</v>
      </c>
      <c r="G11" s="610">
        <v>19800</v>
      </c>
      <c r="H11" s="610">
        <v>19800</v>
      </c>
      <c r="I11" s="610">
        <v>0</v>
      </c>
      <c r="J11" s="611">
        <v>0</v>
      </c>
      <c r="K11" s="311"/>
    </row>
    <row r="12" spans="1:12" ht="19.5" customHeight="1">
      <c r="A12" s="607" t="s">
        <v>882</v>
      </c>
      <c r="B12" s="612" t="s">
        <v>888</v>
      </c>
      <c r="C12" s="612" t="s">
        <v>879</v>
      </c>
      <c r="D12" s="609" t="s">
        <v>889</v>
      </c>
      <c r="E12" s="610">
        <v>-1688</v>
      </c>
      <c r="F12" s="610">
        <v>-1688</v>
      </c>
      <c r="G12" s="610">
        <v>-1688</v>
      </c>
      <c r="H12" s="610">
        <v>-1688</v>
      </c>
      <c r="I12" s="610">
        <v>0</v>
      </c>
      <c r="J12" s="611">
        <v>0</v>
      </c>
      <c r="K12" s="311"/>
    </row>
    <row r="13" spans="1:12" ht="19.5" customHeight="1">
      <c r="A13" s="607" t="s">
        <v>882</v>
      </c>
      <c r="B13" s="612" t="s">
        <v>888</v>
      </c>
      <c r="C13" s="612" t="s">
        <v>882</v>
      </c>
      <c r="D13" s="609" t="s">
        <v>890</v>
      </c>
      <c r="E13" s="610">
        <v>-1688</v>
      </c>
      <c r="F13" s="610">
        <v>-1688</v>
      </c>
      <c r="G13" s="610">
        <v>-1688</v>
      </c>
      <c r="H13" s="610">
        <v>-1688</v>
      </c>
      <c r="I13" s="610">
        <v>0</v>
      </c>
      <c r="J13" s="611">
        <v>0</v>
      </c>
      <c r="K13" s="311"/>
    </row>
    <row r="14" spans="1:12" ht="19.5" customHeight="1">
      <c r="A14" s="607" t="s">
        <v>882</v>
      </c>
      <c r="B14" s="612" t="s">
        <v>891</v>
      </c>
      <c r="C14" s="612" t="s">
        <v>879</v>
      </c>
      <c r="D14" s="609" t="s">
        <v>892</v>
      </c>
      <c r="E14" s="610">
        <v>394</v>
      </c>
      <c r="F14" s="610">
        <v>394</v>
      </c>
      <c r="G14" s="610">
        <v>394</v>
      </c>
      <c r="H14" s="610">
        <v>394</v>
      </c>
      <c r="I14" s="610">
        <v>0</v>
      </c>
      <c r="J14" s="611">
        <v>0</v>
      </c>
      <c r="K14" s="311"/>
    </row>
    <row r="15" spans="1:12" ht="19.5" customHeight="1">
      <c r="A15" s="607" t="s">
        <v>882</v>
      </c>
      <c r="B15" s="612" t="s">
        <v>891</v>
      </c>
      <c r="C15" s="612" t="s">
        <v>882</v>
      </c>
      <c r="D15" s="609" t="s">
        <v>893</v>
      </c>
      <c r="E15" s="610">
        <v>394</v>
      </c>
      <c r="F15" s="610">
        <v>394</v>
      </c>
      <c r="G15" s="610">
        <v>394</v>
      </c>
      <c r="H15" s="610">
        <v>394</v>
      </c>
      <c r="I15" s="610">
        <v>0</v>
      </c>
      <c r="J15" s="611">
        <v>0</v>
      </c>
      <c r="K15" s="311"/>
    </row>
    <row r="16" spans="1:12" ht="19.5" customHeight="1">
      <c r="A16" s="607" t="s">
        <v>882</v>
      </c>
      <c r="B16" s="612" t="s">
        <v>897</v>
      </c>
      <c r="C16" s="612" t="s">
        <v>879</v>
      </c>
      <c r="D16" s="609" t="s">
        <v>898</v>
      </c>
      <c r="E16" s="610">
        <v>690</v>
      </c>
      <c r="F16" s="610">
        <v>690</v>
      </c>
      <c r="G16" s="610">
        <v>690</v>
      </c>
      <c r="H16" s="610">
        <v>690</v>
      </c>
      <c r="I16" s="610">
        <v>0</v>
      </c>
      <c r="J16" s="611">
        <v>0</v>
      </c>
      <c r="K16" s="311"/>
    </row>
    <row r="17" spans="1:12" ht="19.5" customHeight="1">
      <c r="A17" s="607" t="s">
        <v>882</v>
      </c>
      <c r="B17" s="612" t="s">
        <v>897</v>
      </c>
      <c r="C17" s="612" t="s">
        <v>882</v>
      </c>
      <c r="D17" s="609" t="s">
        <v>899</v>
      </c>
      <c r="E17" s="610">
        <v>690</v>
      </c>
      <c r="F17" s="610">
        <v>690</v>
      </c>
      <c r="G17" s="610">
        <v>690</v>
      </c>
      <c r="H17" s="610">
        <v>690</v>
      </c>
      <c r="I17" s="610">
        <v>0</v>
      </c>
      <c r="J17" s="611">
        <v>0</v>
      </c>
      <c r="K17" s="311"/>
    </row>
    <row r="18" spans="1:12" ht="19.5" customHeight="1">
      <c r="A18" s="607" t="s">
        <v>882</v>
      </c>
      <c r="B18" s="612" t="s">
        <v>900</v>
      </c>
      <c r="C18" s="612" t="s">
        <v>879</v>
      </c>
      <c r="D18" s="609" t="s">
        <v>901</v>
      </c>
      <c r="E18" s="610">
        <v>28116685</v>
      </c>
      <c r="F18" s="610">
        <v>28116685</v>
      </c>
      <c r="G18" s="610">
        <v>28116685</v>
      </c>
      <c r="H18" s="610">
        <v>28116685</v>
      </c>
      <c r="I18" s="610">
        <v>0</v>
      </c>
      <c r="J18" s="611">
        <v>0</v>
      </c>
      <c r="K18" s="311"/>
    </row>
    <row r="19" spans="1:12" ht="19.5" customHeight="1">
      <c r="A19" s="607" t="s">
        <v>882</v>
      </c>
      <c r="B19" s="612" t="s">
        <v>900</v>
      </c>
      <c r="C19" s="612" t="s">
        <v>882</v>
      </c>
      <c r="D19" s="609" t="s">
        <v>902</v>
      </c>
      <c r="E19" s="610">
        <v>28116685</v>
      </c>
      <c r="F19" s="610">
        <v>28116685</v>
      </c>
      <c r="G19" s="610">
        <v>28116685</v>
      </c>
      <c r="H19" s="610">
        <v>28116685</v>
      </c>
      <c r="I19" s="610">
        <v>0</v>
      </c>
      <c r="J19" s="611">
        <v>0</v>
      </c>
      <c r="K19" s="1453" t="s">
        <v>49</v>
      </c>
      <c r="L19" s="1453"/>
    </row>
    <row r="20" spans="1:12" ht="19.5" customHeight="1">
      <c r="A20" s="607" t="s">
        <v>903</v>
      </c>
      <c r="B20" s="612" t="s">
        <v>879</v>
      </c>
      <c r="C20" s="612" t="s">
        <v>879</v>
      </c>
      <c r="D20" s="609" t="s">
        <v>904</v>
      </c>
      <c r="E20" s="610">
        <v>7796</v>
      </c>
      <c r="F20" s="610">
        <v>7796</v>
      </c>
      <c r="G20" s="610">
        <v>7796</v>
      </c>
      <c r="H20" s="610">
        <v>7796</v>
      </c>
      <c r="I20" s="610">
        <v>0</v>
      </c>
      <c r="J20" s="611">
        <v>0</v>
      </c>
      <c r="K20" s="311"/>
    </row>
    <row r="21" spans="1:12" ht="19.5" customHeight="1">
      <c r="A21" s="607" t="s">
        <v>903</v>
      </c>
      <c r="B21" s="612" t="s">
        <v>882</v>
      </c>
      <c r="C21" s="612" t="s">
        <v>879</v>
      </c>
      <c r="D21" s="609" t="s">
        <v>905</v>
      </c>
      <c r="E21" s="610">
        <v>7796</v>
      </c>
      <c r="F21" s="610">
        <v>7796</v>
      </c>
      <c r="G21" s="610">
        <v>7796</v>
      </c>
      <c r="H21" s="610">
        <v>7796</v>
      </c>
      <c r="I21" s="610">
        <v>0</v>
      </c>
      <c r="J21" s="611">
        <v>0</v>
      </c>
      <c r="K21" s="311"/>
    </row>
    <row r="22" spans="1:12" ht="19.5" customHeight="1">
      <c r="A22" s="607" t="s">
        <v>903</v>
      </c>
      <c r="B22" s="612" t="s">
        <v>882</v>
      </c>
      <c r="C22" s="612" t="s">
        <v>882</v>
      </c>
      <c r="D22" s="609" t="s">
        <v>906</v>
      </c>
      <c r="E22" s="610">
        <v>7796</v>
      </c>
      <c r="F22" s="610">
        <v>7796</v>
      </c>
      <c r="G22" s="610">
        <v>7796</v>
      </c>
      <c r="H22" s="610">
        <v>7796</v>
      </c>
      <c r="I22" s="610">
        <v>0</v>
      </c>
      <c r="J22" s="611">
        <v>0</v>
      </c>
      <c r="K22" s="311"/>
    </row>
    <row r="23" spans="1:12" ht="19.5" customHeight="1">
      <c r="A23" s="607" t="s">
        <v>911</v>
      </c>
      <c r="B23" s="612" t="s">
        <v>879</v>
      </c>
      <c r="C23" s="612" t="s">
        <v>879</v>
      </c>
      <c r="D23" s="609" t="s">
        <v>912</v>
      </c>
      <c r="E23" s="610">
        <v>249872</v>
      </c>
      <c r="F23" s="610">
        <v>249872</v>
      </c>
      <c r="G23" s="610">
        <v>249872</v>
      </c>
      <c r="H23" s="610">
        <v>249872</v>
      </c>
      <c r="I23" s="610">
        <v>0</v>
      </c>
      <c r="J23" s="611">
        <v>0</v>
      </c>
      <c r="K23" s="311"/>
    </row>
    <row r="24" spans="1:12" ht="19.5" customHeight="1">
      <c r="A24" s="607" t="s">
        <v>911</v>
      </c>
      <c r="B24" s="612" t="s">
        <v>882</v>
      </c>
      <c r="C24" s="612" t="s">
        <v>879</v>
      </c>
      <c r="D24" s="609" t="s">
        <v>913</v>
      </c>
      <c r="E24" s="610">
        <v>106750</v>
      </c>
      <c r="F24" s="610">
        <v>106750</v>
      </c>
      <c r="G24" s="610">
        <v>106750</v>
      </c>
      <c r="H24" s="610">
        <v>106750</v>
      </c>
      <c r="I24" s="610">
        <v>0</v>
      </c>
      <c r="J24" s="611">
        <v>0</v>
      </c>
      <c r="K24" s="311"/>
    </row>
    <row r="25" spans="1:12" ht="19.5" customHeight="1">
      <c r="A25" s="607" t="s">
        <v>911</v>
      </c>
      <c r="B25" s="612" t="s">
        <v>882</v>
      </c>
      <c r="C25" s="612" t="s">
        <v>882</v>
      </c>
      <c r="D25" s="609" t="s">
        <v>914</v>
      </c>
      <c r="E25" s="610">
        <v>100000</v>
      </c>
      <c r="F25" s="610">
        <v>100000</v>
      </c>
      <c r="G25" s="610">
        <v>100000</v>
      </c>
      <c r="H25" s="610">
        <v>100000</v>
      </c>
      <c r="I25" s="610">
        <v>0</v>
      </c>
      <c r="J25" s="611">
        <v>0</v>
      </c>
      <c r="K25" s="311"/>
    </row>
    <row r="26" spans="1:12" ht="19.5" customHeight="1">
      <c r="A26" s="607" t="s">
        <v>911</v>
      </c>
      <c r="B26" s="612" t="s">
        <v>882</v>
      </c>
      <c r="C26" s="612" t="s">
        <v>884</v>
      </c>
      <c r="D26" s="609" t="s">
        <v>915</v>
      </c>
      <c r="E26" s="610">
        <v>6750</v>
      </c>
      <c r="F26" s="610">
        <v>6750</v>
      </c>
      <c r="G26" s="610">
        <v>6750</v>
      </c>
      <c r="H26" s="610">
        <v>6750</v>
      </c>
      <c r="I26" s="610">
        <v>0</v>
      </c>
      <c r="J26" s="611">
        <v>0</v>
      </c>
      <c r="K26" s="311"/>
    </row>
    <row r="27" spans="1:12" ht="19.5" customHeight="1">
      <c r="A27" s="607" t="s">
        <v>911</v>
      </c>
      <c r="B27" s="612" t="s">
        <v>908</v>
      </c>
      <c r="C27" s="612" t="s">
        <v>879</v>
      </c>
      <c r="D27" s="609" t="s">
        <v>916</v>
      </c>
      <c r="E27" s="610">
        <v>143122</v>
      </c>
      <c r="F27" s="610">
        <v>143122</v>
      </c>
      <c r="G27" s="610">
        <v>143122</v>
      </c>
      <c r="H27" s="610">
        <v>143122</v>
      </c>
      <c r="I27" s="610">
        <v>0</v>
      </c>
      <c r="J27" s="611">
        <v>0</v>
      </c>
      <c r="K27" s="311"/>
    </row>
    <row r="28" spans="1:12" ht="19.5" customHeight="1">
      <c r="A28" s="607" t="s">
        <v>911</v>
      </c>
      <c r="B28" s="612" t="s">
        <v>908</v>
      </c>
      <c r="C28" s="612" t="s">
        <v>918</v>
      </c>
      <c r="D28" s="609" t="s">
        <v>919</v>
      </c>
      <c r="E28" s="610">
        <v>130932</v>
      </c>
      <c r="F28" s="610">
        <v>130932</v>
      </c>
      <c r="G28" s="610">
        <v>130932</v>
      </c>
      <c r="H28" s="610">
        <v>130932</v>
      </c>
      <c r="I28" s="610">
        <v>0</v>
      </c>
      <c r="J28" s="611">
        <v>0</v>
      </c>
      <c r="K28" s="311"/>
    </row>
    <row r="29" spans="1:12" ht="23.25" customHeight="1">
      <c r="A29" s="607" t="s">
        <v>911</v>
      </c>
      <c r="B29" s="612" t="s">
        <v>908</v>
      </c>
      <c r="C29" s="612" t="s">
        <v>920</v>
      </c>
      <c r="D29" s="609" t="s">
        <v>921</v>
      </c>
      <c r="E29" s="610">
        <v>12190</v>
      </c>
      <c r="F29" s="610">
        <v>12190</v>
      </c>
      <c r="G29" s="610">
        <v>12190</v>
      </c>
      <c r="H29" s="610">
        <v>12190</v>
      </c>
      <c r="I29" s="610">
        <v>0</v>
      </c>
      <c r="J29" s="611">
        <v>0</v>
      </c>
      <c r="K29" s="311"/>
    </row>
    <row r="30" spans="1:12" ht="23.25" customHeight="1">
      <c r="A30" s="607" t="s">
        <v>922</v>
      </c>
      <c r="B30" s="612" t="s">
        <v>879</v>
      </c>
      <c r="C30" s="612" t="s">
        <v>879</v>
      </c>
      <c r="D30" s="609" t="s">
        <v>923</v>
      </c>
      <c r="E30" s="610">
        <v>127585</v>
      </c>
      <c r="F30" s="610">
        <v>127585</v>
      </c>
      <c r="G30" s="610">
        <v>127585</v>
      </c>
      <c r="H30" s="610">
        <v>127585</v>
      </c>
      <c r="I30" s="610">
        <v>0</v>
      </c>
      <c r="J30" s="611">
        <v>0</v>
      </c>
      <c r="K30" s="311"/>
    </row>
    <row r="31" spans="1:12" ht="19.5" customHeight="1">
      <c r="A31" s="607" t="s">
        <v>922</v>
      </c>
      <c r="B31" s="612" t="s">
        <v>882</v>
      </c>
      <c r="C31" s="612" t="s">
        <v>879</v>
      </c>
      <c r="D31" s="609" t="s">
        <v>924</v>
      </c>
      <c r="E31" s="610">
        <v>127585</v>
      </c>
      <c r="F31" s="610">
        <v>127585</v>
      </c>
      <c r="G31" s="610">
        <v>127585</v>
      </c>
      <c r="H31" s="610">
        <v>127585</v>
      </c>
      <c r="I31" s="610">
        <v>0</v>
      </c>
      <c r="J31" s="611">
        <v>0</v>
      </c>
      <c r="K31" s="311"/>
    </row>
    <row r="32" spans="1:12" ht="19.5" customHeight="1">
      <c r="A32" s="607" t="s">
        <v>922</v>
      </c>
      <c r="B32" s="612" t="s">
        <v>882</v>
      </c>
      <c r="C32" s="612" t="s">
        <v>882</v>
      </c>
      <c r="D32" s="609" t="s">
        <v>925</v>
      </c>
      <c r="E32" s="610">
        <v>25292</v>
      </c>
      <c r="F32" s="610">
        <v>25292</v>
      </c>
      <c r="G32" s="610">
        <v>25292</v>
      </c>
      <c r="H32" s="610">
        <v>25292</v>
      </c>
      <c r="I32" s="610">
        <v>0</v>
      </c>
      <c r="J32" s="611">
        <v>0</v>
      </c>
      <c r="K32" s="311"/>
    </row>
    <row r="33" spans="1:11" ht="19.5" customHeight="1">
      <c r="A33" s="607" t="s">
        <v>922</v>
      </c>
      <c r="B33" s="612" t="s">
        <v>882</v>
      </c>
      <c r="C33" s="612" t="s">
        <v>908</v>
      </c>
      <c r="D33" s="609" t="s">
        <v>926</v>
      </c>
      <c r="E33" s="610">
        <v>102293</v>
      </c>
      <c r="F33" s="610">
        <v>102293</v>
      </c>
      <c r="G33" s="610">
        <v>102293</v>
      </c>
      <c r="H33" s="610">
        <v>102293</v>
      </c>
      <c r="I33" s="610">
        <v>0</v>
      </c>
      <c r="J33" s="611">
        <v>0</v>
      </c>
      <c r="K33" s="311"/>
    </row>
    <row r="34" spans="1:11" ht="19.5" customHeight="1">
      <c r="A34" s="607" t="s">
        <v>930</v>
      </c>
      <c r="B34" s="612" t="s">
        <v>879</v>
      </c>
      <c r="C34" s="612" t="s">
        <v>879</v>
      </c>
      <c r="D34" s="609" t="s">
        <v>931</v>
      </c>
      <c r="E34" s="610">
        <v>4282311</v>
      </c>
      <c r="F34" s="610">
        <v>4282311</v>
      </c>
      <c r="G34" s="610">
        <v>0</v>
      </c>
      <c r="H34" s="610">
        <v>0</v>
      </c>
      <c r="I34" s="610">
        <v>4282311</v>
      </c>
      <c r="J34" s="611">
        <v>4282311</v>
      </c>
      <c r="K34" s="311"/>
    </row>
    <row r="35" spans="1:11" ht="19.5" customHeight="1">
      <c r="A35" s="607" t="s">
        <v>930</v>
      </c>
      <c r="B35" s="612" t="s">
        <v>882</v>
      </c>
      <c r="C35" s="612" t="s">
        <v>879</v>
      </c>
      <c r="D35" s="609" t="s">
        <v>932</v>
      </c>
      <c r="E35" s="610">
        <v>4282311</v>
      </c>
      <c r="F35" s="610">
        <v>4282311</v>
      </c>
      <c r="G35" s="610">
        <v>0</v>
      </c>
      <c r="H35" s="610">
        <v>0</v>
      </c>
      <c r="I35" s="610">
        <v>4282311</v>
      </c>
      <c r="J35" s="611">
        <v>4282311</v>
      </c>
      <c r="K35" s="311"/>
    </row>
    <row r="36" spans="1:11" ht="19.5" customHeight="1">
      <c r="A36" s="607" t="s">
        <v>930</v>
      </c>
      <c r="B36" s="612" t="s">
        <v>882</v>
      </c>
      <c r="C36" s="612" t="s">
        <v>884</v>
      </c>
      <c r="D36" s="609" t="s">
        <v>934</v>
      </c>
      <c r="E36" s="610">
        <v>4282311</v>
      </c>
      <c r="F36" s="610">
        <v>4282311</v>
      </c>
      <c r="G36" s="610">
        <v>0</v>
      </c>
      <c r="H36" s="610">
        <v>0</v>
      </c>
      <c r="I36" s="610">
        <v>4282311</v>
      </c>
      <c r="J36" s="611">
        <v>4282311</v>
      </c>
      <c r="K36" s="311"/>
    </row>
    <row r="37" spans="1:11" ht="19.5" customHeight="1">
      <c r="A37" s="607" t="s">
        <v>935</v>
      </c>
      <c r="B37" s="612" t="s">
        <v>879</v>
      </c>
      <c r="C37" s="612" t="s">
        <v>879</v>
      </c>
      <c r="D37" s="609" t="s">
        <v>936</v>
      </c>
      <c r="E37" s="610">
        <v>5000</v>
      </c>
      <c r="F37" s="610">
        <v>5000</v>
      </c>
      <c r="G37" s="610">
        <v>5000</v>
      </c>
      <c r="H37" s="610">
        <v>5000</v>
      </c>
      <c r="I37" s="610">
        <v>0</v>
      </c>
      <c r="J37" s="611">
        <v>0</v>
      </c>
      <c r="K37" s="311"/>
    </row>
    <row r="38" spans="1:11" ht="19.5" customHeight="1">
      <c r="A38" s="607" t="s">
        <v>935</v>
      </c>
      <c r="B38" s="612" t="s">
        <v>882</v>
      </c>
      <c r="C38" s="612" t="s">
        <v>879</v>
      </c>
      <c r="D38" s="609" t="s">
        <v>937</v>
      </c>
      <c r="E38" s="610">
        <v>5000</v>
      </c>
      <c r="F38" s="610">
        <v>5000</v>
      </c>
      <c r="G38" s="610">
        <v>5000</v>
      </c>
      <c r="H38" s="610">
        <v>5000</v>
      </c>
      <c r="I38" s="610">
        <v>0</v>
      </c>
      <c r="J38" s="611">
        <v>0</v>
      </c>
      <c r="K38" s="311"/>
    </row>
    <row r="39" spans="1:11" ht="19.5" customHeight="1">
      <c r="A39" s="607" t="s">
        <v>935</v>
      </c>
      <c r="B39" s="612" t="s">
        <v>882</v>
      </c>
      <c r="C39" s="612" t="s">
        <v>882</v>
      </c>
      <c r="D39" s="609" t="s">
        <v>938</v>
      </c>
      <c r="E39" s="610">
        <v>5000</v>
      </c>
      <c r="F39" s="610">
        <v>5000</v>
      </c>
      <c r="G39" s="610">
        <v>5000</v>
      </c>
      <c r="H39" s="610">
        <v>5000</v>
      </c>
      <c r="I39" s="610">
        <v>0</v>
      </c>
      <c r="J39" s="611">
        <v>0</v>
      </c>
      <c r="K39" s="311"/>
    </row>
    <row r="40" spans="1:11" ht="19.5" customHeight="1">
      <c r="A40" s="607" t="s">
        <v>939</v>
      </c>
      <c r="B40" s="612" t="s">
        <v>879</v>
      </c>
      <c r="C40" s="612" t="s">
        <v>879</v>
      </c>
      <c r="D40" s="609" t="s">
        <v>940</v>
      </c>
      <c r="E40" s="610">
        <v>37663</v>
      </c>
      <c r="F40" s="610">
        <v>37663</v>
      </c>
      <c r="G40" s="610">
        <v>37663</v>
      </c>
      <c r="H40" s="610">
        <v>37663</v>
      </c>
      <c r="I40" s="610">
        <v>0</v>
      </c>
      <c r="J40" s="611">
        <v>0</v>
      </c>
      <c r="K40" s="311"/>
    </row>
    <row r="41" spans="1:11" ht="19.5" customHeight="1">
      <c r="A41" s="607" t="s">
        <v>939</v>
      </c>
      <c r="B41" s="612" t="s">
        <v>884</v>
      </c>
      <c r="C41" s="612" t="s">
        <v>879</v>
      </c>
      <c r="D41" s="609" t="s">
        <v>943</v>
      </c>
      <c r="E41" s="610">
        <v>37663</v>
      </c>
      <c r="F41" s="610">
        <v>37663</v>
      </c>
      <c r="G41" s="610">
        <v>37663</v>
      </c>
      <c r="H41" s="610">
        <v>37663</v>
      </c>
      <c r="I41" s="610">
        <v>0</v>
      </c>
      <c r="J41" s="611">
        <v>0</v>
      </c>
      <c r="K41" s="311"/>
    </row>
    <row r="42" spans="1:11" ht="19.5" customHeight="1">
      <c r="A42" s="607" t="s">
        <v>939</v>
      </c>
      <c r="B42" s="612" t="s">
        <v>884</v>
      </c>
      <c r="C42" s="612" t="s">
        <v>903</v>
      </c>
      <c r="D42" s="609" t="s">
        <v>945</v>
      </c>
      <c r="E42" s="610">
        <v>15504</v>
      </c>
      <c r="F42" s="610">
        <v>15504</v>
      </c>
      <c r="G42" s="610">
        <v>15504</v>
      </c>
      <c r="H42" s="610">
        <v>15504</v>
      </c>
      <c r="I42" s="610">
        <v>0</v>
      </c>
      <c r="J42" s="611">
        <v>0</v>
      </c>
      <c r="K42" s="311"/>
    </row>
    <row r="43" spans="1:11" ht="19.5" customHeight="1">
      <c r="A43" s="607" t="s">
        <v>939</v>
      </c>
      <c r="B43" s="612" t="s">
        <v>884</v>
      </c>
      <c r="C43" s="612" t="s">
        <v>935</v>
      </c>
      <c r="D43" s="609" t="s">
        <v>946</v>
      </c>
      <c r="E43" s="610">
        <v>22159</v>
      </c>
      <c r="F43" s="610">
        <v>22159</v>
      </c>
      <c r="G43" s="610">
        <v>22159</v>
      </c>
      <c r="H43" s="610">
        <v>22159</v>
      </c>
      <c r="I43" s="610">
        <v>0</v>
      </c>
      <c r="J43" s="611">
        <v>0</v>
      </c>
      <c r="K43" s="311"/>
    </row>
    <row r="44" spans="1:11" ht="19.5" customHeight="1">
      <c r="A44" s="607" t="s">
        <v>879</v>
      </c>
      <c r="B44" s="612" t="s">
        <v>879</v>
      </c>
      <c r="C44" s="612" t="s">
        <v>879</v>
      </c>
      <c r="D44" s="609" t="s">
        <v>947</v>
      </c>
      <c r="E44" s="610">
        <v>0</v>
      </c>
      <c r="F44" s="610">
        <v>0</v>
      </c>
      <c r="G44" s="610">
        <v>0</v>
      </c>
      <c r="H44" s="610">
        <v>0</v>
      </c>
      <c r="I44" s="610">
        <v>0</v>
      </c>
      <c r="J44" s="611">
        <v>0</v>
      </c>
      <c r="K44" s="311"/>
    </row>
    <row r="45" spans="1:11" ht="19.5" customHeight="1">
      <c r="A45" s="607" t="s">
        <v>879</v>
      </c>
      <c r="B45" s="612" t="s">
        <v>879</v>
      </c>
      <c r="C45" s="612" t="s">
        <v>879</v>
      </c>
      <c r="D45" s="609" t="s">
        <v>948</v>
      </c>
      <c r="E45" s="610">
        <v>0</v>
      </c>
      <c r="F45" s="610">
        <v>0</v>
      </c>
      <c r="G45" s="610">
        <v>0</v>
      </c>
      <c r="H45" s="610">
        <v>0</v>
      </c>
      <c r="I45" s="610">
        <v>0</v>
      </c>
      <c r="J45" s="611">
        <v>0</v>
      </c>
      <c r="K45" s="311"/>
    </row>
    <row r="46" spans="1:11" ht="19.5" customHeight="1">
      <c r="A46" s="607" t="s">
        <v>879</v>
      </c>
      <c r="B46" s="612" t="s">
        <v>879</v>
      </c>
      <c r="C46" s="612" t="s">
        <v>879</v>
      </c>
      <c r="D46" s="609" t="s">
        <v>949</v>
      </c>
      <c r="E46" s="610">
        <v>32846108</v>
      </c>
      <c r="F46" s="610">
        <v>32846108</v>
      </c>
      <c r="G46" s="610" t="s">
        <v>879</v>
      </c>
      <c r="H46" s="610" t="s">
        <v>879</v>
      </c>
      <c r="I46" s="610" t="s">
        <v>879</v>
      </c>
      <c r="J46" s="611" t="s">
        <v>879</v>
      </c>
      <c r="K46" s="311"/>
    </row>
    <row r="47" spans="1:11" ht="19.5" customHeight="1">
      <c r="A47" s="311"/>
      <c r="F47" s="308"/>
      <c r="G47" s="308"/>
      <c r="H47" s="308"/>
      <c r="I47" s="308"/>
      <c r="J47" s="308"/>
    </row>
    <row r="48" spans="1:11" ht="19.5" customHeight="1">
      <c r="A48" s="311"/>
      <c r="F48" s="308"/>
      <c r="G48" s="308"/>
      <c r="H48" s="308"/>
      <c r="I48" s="308"/>
      <c r="J48" s="308"/>
    </row>
    <row r="49" spans="1:10" ht="19.5" customHeight="1">
      <c r="A49" s="311"/>
      <c r="F49" s="308"/>
      <c r="G49" s="308"/>
      <c r="H49" s="308"/>
      <c r="I49" s="308"/>
      <c r="J49" s="308"/>
    </row>
    <row r="50" spans="1:10" ht="19.5" customHeight="1">
      <c r="A50" s="1462" t="s">
        <v>863</v>
      </c>
      <c r="B50" s="1462"/>
      <c r="C50" s="1462"/>
      <c r="D50" s="1462"/>
      <c r="E50" s="329"/>
      <c r="F50" s="305"/>
      <c r="G50" s="305"/>
      <c r="H50" s="305"/>
      <c r="I50" s="306" t="s">
        <v>754</v>
      </c>
      <c r="J50" s="307" t="s">
        <v>864</v>
      </c>
    </row>
    <row r="51" spans="1:10" ht="19.5" customHeight="1">
      <c r="A51" s="1463" t="s">
        <v>865</v>
      </c>
      <c r="B51" s="1463"/>
      <c r="C51" s="1463"/>
      <c r="D51" s="1463"/>
      <c r="E51" s="331" t="s">
        <v>1032</v>
      </c>
      <c r="F51" s="309"/>
      <c r="G51" s="309"/>
      <c r="H51" s="309"/>
      <c r="I51" s="306" t="s">
        <v>866</v>
      </c>
      <c r="J51" s="310" t="s">
        <v>867</v>
      </c>
    </row>
    <row r="52" spans="1:10" ht="19.5" customHeight="1">
      <c r="A52" s="1459" t="s">
        <v>868</v>
      </c>
      <c r="B52" s="1459"/>
      <c r="C52" s="1459"/>
      <c r="D52" s="1459"/>
      <c r="E52" s="1459"/>
      <c r="F52" s="1459"/>
      <c r="G52" s="1459"/>
      <c r="H52" s="1459"/>
      <c r="I52" s="1459"/>
      <c r="J52" s="1459"/>
    </row>
    <row r="53" spans="1:10" ht="19.5" customHeight="1">
      <c r="A53" s="312"/>
      <c r="B53" s="312"/>
      <c r="C53" s="312"/>
      <c r="D53" s="312"/>
      <c r="E53" s="312" t="s">
        <v>726</v>
      </c>
      <c r="F53" s="313" t="s">
        <v>1371</v>
      </c>
      <c r="G53" s="313"/>
      <c r="H53" s="313"/>
      <c r="I53" s="313"/>
      <c r="J53" s="314" t="s">
        <v>869</v>
      </c>
    </row>
    <row r="54" spans="1:10" ht="23.25" customHeight="1">
      <c r="A54" s="1454" t="s">
        <v>870</v>
      </c>
      <c r="B54" s="1455"/>
      <c r="C54" s="1455"/>
      <c r="D54" s="1456"/>
      <c r="E54" s="1457" t="s">
        <v>1034</v>
      </c>
      <c r="F54" s="1458"/>
      <c r="G54" s="1457" t="s">
        <v>950</v>
      </c>
      <c r="H54" s="1458"/>
      <c r="I54" s="1457" t="s">
        <v>951</v>
      </c>
      <c r="J54" s="1458"/>
    </row>
    <row r="55" spans="1:10" ht="23.25" customHeight="1">
      <c r="A55" s="325" t="s">
        <v>873</v>
      </c>
      <c r="B55" s="326" t="s">
        <v>874</v>
      </c>
      <c r="C55" s="326" t="s">
        <v>875</v>
      </c>
      <c r="D55" s="327" t="s">
        <v>876</v>
      </c>
      <c r="E55" s="328" t="s">
        <v>877</v>
      </c>
      <c r="F55" s="328" t="s">
        <v>878</v>
      </c>
      <c r="G55" s="328" t="s">
        <v>877</v>
      </c>
      <c r="H55" s="328" t="s">
        <v>878</v>
      </c>
      <c r="I55" s="328" t="s">
        <v>877</v>
      </c>
      <c r="J55" s="328" t="s">
        <v>878</v>
      </c>
    </row>
    <row r="56" spans="1:10" ht="19.5" customHeight="1">
      <c r="A56" s="607" t="s">
        <v>879</v>
      </c>
      <c r="B56" s="608" t="s">
        <v>879</v>
      </c>
      <c r="C56" s="608" t="s">
        <v>879</v>
      </c>
      <c r="D56" s="609" t="s">
        <v>880</v>
      </c>
      <c r="E56" s="610">
        <v>40720379</v>
      </c>
      <c r="F56" s="610">
        <v>40720379</v>
      </c>
      <c r="G56" s="610">
        <v>24944502</v>
      </c>
      <c r="H56" s="610">
        <v>24944502</v>
      </c>
      <c r="I56" s="610">
        <v>15775877</v>
      </c>
      <c r="J56" s="611">
        <v>15775877</v>
      </c>
    </row>
    <row r="57" spans="1:10" ht="19.5" customHeight="1">
      <c r="A57" s="607" t="s">
        <v>879</v>
      </c>
      <c r="B57" s="612" t="s">
        <v>879</v>
      </c>
      <c r="C57" s="612" t="s">
        <v>879</v>
      </c>
      <c r="D57" s="609" t="s">
        <v>881</v>
      </c>
      <c r="E57" s="610">
        <v>24534502</v>
      </c>
      <c r="F57" s="610">
        <v>24534502</v>
      </c>
      <c r="G57" s="610">
        <v>24534502</v>
      </c>
      <c r="H57" s="610">
        <v>24534502</v>
      </c>
      <c r="I57" s="610">
        <v>0</v>
      </c>
      <c r="J57" s="611">
        <v>0</v>
      </c>
    </row>
    <row r="58" spans="1:10" ht="19.5" customHeight="1">
      <c r="A58" s="607" t="s">
        <v>882</v>
      </c>
      <c r="B58" s="612" t="s">
        <v>879</v>
      </c>
      <c r="C58" s="612" t="s">
        <v>879</v>
      </c>
      <c r="D58" s="609" t="s">
        <v>952</v>
      </c>
      <c r="E58" s="610">
        <v>13647382</v>
      </c>
      <c r="F58" s="610">
        <v>13647382</v>
      </c>
      <c r="G58" s="610">
        <v>13647382</v>
      </c>
      <c r="H58" s="610">
        <v>13647382</v>
      </c>
      <c r="I58" s="610">
        <v>0</v>
      </c>
      <c r="J58" s="611">
        <v>0</v>
      </c>
    </row>
    <row r="59" spans="1:10" ht="19.5" customHeight="1">
      <c r="A59" s="607" t="s">
        <v>882</v>
      </c>
      <c r="B59" s="612" t="s">
        <v>953</v>
      </c>
      <c r="C59" s="612" t="s">
        <v>879</v>
      </c>
      <c r="D59" s="609" t="s">
        <v>954</v>
      </c>
      <c r="E59" s="610">
        <v>4398026</v>
      </c>
      <c r="F59" s="610">
        <v>4398026</v>
      </c>
      <c r="G59" s="610">
        <v>4398026</v>
      </c>
      <c r="H59" s="610">
        <v>4398026</v>
      </c>
      <c r="I59" s="610">
        <v>0</v>
      </c>
      <c r="J59" s="611">
        <v>0</v>
      </c>
    </row>
    <row r="60" spans="1:10" ht="19.5" customHeight="1">
      <c r="A60" s="607" t="s">
        <v>882</v>
      </c>
      <c r="B60" s="612" t="s">
        <v>953</v>
      </c>
      <c r="C60" s="612" t="s">
        <v>882</v>
      </c>
      <c r="D60" s="609" t="s">
        <v>955</v>
      </c>
      <c r="E60" s="610">
        <v>4205600</v>
      </c>
      <c r="F60" s="610">
        <v>4205600</v>
      </c>
      <c r="G60" s="610">
        <v>4205600</v>
      </c>
      <c r="H60" s="610">
        <v>4205600</v>
      </c>
      <c r="I60" s="610">
        <v>0</v>
      </c>
      <c r="J60" s="611">
        <v>0</v>
      </c>
    </row>
    <row r="61" spans="1:10" ht="19.5" customHeight="1">
      <c r="A61" s="607" t="s">
        <v>882</v>
      </c>
      <c r="B61" s="612" t="s">
        <v>953</v>
      </c>
      <c r="C61" s="612" t="s">
        <v>884</v>
      </c>
      <c r="D61" s="609" t="s">
        <v>956</v>
      </c>
      <c r="E61" s="610">
        <v>288</v>
      </c>
      <c r="F61" s="610">
        <v>288</v>
      </c>
      <c r="G61" s="610">
        <v>288</v>
      </c>
      <c r="H61" s="610">
        <v>288</v>
      </c>
      <c r="I61" s="610">
        <v>0</v>
      </c>
      <c r="J61" s="611">
        <v>0</v>
      </c>
    </row>
    <row r="62" spans="1:10" ht="19.5" customHeight="1">
      <c r="A62" s="607" t="s">
        <v>882</v>
      </c>
      <c r="B62" s="612" t="s">
        <v>953</v>
      </c>
      <c r="C62" s="612" t="s">
        <v>908</v>
      </c>
      <c r="D62" s="609" t="s">
        <v>957</v>
      </c>
      <c r="E62" s="610">
        <v>149012</v>
      </c>
      <c r="F62" s="610">
        <v>149012</v>
      </c>
      <c r="G62" s="610">
        <v>149012</v>
      </c>
      <c r="H62" s="610">
        <v>149012</v>
      </c>
      <c r="I62" s="610">
        <v>0</v>
      </c>
      <c r="J62" s="611">
        <v>0</v>
      </c>
    </row>
    <row r="63" spans="1:10" ht="19.5" customHeight="1">
      <c r="A63" s="607" t="s">
        <v>882</v>
      </c>
      <c r="B63" s="612" t="s">
        <v>953</v>
      </c>
      <c r="C63" s="612" t="s">
        <v>903</v>
      </c>
      <c r="D63" s="609" t="s">
        <v>958</v>
      </c>
      <c r="E63" s="610">
        <v>2956</v>
      </c>
      <c r="F63" s="610">
        <v>2956</v>
      </c>
      <c r="G63" s="610">
        <v>2956</v>
      </c>
      <c r="H63" s="610">
        <v>2956</v>
      </c>
      <c r="I63" s="610">
        <v>0</v>
      </c>
      <c r="J63" s="611">
        <v>0</v>
      </c>
    </row>
    <row r="64" spans="1:10" ht="19.5" customHeight="1">
      <c r="A64" s="607" t="s">
        <v>882</v>
      </c>
      <c r="B64" s="612" t="s">
        <v>953</v>
      </c>
      <c r="C64" s="612" t="s">
        <v>911</v>
      </c>
      <c r="D64" s="609" t="s">
        <v>959</v>
      </c>
      <c r="E64" s="610">
        <v>40170</v>
      </c>
      <c r="F64" s="610">
        <v>40170</v>
      </c>
      <c r="G64" s="610">
        <v>40170</v>
      </c>
      <c r="H64" s="610">
        <v>40170</v>
      </c>
      <c r="I64" s="610">
        <v>0</v>
      </c>
      <c r="J64" s="611">
        <v>0</v>
      </c>
    </row>
    <row r="65" spans="1:10" ht="19.5" customHeight="1">
      <c r="A65" s="607" t="s">
        <v>882</v>
      </c>
      <c r="B65" s="612" t="s">
        <v>960</v>
      </c>
      <c r="C65" s="612" t="s">
        <v>879</v>
      </c>
      <c r="D65" s="609" t="s">
        <v>961</v>
      </c>
      <c r="E65" s="610">
        <v>5618000</v>
      </c>
      <c r="F65" s="610">
        <v>5618000</v>
      </c>
      <c r="G65" s="610">
        <v>5618000</v>
      </c>
      <c r="H65" s="610">
        <v>5618000</v>
      </c>
      <c r="I65" s="610">
        <v>0</v>
      </c>
      <c r="J65" s="611">
        <v>0</v>
      </c>
    </row>
    <row r="66" spans="1:10" ht="19.5" customHeight="1">
      <c r="A66" s="607" t="s">
        <v>882</v>
      </c>
      <c r="B66" s="612" t="s">
        <v>960</v>
      </c>
      <c r="C66" s="612" t="s">
        <v>882</v>
      </c>
      <c r="D66" s="609" t="s">
        <v>955</v>
      </c>
      <c r="E66" s="610">
        <v>2454000</v>
      </c>
      <c r="F66" s="610">
        <v>2454000</v>
      </c>
      <c r="G66" s="610">
        <v>2454000</v>
      </c>
      <c r="H66" s="610">
        <v>2454000</v>
      </c>
      <c r="I66" s="610">
        <v>0</v>
      </c>
      <c r="J66" s="611">
        <v>0</v>
      </c>
    </row>
    <row r="67" spans="1:10" ht="19.5" customHeight="1">
      <c r="A67" s="607" t="s">
        <v>882</v>
      </c>
      <c r="B67" s="612" t="s">
        <v>960</v>
      </c>
      <c r="C67" s="612" t="s">
        <v>884</v>
      </c>
      <c r="D67" s="609" t="s">
        <v>962</v>
      </c>
      <c r="E67" s="610">
        <v>3164000</v>
      </c>
      <c r="F67" s="610">
        <v>3164000</v>
      </c>
      <c r="G67" s="610">
        <v>3164000</v>
      </c>
      <c r="H67" s="610">
        <v>3164000</v>
      </c>
      <c r="I67" s="610">
        <v>0</v>
      </c>
      <c r="J67" s="611">
        <v>0</v>
      </c>
    </row>
    <row r="68" spans="1:10" ht="19.5" customHeight="1">
      <c r="A68" s="607" t="s">
        <v>882</v>
      </c>
      <c r="B68" s="612" t="s">
        <v>963</v>
      </c>
      <c r="C68" s="612" t="s">
        <v>879</v>
      </c>
      <c r="D68" s="609" t="s">
        <v>964</v>
      </c>
      <c r="E68" s="610">
        <v>3630678</v>
      </c>
      <c r="F68" s="610">
        <v>3630678</v>
      </c>
      <c r="G68" s="610">
        <v>3630678</v>
      </c>
      <c r="H68" s="610">
        <v>3630678</v>
      </c>
      <c r="I68" s="610">
        <v>0</v>
      </c>
      <c r="J68" s="611">
        <v>0</v>
      </c>
    </row>
    <row r="69" spans="1:10" ht="19.5" customHeight="1">
      <c r="A69" s="607" t="s">
        <v>882</v>
      </c>
      <c r="B69" s="612" t="s">
        <v>963</v>
      </c>
      <c r="C69" s="612" t="s">
        <v>884</v>
      </c>
      <c r="D69" s="609" t="s">
        <v>965</v>
      </c>
      <c r="E69" s="610">
        <v>3240448</v>
      </c>
      <c r="F69" s="610">
        <v>3240448</v>
      </c>
      <c r="G69" s="610">
        <v>3240448</v>
      </c>
      <c r="H69" s="610">
        <v>3240448</v>
      </c>
      <c r="I69" s="610">
        <v>0</v>
      </c>
      <c r="J69" s="611">
        <v>0</v>
      </c>
    </row>
    <row r="70" spans="1:10" ht="19.5" customHeight="1">
      <c r="A70" s="607" t="s">
        <v>882</v>
      </c>
      <c r="B70" s="612" t="s">
        <v>963</v>
      </c>
      <c r="C70" s="612" t="s">
        <v>908</v>
      </c>
      <c r="D70" s="609" t="s">
        <v>966</v>
      </c>
      <c r="E70" s="610">
        <v>9451</v>
      </c>
      <c r="F70" s="610">
        <v>9451</v>
      </c>
      <c r="G70" s="610">
        <v>9451</v>
      </c>
      <c r="H70" s="610">
        <v>9451</v>
      </c>
      <c r="I70" s="610">
        <v>0</v>
      </c>
      <c r="J70" s="611">
        <v>0</v>
      </c>
    </row>
    <row r="71" spans="1:10" ht="19.5" customHeight="1">
      <c r="A71" s="607" t="s">
        <v>882</v>
      </c>
      <c r="B71" s="612" t="s">
        <v>963</v>
      </c>
      <c r="C71" s="612" t="s">
        <v>911</v>
      </c>
      <c r="D71" s="609" t="s">
        <v>968</v>
      </c>
      <c r="E71" s="610">
        <v>111135</v>
      </c>
      <c r="F71" s="610">
        <v>111135</v>
      </c>
      <c r="G71" s="610">
        <v>111135</v>
      </c>
      <c r="H71" s="610">
        <v>111135</v>
      </c>
      <c r="I71" s="610">
        <v>0</v>
      </c>
      <c r="J71" s="611">
        <v>0</v>
      </c>
    </row>
    <row r="72" spans="1:10" ht="19.5" customHeight="1">
      <c r="A72" s="607" t="s">
        <v>882</v>
      </c>
      <c r="B72" s="612" t="s">
        <v>963</v>
      </c>
      <c r="C72" s="612" t="s">
        <v>918</v>
      </c>
      <c r="D72" s="609" t="s">
        <v>969</v>
      </c>
      <c r="E72" s="610">
        <v>1095</v>
      </c>
      <c r="F72" s="610">
        <v>1095</v>
      </c>
      <c r="G72" s="610">
        <v>1095</v>
      </c>
      <c r="H72" s="610">
        <v>1095</v>
      </c>
      <c r="I72" s="610">
        <v>0</v>
      </c>
      <c r="J72" s="611">
        <v>0</v>
      </c>
    </row>
    <row r="73" spans="1:10" ht="19.5" customHeight="1">
      <c r="A73" s="607" t="s">
        <v>882</v>
      </c>
      <c r="B73" s="612" t="s">
        <v>963</v>
      </c>
      <c r="C73" s="612" t="s">
        <v>920</v>
      </c>
      <c r="D73" s="609" t="s">
        <v>970</v>
      </c>
      <c r="E73" s="610">
        <v>268549</v>
      </c>
      <c r="F73" s="610">
        <v>268549</v>
      </c>
      <c r="G73" s="610">
        <v>268549</v>
      </c>
      <c r="H73" s="610">
        <v>268549</v>
      </c>
      <c r="I73" s="610">
        <v>0</v>
      </c>
      <c r="J73" s="611">
        <v>0</v>
      </c>
    </row>
    <row r="74" spans="1:10" ht="19.5" customHeight="1">
      <c r="A74" s="607" t="s">
        <v>882</v>
      </c>
      <c r="B74" s="612" t="s">
        <v>971</v>
      </c>
      <c r="C74" s="612" t="s">
        <v>879</v>
      </c>
      <c r="D74" s="609" t="s">
        <v>972</v>
      </c>
      <c r="E74" s="610">
        <v>678</v>
      </c>
      <c r="F74" s="610">
        <v>678</v>
      </c>
      <c r="G74" s="610">
        <v>678</v>
      </c>
      <c r="H74" s="610">
        <v>678</v>
      </c>
      <c r="I74" s="610">
        <v>0</v>
      </c>
      <c r="J74" s="611">
        <v>0</v>
      </c>
    </row>
    <row r="75" spans="1:10" ht="19.5" customHeight="1">
      <c r="A75" s="607" t="s">
        <v>882</v>
      </c>
      <c r="B75" s="612" t="s">
        <v>971</v>
      </c>
      <c r="C75" s="612" t="s">
        <v>884</v>
      </c>
      <c r="D75" s="609" t="s">
        <v>973</v>
      </c>
      <c r="E75" s="610">
        <v>678</v>
      </c>
      <c r="F75" s="610">
        <v>678</v>
      </c>
      <c r="G75" s="610">
        <v>678</v>
      </c>
      <c r="H75" s="610">
        <v>678</v>
      </c>
      <c r="I75" s="610">
        <v>0</v>
      </c>
      <c r="J75" s="611">
        <v>0</v>
      </c>
    </row>
    <row r="76" spans="1:10" ht="19.5" customHeight="1">
      <c r="A76" s="607" t="s">
        <v>884</v>
      </c>
      <c r="B76" s="612" t="s">
        <v>879</v>
      </c>
      <c r="C76" s="612" t="s">
        <v>879</v>
      </c>
      <c r="D76" s="609" t="s">
        <v>974</v>
      </c>
      <c r="E76" s="610">
        <v>1045522</v>
      </c>
      <c r="F76" s="610">
        <v>1045522</v>
      </c>
      <c r="G76" s="610">
        <v>1045522</v>
      </c>
      <c r="H76" s="610">
        <v>1045522</v>
      </c>
      <c r="I76" s="610">
        <v>0</v>
      </c>
      <c r="J76" s="611">
        <v>0</v>
      </c>
    </row>
    <row r="77" spans="1:10" ht="19.5" customHeight="1">
      <c r="A77" s="607" t="s">
        <v>884</v>
      </c>
      <c r="B77" s="612" t="s">
        <v>975</v>
      </c>
      <c r="C77" s="612" t="s">
        <v>879</v>
      </c>
      <c r="D77" s="609" t="s">
        <v>976</v>
      </c>
      <c r="E77" s="610">
        <v>344402</v>
      </c>
      <c r="F77" s="610">
        <v>344402</v>
      </c>
      <c r="G77" s="610">
        <v>344402</v>
      </c>
      <c r="H77" s="610">
        <v>344402</v>
      </c>
      <c r="I77" s="610">
        <v>0</v>
      </c>
      <c r="J77" s="611">
        <v>0</v>
      </c>
    </row>
    <row r="78" spans="1:10" ht="19.5" customHeight="1">
      <c r="A78" s="607" t="s">
        <v>884</v>
      </c>
      <c r="B78" s="612" t="s">
        <v>975</v>
      </c>
      <c r="C78" s="612" t="s">
        <v>908</v>
      </c>
      <c r="D78" s="609" t="s">
        <v>978</v>
      </c>
      <c r="E78" s="610">
        <v>344402</v>
      </c>
      <c r="F78" s="610">
        <v>344402</v>
      </c>
      <c r="G78" s="610">
        <v>344402</v>
      </c>
      <c r="H78" s="610">
        <v>344402</v>
      </c>
      <c r="I78" s="610">
        <v>0</v>
      </c>
      <c r="J78" s="611">
        <v>0</v>
      </c>
    </row>
    <row r="79" spans="1:10" ht="19.5" customHeight="1">
      <c r="A79" s="607" t="s">
        <v>884</v>
      </c>
      <c r="B79" s="612" t="s">
        <v>979</v>
      </c>
      <c r="C79" s="612" t="s">
        <v>879</v>
      </c>
      <c r="D79" s="609" t="s">
        <v>980</v>
      </c>
      <c r="E79" s="610">
        <v>701120</v>
      </c>
      <c r="F79" s="610">
        <v>701120</v>
      </c>
      <c r="G79" s="610">
        <v>701120</v>
      </c>
      <c r="H79" s="610">
        <v>701120</v>
      </c>
      <c r="I79" s="610">
        <v>0</v>
      </c>
      <c r="J79" s="611">
        <v>0</v>
      </c>
    </row>
    <row r="80" spans="1:10" ht="23.25" customHeight="1">
      <c r="A80" s="607" t="s">
        <v>884</v>
      </c>
      <c r="B80" s="612" t="s">
        <v>979</v>
      </c>
      <c r="C80" s="612" t="s">
        <v>884</v>
      </c>
      <c r="D80" s="609" t="s">
        <v>981</v>
      </c>
      <c r="E80" s="610">
        <v>688342</v>
      </c>
      <c r="F80" s="610">
        <v>688342</v>
      </c>
      <c r="G80" s="610">
        <v>688342</v>
      </c>
      <c r="H80" s="610">
        <v>688342</v>
      </c>
      <c r="I80" s="610">
        <v>0</v>
      </c>
      <c r="J80" s="611">
        <v>0</v>
      </c>
    </row>
    <row r="81" spans="1:11" ht="23.25" customHeight="1">
      <c r="A81" s="607" t="s">
        <v>884</v>
      </c>
      <c r="B81" s="612" t="s">
        <v>979</v>
      </c>
      <c r="C81" s="612" t="s">
        <v>908</v>
      </c>
      <c r="D81" s="609" t="s">
        <v>970</v>
      </c>
      <c r="E81" s="610">
        <v>12778</v>
      </c>
      <c r="F81" s="610">
        <v>12778</v>
      </c>
      <c r="G81" s="610">
        <v>12778</v>
      </c>
      <c r="H81" s="610">
        <v>12778</v>
      </c>
      <c r="I81" s="610">
        <v>0</v>
      </c>
      <c r="J81" s="611">
        <v>0</v>
      </c>
    </row>
    <row r="82" spans="1:11" ht="19.5" customHeight="1">
      <c r="A82" s="607" t="s">
        <v>908</v>
      </c>
      <c r="B82" s="612" t="s">
        <v>879</v>
      </c>
      <c r="C82" s="612" t="s">
        <v>879</v>
      </c>
      <c r="D82" s="609" t="s">
        <v>982</v>
      </c>
      <c r="E82" s="610">
        <v>2956332</v>
      </c>
      <c r="F82" s="610">
        <v>2956332</v>
      </c>
      <c r="G82" s="610">
        <v>2956332</v>
      </c>
      <c r="H82" s="610">
        <v>2956332</v>
      </c>
      <c r="I82" s="610">
        <v>0</v>
      </c>
      <c r="J82" s="611">
        <v>0</v>
      </c>
    </row>
    <row r="83" spans="1:11" ht="19.5" customHeight="1">
      <c r="A83" s="607" t="s">
        <v>908</v>
      </c>
      <c r="B83" s="612" t="s">
        <v>983</v>
      </c>
      <c r="C83" s="612" t="s">
        <v>879</v>
      </c>
      <c r="D83" s="609" t="s">
        <v>984</v>
      </c>
      <c r="E83" s="610">
        <v>990794</v>
      </c>
      <c r="F83" s="610">
        <v>990794</v>
      </c>
      <c r="G83" s="610">
        <v>990794</v>
      </c>
      <c r="H83" s="610">
        <v>990794</v>
      </c>
      <c r="I83" s="610">
        <v>0</v>
      </c>
      <c r="J83" s="611">
        <v>0</v>
      </c>
    </row>
    <row r="84" spans="1:11" ht="19.5" customHeight="1">
      <c r="A84" s="607" t="s">
        <v>908</v>
      </c>
      <c r="B84" s="612" t="s">
        <v>983</v>
      </c>
      <c r="C84" s="612" t="s">
        <v>884</v>
      </c>
      <c r="D84" s="609" t="s">
        <v>985</v>
      </c>
      <c r="E84" s="610">
        <v>990794</v>
      </c>
      <c r="F84" s="610">
        <v>990794</v>
      </c>
      <c r="G84" s="610">
        <v>990794</v>
      </c>
      <c r="H84" s="610">
        <v>990794</v>
      </c>
      <c r="I84" s="610">
        <v>0</v>
      </c>
      <c r="J84" s="611">
        <v>0</v>
      </c>
    </row>
    <row r="85" spans="1:11" ht="19.5" customHeight="1">
      <c r="A85" s="607" t="s">
        <v>908</v>
      </c>
      <c r="B85" s="612" t="s">
        <v>986</v>
      </c>
      <c r="C85" s="612" t="s">
        <v>879</v>
      </c>
      <c r="D85" s="609" t="s">
        <v>987</v>
      </c>
      <c r="E85" s="610">
        <v>5668</v>
      </c>
      <c r="F85" s="610">
        <v>5668</v>
      </c>
      <c r="G85" s="610">
        <v>5668</v>
      </c>
      <c r="H85" s="610">
        <v>5668</v>
      </c>
      <c r="I85" s="610">
        <v>0</v>
      </c>
      <c r="J85" s="611">
        <v>0</v>
      </c>
    </row>
    <row r="86" spans="1:11" ht="19.5" customHeight="1">
      <c r="A86" s="607" t="s">
        <v>908</v>
      </c>
      <c r="B86" s="612" t="s">
        <v>986</v>
      </c>
      <c r="C86" s="612" t="s">
        <v>908</v>
      </c>
      <c r="D86" s="609" t="s">
        <v>988</v>
      </c>
      <c r="E86" s="610">
        <v>5668</v>
      </c>
      <c r="F86" s="610">
        <v>5668</v>
      </c>
      <c r="G86" s="610">
        <v>5668</v>
      </c>
      <c r="H86" s="610">
        <v>5668</v>
      </c>
      <c r="I86" s="610">
        <v>0</v>
      </c>
      <c r="J86" s="611">
        <v>0</v>
      </c>
    </row>
    <row r="87" spans="1:11" ht="19.5" customHeight="1">
      <c r="A87" s="607" t="s">
        <v>908</v>
      </c>
      <c r="B87" s="612" t="s">
        <v>989</v>
      </c>
      <c r="C87" s="612" t="s">
        <v>879</v>
      </c>
      <c r="D87" s="609" t="s">
        <v>990</v>
      </c>
      <c r="E87" s="610">
        <v>1959870</v>
      </c>
      <c r="F87" s="610">
        <v>1959870</v>
      </c>
      <c r="G87" s="610">
        <v>1959870</v>
      </c>
      <c r="H87" s="610">
        <v>1959870</v>
      </c>
      <c r="I87" s="610">
        <v>0</v>
      </c>
      <c r="J87" s="611">
        <v>0</v>
      </c>
    </row>
    <row r="88" spans="1:11" ht="19.5" customHeight="1">
      <c r="A88" s="607" t="s">
        <v>908</v>
      </c>
      <c r="B88" s="612" t="s">
        <v>989</v>
      </c>
      <c r="C88" s="612" t="s">
        <v>884</v>
      </c>
      <c r="D88" s="609" t="s">
        <v>991</v>
      </c>
      <c r="E88" s="610">
        <v>299294</v>
      </c>
      <c r="F88" s="610">
        <v>299294</v>
      </c>
      <c r="G88" s="610">
        <v>299294</v>
      </c>
      <c r="H88" s="610">
        <v>299294</v>
      </c>
      <c r="I88" s="610">
        <v>0</v>
      </c>
      <c r="J88" s="611">
        <v>0</v>
      </c>
    </row>
    <row r="89" spans="1:11" ht="19.5" customHeight="1">
      <c r="A89" s="607" t="s">
        <v>908</v>
      </c>
      <c r="B89" s="612" t="s">
        <v>989</v>
      </c>
      <c r="C89" s="612" t="s">
        <v>911</v>
      </c>
      <c r="D89" s="609" t="s">
        <v>993</v>
      </c>
      <c r="E89" s="610">
        <v>1313979</v>
      </c>
      <c r="F89" s="610">
        <v>1313979</v>
      </c>
      <c r="G89" s="610">
        <v>1313979</v>
      </c>
      <c r="H89" s="610">
        <v>1313979</v>
      </c>
      <c r="I89" s="610">
        <v>0</v>
      </c>
      <c r="J89" s="611">
        <v>0</v>
      </c>
    </row>
    <row r="90" spans="1:11" ht="19.5" customHeight="1">
      <c r="A90" s="607" t="s">
        <v>908</v>
      </c>
      <c r="B90" s="612" t="s">
        <v>989</v>
      </c>
      <c r="C90" s="612" t="s">
        <v>918</v>
      </c>
      <c r="D90" s="609" t="s">
        <v>994</v>
      </c>
      <c r="E90" s="610">
        <v>346597</v>
      </c>
      <c r="F90" s="610">
        <v>346597</v>
      </c>
      <c r="G90" s="610">
        <v>346597</v>
      </c>
      <c r="H90" s="610">
        <v>346597</v>
      </c>
      <c r="I90" s="610">
        <v>0</v>
      </c>
      <c r="J90" s="611">
        <v>0</v>
      </c>
    </row>
    <row r="91" spans="1:11" ht="19.5" customHeight="1">
      <c r="A91" s="607" t="s">
        <v>903</v>
      </c>
      <c r="B91" s="612" t="s">
        <v>879</v>
      </c>
      <c r="C91" s="612" t="s">
        <v>879</v>
      </c>
      <c r="D91" s="609" t="s">
        <v>995</v>
      </c>
      <c r="E91" s="610">
        <v>1984334</v>
      </c>
      <c r="F91" s="610">
        <v>1984334</v>
      </c>
      <c r="G91" s="610">
        <v>1984334</v>
      </c>
      <c r="H91" s="610">
        <v>1984334</v>
      </c>
      <c r="I91" s="610">
        <v>0</v>
      </c>
      <c r="J91" s="611">
        <v>0</v>
      </c>
    </row>
    <row r="92" spans="1:11" ht="19.5" customHeight="1">
      <c r="A92" s="607" t="s">
        <v>903</v>
      </c>
      <c r="B92" s="612" t="s">
        <v>996</v>
      </c>
      <c r="C92" s="612" t="s">
        <v>879</v>
      </c>
      <c r="D92" s="609" t="s">
        <v>997</v>
      </c>
      <c r="E92" s="610">
        <v>77437</v>
      </c>
      <c r="F92" s="610">
        <v>77437</v>
      </c>
      <c r="G92" s="610">
        <v>77437</v>
      </c>
      <c r="H92" s="610">
        <v>77437</v>
      </c>
      <c r="I92" s="610">
        <v>0</v>
      </c>
      <c r="J92" s="611">
        <v>0</v>
      </c>
    </row>
    <row r="93" spans="1:11" ht="19.5" customHeight="1">
      <c r="A93" s="607" t="s">
        <v>903</v>
      </c>
      <c r="B93" s="612" t="s">
        <v>996</v>
      </c>
      <c r="C93" s="612" t="s">
        <v>884</v>
      </c>
      <c r="D93" s="609" t="s">
        <v>998</v>
      </c>
      <c r="E93" s="610">
        <v>77437</v>
      </c>
      <c r="F93" s="610">
        <v>77437</v>
      </c>
      <c r="G93" s="610">
        <v>77437</v>
      </c>
      <c r="H93" s="610">
        <v>77437</v>
      </c>
      <c r="I93" s="610">
        <v>0</v>
      </c>
      <c r="J93" s="611">
        <v>0</v>
      </c>
    </row>
    <row r="94" spans="1:11" ht="19.5" customHeight="1">
      <c r="A94" s="607" t="s">
        <v>903</v>
      </c>
      <c r="B94" s="612" t="s">
        <v>999</v>
      </c>
      <c r="C94" s="612" t="s">
        <v>879</v>
      </c>
      <c r="D94" s="609" t="s">
        <v>1000</v>
      </c>
      <c r="E94" s="610">
        <v>5412</v>
      </c>
      <c r="F94" s="610">
        <v>5412</v>
      </c>
      <c r="G94" s="610">
        <v>5412</v>
      </c>
      <c r="H94" s="610">
        <v>5412</v>
      </c>
      <c r="I94" s="610">
        <v>0</v>
      </c>
      <c r="J94" s="611">
        <v>0</v>
      </c>
    </row>
    <row r="95" spans="1:11" ht="19.5" customHeight="1">
      <c r="A95" s="607" t="s">
        <v>903</v>
      </c>
      <c r="B95" s="612" t="s">
        <v>999</v>
      </c>
      <c r="C95" s="612" t="s">
        <v>884</v>
      </c>
      <c r="D95" s="609" t="s">
        <v>1001</v>
      </c>
      <c r="E95" s="610">
        <v>5412</v>
      </c>
      <c r="F95" s="610">
        <v>5412</v>
      </c>
      <c r="G95" s="610">
        <v>5412</v>
      </c>
      <c r="H95" s="610">
        <v>5412</v>
      </c>
      <c r="I95" s="610">
        <v>0</v>
      </c>
      <c r="J95" s="611">
        <v>0</v>
      </c>
    </row>
    <row r="96" spans="1:11" ht="23.25" customHeight="1">
      <c r="A96" s="607" t="s">
        <v>903</v>
      </c>
      <c r="B96" s="612" t="s">
        <v>1002</v>
      </c>
      <c r="C96" s="612" t="s">
        <v>879</v>
      </c>
      <c r="D96" s="609" t="s">
        <v>1003</v>
      </c>
      <c r="E96" s="610">
        <v>1901485</v>
      </c>
      <c r="F96" s="610">
        <v>1901485</v>
      </c>
      <c r="G96" s="610">
        <v>1901485</v>
      </c>
      <c r="H96" s="610">
        <v>1901485</v>
      </c>
      <c r="I96" s="610">
        <v>0</v>
      </c>
      <c r="J96" s="611">
        <v>0</v>
      </c>
      <c r="K96" s="311"/>
    </row>
    <row r="97" spans="1:11">
      <c r="A97" s="607" t="s">
        <v>903</v>
      </c>
      <c r="B97" s="612" t="s">
        <v>1002</v>
      </c>
      <c r="C97" s="612" t="s">
        <v>884</v>
      </c>
      <c r="D97" s="609" t="s">
        <v>1004</v>
      </c>
      <c r="E97" s="610">
        <v>1901485</v>
      </c>
      <c r="F97" s="610">
        <v>1901485</v>
      </c>
      <c r="G97" s="610">
        <v>1901485</v>
      </c>
      <c r="H97" s="610">
        <v>1901485</v>
      </c>
      <c r="I97" s="610">
        <v>0</v>
      </c>
      <c r="J97" s="611">
        <v>0</v>
      </c>
      <c r="K97" s="311"/>
    </row>
    <row r="98" spans="1:11">
      <c r="A98" s="607" t="s">
        <v>911</v>
      </c>
      <c r="B98" s="612" t="s">
        <v>879</v>
      </c>
      <c r="C98" s="612" t="s">
        <v>879</v>
      </c>
      <c r="D98" s="609" t="s">
        <v>1005</v>
      </c>
      <c r="E98" s="610">
        <v>3281837</v>
      </c>
      <c r="F98" s="610">
        <v>3281837</v>
      </c>
      <c r="G98" s="610">
        <v>3281837</v>
      </c>
      <c r="H98" s="610">
        <v>3281837</v>
      </c>
      <c r="I98" s="610">
        <v>0</v>
      </c>
      <c r="J98" s="611">
        <v>0</v>
      </c>
      <c r="K98" s="311"/>
    </row>
    <row r="99" spans="1:11">
      <c r="A99" s="607" t="s">
        <v>911</v>
      </c>
      <c r="B99" s="612" t="s">
        <v>1006</v>
      </c>
      <c r="C99" s="612" t="s">
        <v>879</v>
      </c>
      <c r="D99" s="609" t="s">
        <v>1007</v>
      </c>
      <c r="E99" s="610">
        <v>3162378</v>
      </c>
      <c r="F99" s="610">
        <v>3162378</v>
      </c>
      <c r="G99" s="610">
        <v>3162378</v>
      </c>
      <c r="H99" s="610">
        <v>3162378</v>
      </c>
      <c r="I99" s="610">
        <v>0</v>
      </c>
      <c r="J99" s="611">
        <v>0</v>
      </c>
      <c r="K99" s="311"/>
    </row>
    <row r="100" spans="1:11">
      <c r="A100" s="607" t="s">
        <v>911</v>
      </c>
      <c r="B100" s="612" t="s">
        <v>1006</v>
      </c>
      <c r="C100" s="612" t="s">
        <v>908</v>
      </c>
      <c r="D100" s="609" t="s">
        <v>1008</v>
      </c>
      <c r="E100" s="610">
        <v>3162378</v>
      </c>
      <c r="F100" s="610">
        <v>3162378</v>
      </c>
      <c r="G100" s="610">
        <v>3162378</v>
      </c>
      <c r="H100" s="610">
        <v>3162378</v>
      </c>
      <c r="I100" s="610">
        <v>0</v>
      </c>
      <c r="J100" s="611">
        <v>0</v>
      </c>
    </row>
    <row r="101" spans="1:11">
      <c r="A101" s="607" t="s">
        <v>911</v>
      </c>
      <c r="B101" s="612" t="s">
        <v>1009</v>
      </c>
      <c r="C101" s="612" t="s">
        <v>879</v>
      </c>
      <c r="D101" s="609" t="s">
        <v>1010</v>
      </c>
      <c r="E101" s="610">
        <v>119459</v>
      </c>
      <c r="F101" s="610">
        <v>119459</v>
      </c>
      <c r="G101" s="610">
        <v>119459</v>
      </c>
      <c r="H101" s="610">
        <v>119459</v>
      </c>
      <c r="I101" s="610">
        <v>0</v>
      </c>
      <c r="J101" s="611">
        <v>0</v>
      </c>
    </row>
    <row r="102" spans="1:11">
      <c r="A102" s="607" t="s">
        <v>911</v>
      </c>
      <c r="B102" s="612" t="s">
        <v>1009</v>
      </c>
      <c r="C102" s="612" t="s">
        <v>884</v>
      </c>
      <c r="D102" s="609" t="s">
        <v>1011</v>
      </c>
      <c r="E102" s="610">
        <v>119459</v>
      </c>
      <c r="F102" s="610">
        <v>119459</v>
      </c>
      <c r="G102" s="610">
        <v>119459</v>
      </c>
      <c r="H102" s="610">
        <v>119459</v>
      </c>
      <c r="I102" s="610">
        <v>0</v>
      </c>
      <c r="J102" s="611">
        <v>0</v>
      </c>
    </row>
    <row r="103" spans="1:11">
      <c r="A103" s="607" t="s">
        <v>918</v>
      </c>
      <c r="B103" s="612" t="s">
        <v>879</v>
      </c>
      <c r="C103" s="612" t="s">
        <v>879</v>
      </c>
      <c r="D103" s="609" t="s">
        <v>1012</v>
      </c>
      <c r="E103" s="610">
        <v>1619095</v>
      </c>
      <c r="F103" s="610">
        <v>1619095</v>
      </c>
      <c r="G103" s="610">
        <v>1619095</v>
      </c>
      <c r="H103" s="610">
        <v>1619095</v>
      </c>
      <c r="I103" s="610">
        <v>0</v>
      </c>
      <c r="J103" s="611">
        <v>0</v>
      </c>
    </row>
    <row r="104" spans="1:11">
      <c r="A104" s="607" t="s">
        <v>918</v>
      </c>
      <c r="B104" s="612" t="s">
        <v>1013</v>
      </c>
      <c r="C104" s="612" t="s">
        <v>879</v>
      </c>
      <c r="D104" s="609" t="s">
        <v>1014</v>
      </c>
      <c r="E104" s="610">
        <v>1619095</v>
      </c>
      <c r="F104" s="610">
        <v>1619095</v>
      </c>
      <c r="G104" s="610">
        <v>1619095</v>
      </c>
      <c r="H104" s="610">
        <v>1619095</v>
      </c>
      <c r="I104" s="610">
        <v>0</v>
      </c>
      <c r="J104" s="611">
        <v>0</v>
      </c>
    </row>
    <row r="105" spans="1:11">
      <c r="A105" s="607" t="s">
        <v>918</v>
      </c>
      <c r="B105" s="612" t="s">
        <v>1013</v>
      </c>
      <c r="C105" s="612" t="s">
        <v>882</v>
      </c>
      <c r="D105" s="609" t="s">
        <v>1015</v>
      </c>
      <c r="E105" s="610">
        <v>1619095</v>
      </c>
      <c r="F105" s="610">
        <v>1619095</v>
      </c>
      <c r="G105" s="610">
        <v>1619095</v>
      </c>
      <c r="H105" s="610">
        <v>1619095</v>
      </c>
      <c r="I105" s="610">
        <v>0</v>
      </c>
      <c r="J105" s="611">
        <v>0</v>
      </c>
    </row>
    <row r="106" spans="1:11">
      <c r="A106" s="607" t="s">
        <v>879</v>
      </c>
      <c r="B106" s="612" t="s">
        <v>879</v>
      </c>
      <c r="C106" s="612" t="s">
        <v>879</v>
      </c>
      <c r="D106" s="609" t="s">
        <v>947</v>
      </c>
      <c r="E106" s="610">
        <v>16185877</v>
      </c>
      <c r="F106" s="610">
        <v>16185877</v>
      </c>
      <c r="G106" s="610">
        <v>410000</v>
      </c>
      <c r="H106" s="610">
        <v>410000</v>
      </c>
      <c r="I106" s="610">
        <v>15775877</v>
      </c>
      <c r="J106" s="611">
        <v>15775877</v>
      </c>
    </row>
    <row r="107" spans="1:11">
      <c r="A107" s="607" t="s">
        <v>882</v>
      </c>
      <c r="B107" s="612" t="s">
        <v>879</v>
      </c>
      <c r="C107" s="612" t="s">
        <v>879</v>
      </c>
      <c r="D107" s="609" t="s">
        <v>952</v>
      </c>
      <c r="E107" s="610">
        <v>410000</v>
      </c>
      <c r="F107" s="610">
        <v>410000</v>
      </c>
      <c r="G107" s="610">
        <v>410000</v>
      </c>
      <c r="H107" s="610">
        <v>410000</v>
      </c>
      <c r="I107" s="610">
        <v>0</v>
      </c>
      <c r="J107" s="611">
        <v>0</v>
      </c>
    </row>
    <row r="108" spans="1:11">
      <c r="A108" s="607" t="s">
        <v>882</v>
      </c>
      <c r="B108" s="612" t="s">
        <v>960</v>
      </c>
      <c r="C108" s="612" t="s">
        <v>879</v>
      </c>
      <c r="D108" s="609" t="s">
        <v>961</v>
      </c>
      <c r="E108" s="610">
        <v>410000</v>
      </c>
      <c r="F108" s="610">
        <v>410000</v>
      </c>
      <c r="G108" s="610">
        <v>410000</v>
      </c>
      <c r="H108" s="610">
        <v>410000</v>
      </c>
      <c r="I108" s="610">
        <v>0</v>
      </c>
      <c r="J108" s="611">
        <v>0</v>
      </c>
    </row>
    <row r="109" spans="1:11">
      <c r="A109" s="607" t="s">
        <v>882</v>
      </c>
      <c r="B109" s="612" t="s">
        <v>960</v>
      </c>
      <c r="C109" s="612" t="s">
        <v>1020</v>
      </c>
      <c r="D109" s="609" t="s">
        <v>1021</v>
      </c>
      <c r="E109" s="610">
        <v>410000</v>
      </c>
      <c r="F109" s="610">
        <v>410000</v>
      </c>
      <c r="G109" s="610">
        <v>410000</v>
      </c>
      <c r="H109" s="610">
        <v>410000</v>
      </c>
      <c r="I109" s="610">
        <v>0</v>
      </c>
      <c r="J109" s="611">
        <v>0</v>
      </c>
    </row>
    <row r="110" spans="1:11">
      <c r="A110" s="607" t="s">
        <v>908</v>
      </c>
      <c r="B110" s="612" t="s">
        <v>879</v>
      </c>
      <c r="C110" s="612" t="s">
        <v>879</v>
      </c>
      <c r="D110" s="609" t="s">
        <v>982</v>
      </c>
      <c r="E110" s="610">
        <v>15775877</v>
      </c>
      <c r="F110" s="610">
        <v>15775877</v>
      </c>
      <c r="G110" s="610">
        <v>0</v>
      </c>
      <c r="H110" s="610">
        <v>0</v>
      </c>
      <c r="I110" s="610">
        <v>15775877</v>
      </c>
      <c r="J110" s="611">
        <v>15775877</v>
      </c>
    </row>
    <row r="111" spans="1:11">
      <c r="A111" s="607" t="s">
        <v>908</v>
      </c>
      <c r="B111" s="612" t="s">
        <v>989</v>
      </c>
      <c r="C111" s="612" t="s">
        <v>879</v>
      </c>
      <c r="D111" s="609" t="s">
        <v>990</v>
      </c>
      <c r="E111" s="610">
        <v>15775877</v>
      </c>
      <c r="F111" s="610">
        <v>15775877</v>
      </c>
      <c r="G111" s="610">
        <v>0</v>
      </c>
      <c r="H111" s="610">
        <v>0</v>
      </c>
      <c r="I111" s="610">
        <v>15775877</v>
      </c>
      <c r="J111" s="611">
        <v>15775877</v>
      </c>
    </row>
    <row r="112" spans="1:11">
      <c r="A112" s="607" t="s">
        <v>908</v>
      </c>
      <c r="B112" s="612" t="s">
        <v>989</v>
      </c>
      <c r="C112" s="612" t="s">
        <v>922</v>
      </c>
      <c r="D112" s="609" t="s">
        <v>1022</v>
      </c>
      <c r="E112" s="610">
        <v>15775877</v>
      </c>
      <c r="F112" s="610">
        <v>15775877</v>
      </c>
      <c r="G112" s="610">
        <v>0</v>
      </c>
      <c r="H112" s="610">
        <v>0</v>
      </c>
      <c r="I112" s="610">
        <v>15775877</v>
      </c>
      <c r="J112" s="611">
        <v>15775877</v>
      </c>
    </row>
    <row r="113" spans="1:10">
      <c r="A113" s="607" t="s">
        <v>879</v>
      </c>
      <c r="B113" s="612" t="s">
        <v>879</v>
      </c>
      <c r="C113" s="612" t="s">
        <v>879</v>
      </c>
      <c r="D113" s="609" t="s">
        <v>1024</v>
      </c>
      <c r="E113" s="610">
        <v>78004</v>
      </c>
      <c r="F113" s="610">
        <v>78004</v>
      </c>
      <c r="G113" s="610">
        <v>78004</v>
      </c>
      <c r="H113" s="610">
        <v>78004</v>
      </c>
      <c r="I113" s="610">
        <v>0</v>
      </c>
      <c r="J113" s="611">
        <v>0</v>
      </c>
    </row>
    <row r="114" spans="1:10">
      <c r="A114" s="607" t="s">
        <v>879</v>
      </c>
      <c r="B114" s="612" t="s">
        <v>879</v>
      </c>
      <c r="C114" s="612" t="s">
        <v>879</v>
      </c>
      <c r="D114" s="609" t="s">
        <v>1025</v>
      </c>
      <c r="E114" s="610">
        <v>78004</v>
      </c>
      <c r="F114" s="610">
        <v>78004</v>
      </c>
      <c r="G114" s="610">
        <v>78004</v>
      </c>
      <c r="H114" s="610">
        <v>78004</v>
      </c>
      <c r="I114" s="610">
        <v>0</v>
      </c>
      <c r="J114" s="611">
        <v>0</v>
      </c>
    </row>
    <row r="115" spans="1:10">
      <c r="A115" s="607" t="s">
        <v>879</v>
      </c>
      <c r="B115" s="612" t="s">
        <v>879</v>
      </c>
      <c r="C115" s="612" t="s">
        <v>879</v>
      </c>
      <c r="D115" s="609" t="s">
        <v>1026</v>
      </c>
      <c r="E115" s="610">
        <v>0</v>
      </c>
      <c r="F115" s="610">
        <v>0</v>
      </c>
      <c r="G115" s="610">
        <v>0</v>
      </c>
      <c r="H115" s="610">
        <v>0</v>
      </c>
      <c r="I115" s="610">
        <v>0</v>
      </c>
      <c r="J115" s="611">
        <v>0</v>
      </c>
    </row>
    <row r="116" spans="1:10">
      <c r="A116" s="607" t="s">
        <v>879</v>
      </c>
      <c r="B116" s="612" t="s">
        <v>879</v>
      </c>
      <c r="C116" s="612" t="s">
        <v>879</v>
      </c>
      <c r="D116" s="609" t="s">
        <v>1027</v>
      </c>
      <c r="E116" s="610">
        <v>40798383</v>
      </c>
      <c r="F116" s="610">
        <v>40798383</v>
      </c>
      <c r="G116" s="610" t="s">
        <v>879</v>
      </c>
      <c r="H116" s="610" t="s">
        <v>879</v>
      </c>
      <c r="I116" s="610" t="s">
        <v>879</v>
      </c>
      <c r="J116" s="611" t="s">
        <v>879</v>
      </c>
    </row>
    <row r="117" spans="1:10">
      <c r="A117" s="607" t="s">
        <v>879</v>
      </c>
      <c r="B117" s="612" t="s">
        <v>879</v>
      </c>
      <c r="C117" s="612" t="s">
        <v>879</v>
      </c>
      <c r="D117" s="609" t="s">
        <v>879</v>
      </c>
      <c r="E117" s="610" t="s">
        <v>879</v>
      </c>
      <c r="F117" s="610" t="s">
        <v>879</v>
      </c>
      <c r="G117" s="610" t="s">
        <v>879</v>
      </c>
      <c r="H117" s="610" t="s">
        <v>879</v>
      </c>
      <c r="I117" s="610" t="s">
        <v>879</v>
      </c>
      <c r="J117" s="611" t="s">
        <v>879</v>
      </c>
    </row>
    <row r="118" spans="1:10">
      <c r="A118" s="607" t="s">
        <v>879</v>
      </c>
      <c r="B118" s="612" t="s">
        <v>879</v>
      </c>
      <c r="C118" s="612" t="s">
        <v>879</v>
      </c>
      <c r="D118" s="609" t="s">
        <v>1028</v>
      </c>
      <c r="E118" s="610">
        <v>170132988</v>
      </c>
      <c r="F118" s="610" t="s">
        <v>879</v>
      </c>
      <c r="G118" s="610" t="s">
        <v>879</v>
      </c>
      <c r="H118" s="610" t="s">
        <v>879</v>
      </c>
      <c r="I118" s="610" t="s">
        <v>879</v>
      </c>
      <c r="J118" s="611" t="s">
        <v>879</v>
      </c>
    </row>
    <row r="119" spans="1:10">
      <c r="A119" s="607" t="s">
        <v>879</v>
      </c>
      <c r="B119" s="612" t="s">
        <v>879</v>
      </c>
      <c r="C119" s="612" t="s">
        <v>879</v>
      </c>
      <c r="D119" s="609" t="s">
        <v>1029</v>
      </c>
      <c r="E119" s="610">
        <v>162180713</v>
      </c>
      <c r="F119" s="610" t="s">
        <v>879</v>
      </c>
      <c r="G119" s="610" t="s">
        <v>879</v>
      </c>
      <c r="H119" s="610" t="s">
        <v>879</v>
      </c>
      <c r="I119" s="610" t="s">
        <v>879</v>
      </c>
      <c r="J119" s="611" t="s">
        <v>879</v>
      </c>
    </row>
    <row r="120" spans="1:10">
      <c r="A120" s="607" t="s">
        <v>879</v>
      </c>
      <c r="B120" s="612" t="s">
        <v>879</v>
      </c>
      <c r="C120" s="612" t="s">
        <v>879</v>
      </c>
      <c r="D120" s="609" t="s">
        <v>1030</v>
      </c>
      <c r="E120" s="610">
        <v>6485081</v>
      </c>
      <c r="F120" s="610" t="s">
        <v>879</v>
      </c>
      <c r="G120" s="610" t="s">
        <v>879</v>
      </c>
      <c r="H120" s="610" t="s">
        <v>879</v>
      </c>
      <c r="I120" s="610" t="s">
        <v>879</v>
      </c>
      <c r="J120" s="611" t="s">
        <v>879</v>
      </c>
    </row>
    <row r="121" spans="1:10" ht="25.2">
      <c r="A121" s="607" t="s">
        <v>879</v>
      </c>
      <c r="B121" s="612" t="s">
        <v>879</v>
      </c>
      <c r="C121" s="612" t="s">
        <v>879</v>
      </c>
      <c r="D121" s="609" t="s">
        <v>1031</v>
      </c>
      <c r="E121" s="610">
        <v>168665794</v>
      </c>
      <c r="F121" s="610" t="s">
        <v>879</v>
      </c>
      <c r="G121" s="610" t="s">
        <v>879</v>
      </c>
      <c r="H121" s="610" t="s">
        <v>879</v>
      </c>
      <c r="I121" s="610" t="s">
        <v>879</v>
      </c>
      <c r="J121" s="611" t="s">
        <v>879</v>
      </c>
    </row>
    <row r="122" spans="1:10">
      <c r="A122" s="607"/>
      <c r="B122" s="612"/>
      <c r="C122" s="612"/>
      <c r="D122" s="609"/>
      <c r="E122" s="610"/>
      <c r="F122" s="610"/>
      <c r="G122" s="610"/>
      <c r="H122" s="610"/>
      <c r="I122" s="610"/>
      <c r="J122" s="611"/>
    </row>
    <row r="123" spans="1:10" ht="82.2" customHeight="1">
      <c r="A123" s="1465" t="s">
        <v>1372</v>
      </c>
      <c r="B123" s="1465" t="s">
        <v>879</v>
      </c>
      <c r="C123" s="1465" t="s">
        <v>879</v>
      </c>
      <c r="D123" s="1465" t="s">
        <v>879</v>
      </c>
      <c r="E123" s="1465" t="s">
        <v>879</v>
      </c>
      <c r="F123" s="1465" t="s">
        <v>879</v>
      </c>
      <c r="G123" s="1465" t="s">
        <v>879</v>
      </c>
      <c r="H123" s="1465" t="s">
        <v>879</v>
      </c>
      <c r="I123" s="1465" t="s">
        <v>879</v>
      </c>
      <c r="J123" s="1465" t="s">
        <v>879</v>
      </c>
    </row>
  </sheetData>
  <mergeCells count="17">
    <mergeCell ref="K1:L1"/>
    <mergeCell ref="A1:D1"/>
    <mergeCell ref="A2:D2"/>
    <mergeCell ref="A3:J3"/>
    <mergeCell ref="A5:D5"/>
    <mergeCell ref="E5:F5"/>
    <mergeCell ref="G5:H5"/>
    <mergeCell ref="I5:J5"/>
    <mergeCell ref="A123:J123"/>
    <mergeCell ref="K19:L19"/>
    <mergeCell ref="A50:D50"/>
    <mergeCell ref="A51:D51"/>
    <mergeCell ref="A52:J52"/>
    <mergeCell ref="A54:D54"/>
    <mergeCell ref="E54:F54"/>
    <mergeCell ref="G54:H54"/>
    <mergeCell ref="I54:J54"/>
  </mergeCells>
  <phoneticPr fontId="15" type="noConversion"/>
  <hyperlinks>
    <hyperlink ref="K19" location="預告統計資料發布時間表!A1" display="回發布時間表" xr:uid="{B422BF12-7CB0-4780-8C44-20D3CBD5CFCC}"/>
    <hyperlink ref="K1" location="預告統計資料發布時間表!A1" display="回發布時間表" xr:uid="{F04516BB-4F97-4AB2-8C25-73AF9E94D63B}"/>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21A5-93EC-4921-BEA1-E2AF584F4F77}">
  <dimension ref="A1:L132"/>
  <sheetViews>
    <sheetView topLeftCell="A46" workbookViewId="0">
      <selection activeCell="A54" sqref="A54:XFD54"/>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1464</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14155146</v>
      </c>
      <c r="F7" s="322">
        <v>47001254</v>
      </c>
      <c r="G7" s="322">
        <v>11627080</v>
      </c>
      <c r="H7" s="322">
        <v>40190877</v>
      </c>
      <c r="I7" s="322">
        <v>2528066</v>
      </c>
      <c r="J7" s="323">
        <v>6810377</v>
      </c>
      <c r="K7" s="311"/>
    </row>
    <row r="8" spans="1:12" ht="19.5" customHeight="1">
      <c r="A8" s="319" t="s">
        <v>879</v>
      </c>
      <c r="B8" s="324" t="s">
        <v>879</v>
      </c>
      <c r="C8" s="324" t="s">
        <v>879</v>
      </c>
      <c r="D8" s="321" t="s">
        <v>881</v>
      </c>
      <c r="E8" s="322">
        <v>13946656</v>
      </c>
      <c r="F8" s="322">
        <v>46792764</v>
      </c>
      <c r="G8" s="322">
        <v>11418590</v>
      </c>
      <c r="H8" s="322">
        <v>39982387</v>
      </c>
      <c r="I8" s="322">
        <v>2528066</v>
      </c>
      <c r="J8" s="323">
        <v>6810377</v>
      </c>
      <c r="K8" s="311"/>
    </row>
    <row r="9" spans="1:12" ht="19.5" customHeight="1">
      <c r="A9" s="319" t="s">
        <v>882</v>
      </c>
      <c r="B9" s="324" t="s">
        <v>879</v>
      </c>
      <c r="C9" s="324" t="s">
        <v>879</v>
      </c>
      <c r="D9" s="321" t="s">
        <v>883</v>
      </c>
      <c r="E9" s="322">
        <v>10048918</v>
      </c>
      <c r="F9" s="322">
        <v>38184799</v>
      </c>
      <c r="G9" s="322">
        <v>10048918</v>
      </c>
      <c r="H9" s="322">
        <v>38184799</v>
      </c>
      <c r="I9" s="322">
        <v>0</v>
      </c>
      <c r="J9" s="323">
        <v>0</v>
      </c>
      <c r="K9" s="311"/>
    </row>
    <row r="10" spans="1:12" ht="19.5" customHeight="1">
      <c r="A10" s="319" t="s">
        <v>882</v>
      </c>
      <c r="B10" s="324" t="s">
        <v>884</v>
      </c>
      <c r="C10" s="324" t="s">
        <v>879</v>
      </c>
      <c r="D10" s="321" t="s">
        <v>885</v>
      </c>
      <c r="E10" s="322">
        <v>0</v>
      </c>
      <c r="F10" s="322">
        <v>19800</v>
      </c>
      <c r="G10" s="322">
        <v>0</v>
      </c>
      <c r="H10" s="322">
        <v>19800</v>
      </c>
      <c r="I10" s="322">
        <v>0</v>
      </c>
      <c r="J10" s="323">
        <v>0</v>
      </c>
      <c r="K10" s="311"/>
    </row>
    <row r="11" spans="1:12" ht="19.5" customHeight="1">
      <c r="A11" s="319" t="s">
        <v>882</v>
      </c>
      <c r="B11" s="324" t="s">
        <v>884</v>
      </c>
      <c r="C11" s="324" t="s">
        <v>884</v>
      </c>
      <c r="D11" s="321" t="s">
        <v>887</v>
      </c>
      <c r="E11" s="322">
        <v>0</v>
      </c>
      <c r="F11" s="322">
        <v>19800</v>
      </c>
      <c r="G11" s="322">
        <v>0</v>
      </c>
      <c r="H11" s="322">
        <v>19800</v>
      </c>
      <c r="I11" s="322">
        <v>0</v>
      </c>
      <c r="J11" s="323">
        <v>0</v>
      </c>
      <c r="K11" s="311"/>
    </row>
    <row r="12" spans="1:12" ht="19.5" customHeight="1">
      <c r="A12" s="319" t="s">
        <v>882</v>
      </c>
      <c r="B12" s="324" t="s">
        <v>888</v>
      </c>
      <c r="C12" s="324" t="s">
        <v>879</v>
      </c>
      <c r="D12" s="321" t="s">
        <v>889</v>
      </c>
      <c r="E12" s="322">
        <v>25631</v>
      </c>
      <c r="F12" s="322">
        <v>23943</v>
      </c>
      <c r="G12" s="322">
        <v>25631</v>
      </c>
      <c r="H12" s="322">
        <v>23943</v>
      </c>
      <c r="I12" s="322">
        <v>0</v>
      </c>
      <c r="J12" s="323">
        <v>0</v>
      </c>
      <c r="K12" s="311"/>
    </row>
    <row r="13" spans="1:12" ht="19.5" customHeight="1">
      <c r="A13" s="319" t="s">
        <v>882</v>
      </c>
      <c r="B13" s="324" t="s">
        <v>888</v>
      </c>
      <c r="C13" s="324" t="s">
        <v>882</v>
      </c>
      <c r="D13" s="321" t="s">
        <v>890</v>
      </c>
      <c r="E13" s="322">
        <v>25631</v>
      </c>
      <c r="F13" s="322">
        <v>23943</v>
      </c>
      <c r="G13" s="322">
        <v>25631</v>
      </c>
      <c r="H13" s="322">
        <v>23943</v>
      </c>
      <c r="I13" s="322">
        <v>0</v>
      </c>
      <c r="J13" s="323">
        <v>0</v>
      </c>
      <c r="K13" s="311"/>
    </row>
    <row r="14" spans="1:12" ht="19.5" customHeight="1">
      <c r="A14" s="319" t="s">
        <v>882</v>
      </c>
      <c r="B14" s="324" t="s">
        <v>891</v>
      </c>
      <c r="C14" s="324" t="s">
        <v>879</v>
      </c>
      <c r="D14" s="321" t="s">
        <v>892</v>
      </c>
      <c r="E14" s="322">
        <v>3143</v>
      </c>
      <c r="F14" s="322">
        <v>3537</v>
      </c>
      <c r="G14" s="322">
        <v>3143</v>
      </c>
      <c r="H14" s="322">
        <v>3537</v>
      </c>
      <c r="I14" s="322">
        <v>0</v>
      </c>
      <c r="J14" s="323">
        <v>0</v>
      </c>
      <c r="K14" s="311"/>
    </row>
    <row r="15" spans="1:12" ht="19.5" customHeight="1">
      <c r="A15" s="319" t="s">
        <v>882</v>
      </c>
      <c r="B15" s="324" t="s">
        <v>891</v>
      </c>
      <c r="C15" s="324" t="s">
        <v>882</v>
      </c>
      <c r="D15" s="321" t="s">
        <v>893</v>
      </c>
      <c r="E15" s="322">
        <v>3143</v>
      </c>
      <c r="F15" s="322">
        <v>3537</v>
      </c>
      <c r="G15" s="322">
        <v>3143</v>
      </c>
      <c r="H15" s="322">
        <v>3537</v>
      </c>
      <c r="I15" s="322">
        <v>0</v>
      </c>
      <c r="J15" s="323">
        <v>0</v>
      </c>
      <c r="K15" s="311"/>
    </row>
    <row r="16" spans="1:12" ht="19.5" customHeight="1">
      <c r="A16" s="319" t="s">
        <v>882</v>
      </c>
      <c r="B16" s="324" t="s">
        <v>894</v>
      </c>
      <c r="C16" s="324" t="s">
        <v>879</v>
      </c>
      <c r="D16" s="321" t="s">
        <v>895</v>
      </c>
      <c r="E16" s="322">
        <v>199238</v>
      </c>
      <c r="F16" s="322">
        <v>199238</v>
      </c>
      <c r="G16" s="322">
        <v>199238</v>
      </c>
      <c r="H16" s="322">
        <v>199238</v>
      </c>
      <c r="I16" s="322">
        <v>0</v>
      </c>
      <c r="J16" s="323">
        <v>0</v>
      </c>
      <c r="K16" s="311"/>
    </row>
    <row r="17" spans="1:11" ht="19.5" customHeight="1">
      <c r="A17" s="319" t="s">
        <v>882</v>
      </c>
      <c r="B17" s="324" t="s">
        <v>894</v>
      </c>
      <c r="C17" s="324" t="s">
        <v>882</v>
      </c>
      <c r="D17" s="321" t="s">
        <v>896</v>
      </c>
      <c r="E17" s="322">
        <v>199238</v>
      </c>
      <c r="F17" s="322">
        <v>199238</v>
      </c>
      <c r="G17" s="322">
        <v>199238</v>
      </c>
      <c r="H17" s="322">
        <v>199238</v>
      </c>
      <c r="I17" s="322">
        <v>0</v>
      </c>
      <c r="J17" s="323">
        <v>0</v>
      </c>
      <c r="K17" s="311"/>
    </row>
    <row r="18" spans="1:11" ht="19.5" customHeight="1">
      <c r="A18" s="319" t="s">
        <v>882</v>
      </c>
      <c r="B18" s="324" t="s">
        <v>897</v>
      </c>
      <c r="C18" s="324" t="s">
        <v>879</v>
      </c>
      <c r="D18" s="321" t="s">
        <v>898</v>
      </c>
      <c r="E18" s="322">
        <v>17856</v>
      </c>
      <c r="F18" s="322">
        <v>18546</v>
      </c>
      <c r="G18" s="322">
        <v>17856</v>
      </c>
      <c r="H18" s="322">
        <v>18546</v>
      </c>
      <c r="I18" s="322">
        <v>0</v>
      </c>
      <c r="J18" s="323">
        <v>0</v>
      </c>
      <c r="K18" s="311"/>
    </row>
    <row r="19" spans="1:11" ht="19.5" customHeight="1">
      <c r="A19" s="319" t="s">
        <v>882</v>
      </c>
      <c r="B19" s="324" t="s">
        <v>897</v>
      </c>
      <c r="C19" s="324" t="s">
        <v>882</v>
      </c>
      <c r="D19" s="321" t="s">
        <v>899</v>
      </c>
      <c r="E19" s="322">
        <v>17856</v>
      </c>
      <c r="F19" s="322">
        <v>18546</v>
      </c>
      <c r="G19" s="322">
        <v>17856</v>
      </c>
      <c r="H19" s="322">
        <v>18546</v>
      </c>
      <c r="I19" s="322">
        <v>0</v>
      </c>
      <c r="J19" s="323">
        <v>0</v>
      </c>
      <c r="K19" s="311"/>
    </row>
    <row r="20" spans="1:11" ht="19.5" customHeight="1">
      <c r="A20" s="319" t="s">
        <v>882</v>
      </c>
      <c r="B20" s="324" t="s">
        <v>900</v>
      </c>
      <c r="C20" s="324" t="s">
        <v>879</v>
      </c>
      <c r="D20" s="321" t="s">
        <v>901</v>
      </c>
      <c r="E20" s="322">
        <v>9803050</v>
      </c>
      <c r="F20" s="322">
        <v>37919735</v>
      </c>
      <c r="G20" s="322">
        <v>9803050</v>
      </c>
      <c r="H20" s="322">
        <v>37919735</v>
      </c>
      <c r="I20" s="322">
        <v>0</v>
      </c>
      <c r="J20" s="323">
        <v>0</v>
      </c>
      <c r="K20" s="311"/>
    </row>
    <row r="21" spans="1:11" ht="19.5" customHeight="1">
      <c r="A21" s="319" t="s">
        <v>882</v>
      </c>
      <c r="B21" s="324" t="s">
        <v>900</v>
      </c>
      <c r="C21" s="324" t="s">
        <v>882</v>
      </c>
      <c r="D21" s="321" t="s">
        <v>902</v>
      </c>
      <c r="E21" s="322">
        <v>9803050</v>
      </c>
      <c r="F21" s="322">
        <v>37919735</v>
      </c>
      <c r="G21" s="322">
        <v>9803050</v>
      </c>
      <c r="H21" s="322">
        <v>37919735</v>
      </c>
      <c r="I21" s="322">
        <v>0</v>
      </c>
      <c r="J21" s="323">
        <v>0</v>
      </c>
      <c r="K21" s="311"/>
    </row>
    <row r="22" spans="1:11" ht="19.5" customHeight="1">
      <c r="A22" s="319" t="s">
        <v>903</v>
      </c>
      <c r="B22" s="324" t="s">
        <v>879</v>
      </c>
      <c r="C22" s="324" t="s">
        <v>879</v>
      </c>
      <c r="D22" s="321" t="s">
        <v>904</v>
      </c>
      <c r="E22" s="322">
        <v>0</v>
      </c>
      <c r="F22" s="322">
        <v>7796</v>
      </c>
      <c r="G22" s="322">
        <v>0</v>
      </c>
      <c r="H22" s="322">
        <v>7796</v>
      </c>
      <c r="I22" s="322">
        <v>0</v>
      </c>
      <c r="J22" s="323">
        <v>0</v>
      </c>
      <c r="K22" s="311"/>
    </row>
    <row r="23" spans="1:11" ht="19.5" customHeight="1">
      <c r="A23" s="319" t="s">
        <v>903</v>
      </c>
      <c r="B23" s="324" t="s">
        <v>882</v>
      </c>
      <c r="C23" s="324" t="s">
        <v>879</v>
      </c>
      <c r="D23" s="321" t="s">
        <v>905</v>
      </c>
      <c r="E23" s="322">
        <v>0</v>
      </c>
      <c r="F23" s="322">
        <v>7796</v>
      </c>
      <c r="G23" s="322">
        <v>0</v>
      </c>
      <c r="H23" s="322">
        <v>7796</v>
      </c>
      <c r="I23" s="322">
        <v>0</v>
      </c>
      <c r="J23" s="323">
        <v>0</v>
      </c>
      <c r="K23" s="311"/>
    </row>
    <row r="24" spans="1:11" ht="19.5" customHeight="1">
      <c r="A24" s="319" t="s">
        <v>903</v>
      </c>
      <c r="B24" s="324" t="s">
        <v>882</v>
      </c>
      <c r="C24" s="324" t="s">
        <v>882</v>
      </c>
      <c r="D24" s="321" t="s">
        <v>906</v>
      </c>
      <c r="E24" s="322">
        <v>0</v>
      </c>
      <c r="F24" s="322">
        <v>7796</v>
      </c>
      <c r="G24" s="322">
        <v>0</v>
      </c>
      <c r="H24" s="322">
        <v>7796</v>
      </c>
      <c r="I24" s="322">
        <v>0</v>
      </c>
      <c r="J24" s="323">
        <v>0</v>
      </c>
      <c r="K24" s="311"/>
    </row>
    <row r="25" spans="1:11" ht="19.5" customHeight="1">
      <c r="A25" s="319" t="s">
        <v>911</v>
      </c>
      <c r="B25" s="324" t="s">
        <v>879</v>
      </c>
      <c r="C25" s="324" t="s">
        <v>879</v>
      </c>
      <c r="D25" s="321" t="s">
        <v>912</v>
      </c>
      <c r="E25" s="322">
        <v>455906</v>
      </c>
      <c r="F25" s="322">
        <v>705778</v>
      </c>
      <c r="G25" s="322">
        <v>455906</v>
      </c>
      <c r="H25" s="322">
        <v>705778</v>
      </c>
      <c r="I25" s="322">
        <v>0</v>
      </c>
      <c r="J25" s="323">
        <v>0</v>
      </c>
      <c r="K25" s="311"/>
    </row>
    <row r="26" spans="1:11" ht="19.5" customHeight="1">
      <c r="A26" s="319" t="s">
        <v>911</v>
      </c>
      <c r="B26" s="324" t="s">
        <v>882</v>
      </c>
      <c r="C26" s="324" t="s">
        <v>879</v>
      </c>
      <c r="D26" s="321" t="s">
        <v>913</v>
      </c>
      <c r="E26" s="322">
        <v>211100</v>
      </c>
      <c r="F26" s="322">
        <v>317850</v>
      </c>
      <c r="G26" s="322">
        <v>211100</v>
      </c>
      <c r="H26" s="322">
        <v>317850</v>
      </c>
      <c r="I26" s="322">
        <v>0</v>
      </c>
      <c r="J26" s="323">
        <v>0</v>
      </c>
      <c r="K26" s="311"/>
    </row>
    <row r="27" spans="1:11" ht="19.5" customHeight="1">
      <c r="A27" s="319" t="s">
        <v>911</v>
      </c>
      <c r="B27" s="324" t="s">
        <v>882</v>
      </c>
      <c r="C27" s="324" t="s">
        <v>882</v>
      </c>
      <c r="D27" s="321" t="s">
        <v>914</v>
      </c>
      <c r="E27" s="322">
        <v>200000</v>
      </c>
      <c r="F27" s="322">
        <v>300000</v>
      </c>
      <c r="G27" s="322">
        <v>200000</v>
      </c>
      <c r="H27" s="322">
        <v>300000</v>
      </c>
      <c r="I27" s="322">
        <v>0</v>
      </c>
      <c r="J27" s="323">
        <v>0</v>
      </c>
      <c r="K27" s="311"/>
    </row>
    <row r="28" spans="1:11" ht="19.5" customHeight="1">
      <c r="A28" s="319" t="s">
        <v>911</v>
      </c>
      <c r="B28" s="324" t="s">
        <v>882</v>
      </c>
      <c r="C28" s="324" t="s">
        <v>884</v>
      </c>
      <c r="D28" s="321" t="s">
        <v>915</v>
      </c>
      <c r="E28" s="322">
        <v>11100</v>
      </c>
      <c r="F28" s="322">
        <v>17850</v>
      </c>
      <c r="G28" s="322">
        <v>11100</v>
      </c>
      <c r="H28" s="322">
        <v>17850</v>
      </c>
      <c r="I28" s="322">
        <v>0</v>
      </c>
      <c r="J28" s="323">
        <v>0</v>
      </c>
      <c r="K28" s="311"/>
    </row>
    <row r="29" spans="1:11" ht="23.25" customHeight="1">
      <c r="A29" s="319" t="s">
        <v>911</v>
      </c>
      <c r="B29" s="324" t="s">
        <v>908</v>
      </c>
      <c r="C29" s="324" t="s">
        <v>879</v>
      </c>
      <c r="D29" s="321" t="s">
        <v>916</v>
      </c>
      <c r="E29" s="322">
        <v>244806</v>
      </c>
      <c r="F29" s="322">
        <v>387928</v>
      </c>
      <c r="G29" s="322">
        <v>244806</v>
      </c>
      <c r="H29" s="322">
        <v>387928</v>
      </c>
      <c r="I29" s="322">
        <v>0</v>
      </c>
      <c r="J29" s="323">
        <v>0</v>
      </c>
      <c r="K29" s="311"/>
    </row>
    <row r="30" spans="1:11" ht="23.25" customHeight="1">
      <c r="A30" s="319" t="s">
        <v>911</v>
      </c>
      <c r="B30" s="324" t="s">
        <v>908</v>
      </c>
      <c r="C30" s="324" t="s">
        <v>908</v>
      </c>
      <c r="D30" s="321" t="s">
        <v>917</v>
      </c>
      <c r="E30" s="322">
        <v>200</v>
      </c>
      <c r="F30" s="322">
        <v>200</v>
      </c>
      <c r="G30" s="322">
        <v>200</v>
      </c>
      <c r="H30" s="322">
        <v>200</v>
      </c>
      <c r="I30" s="322">
        <v>0</v>
      </c>
      <c r="J30" s="323">
        <v>0</v>
      </c>
      <c r="K30" s="311"/>
    </row>
    <row r="31" spans="1:11" ht="19.5" customHeight="1">
      <c r="A31" s="319" t="s">
        <v>911</v>
      </c>
      <c r="B31" s="324" t="s">
        <v>908</v>
      </c>
      <c r="C31" s="324" t="s">
        <v>918</v>
      </c>
      <c r="D31" s="321" t="s">
        <v>919</v>
      </c>
      <c r="E31" s="322">
        <v>176660</v>
      </c>
      <c r="F31" s="322">
        <v>307592</v>
      </c>
      <c r="G31" s="322">
        <v>176660</v>
      </c>
      <c r="H31" s="322">
        <v>307592</v>
      </c>
      <c r="I31" s="322">
        <v>0</v>
      </c>
      <c r="J31" s="323">
        <v>0</v>
      </c>
      <c r="K31" s="311"/>
    </row>
    <row r="32" spans="1:11" ht="19.5" customHeight="1">
      <c r="A32" s="319" t="s">
        <v>911</v>
      </c>
      <c r="B32" s="324" t="s">
        <v>908</v>
      </c>
      <c r="C32" s="324" t="s">
        <v>920</v>
      </c>
      <c r="D32" s="321" t="s">
        <v>921</v>
      </c>
      <c r="E32" s="322">
        <v>67946</v>
      </c>
      <c r="F32" s="322">
        <v>80136</v>
      </c>
      <c r="G32" s="322">
        <v>67946</v>
      </c>
      <c r="H32" s="322">
        <v>80136</v>
      </c>
      <c r="I32" s="322">
        <v>0</v>
      </c>
      <c r="J32" s="323">
        <v>0</v>
      </c>
      <c r="K32" s="311"/>
    </row>
    <row r="33" spans="1:11" ht="19.5" customHeight="1">
      <c r="A33" s="319" t="s">
        <v>922</v>
      </c>
      <c r="B33" s="324" t="s">
        <v>879</v>
      </c>
      <c r="C33" s="324" t="s">
        <v>879</v>
      </c>
      <c r="D33" s="321" t="s">
        <v>923</v>
      </c>
      <c r="E33" s="322">
        <v>43942</v>
      </c>
      <c r="F33" s="322">
        <v>171527</v>
      </c>
      <c r="G33" s="322">
        <v>43942</v>
      </c>
      <c r="H33" s="322">
        <v>171527</v>
      </c>
      <c r="I33" s="322">
        <v>0</v>
      </c>
      <c r="J33" s="323">
        <v>0</v>
      </c>
      <c r="K33" s="311"/>
    </row>
    <row r="34" spans="1:11" ht="19.5" customHeight="1">
      <c r="A34" s="319" t="s">
        <v>922</v>
      </c>
      <c r="B34" s="324" t="s">
        <v>882</v>
      </c>
      <c r="C34" s="324" t="s">
        <v>879</v>
      </c>
      <c r="D34" s="321" t="s">
        <v>924</v>
      </c>
      <c r="E34" s="322">
        <v>43942</v>
      </c>
      <c r="F34" s="322">
        <v>171527</v>
      </c>
      <c r="G34" s="322">
        <v>43942</v>
      </c>
      <c r="H34" s="322">
        <v>171527</v>
      </c>
      <c r="I34" s="322">
        <v>0</v>
      </c>
      <c r="J34" s="323">
        <v>0</v>
      </c>
      <c r="K34" s="311"/>
    </row>
    <row r="35" spans="1:11" ht="19.5" customHeight="1">
      <c r="A35" s="319" t="s">
        <v>922</v>
      </c>
      <c r="B35" s="324" t="s">
        <v>882</v>
      </c>
      <c r="C35" s="324" t="s">
        <v>882</v>
      </c>
      <c r="D35" s="321" t="s">
        <v>925</v>
      </c>
      <c r="E35" s="322">
        <v>25292</v>
      </c>
      <c r="F35" s="322">
        <v>50584</v>
      </c>
      <c r="G35" s="322">
        <v>25292</v>
      </c>
      <c r="H35" s="322">
        <v>50584</v>
      </c>
      <c r="I35" s="322">
        <v>0</v>
      </c>
      <c r="J35" s="323">
        <v>0</v>
      </c>
      <c r="K35" s="311"/>
    </row>
    <row r="36" spans="1:11" ht="19.5" customHeight="1">
      <c r="A36" s="319" t="s">
        <v>922</v>
      </c>
      <c r="B36" s="324" t="s">
        <v>882</v>
      </c>
      <c r="C36" s="324" t="s">
        <v>908</v>
      </c>
      <c r="D36" s="321" t="s">
        <v>926</v>
      </c>
      <c r="E36" s="322">
        <v>18650</v>
      </c>
      <c r="F36" s="322">
        <v>120943</v>
      </c>
      <c r="G36" s="322">
        <v>18650</v>
      </c>
      <c r="H36" s="322">
        <v>120943</v>
      </c>
      <c r="I36" s="322">
        <v>0</v>
      </c>
      <c r="J36" s="323">
        <v>0</v>
      </c>
      <c r="K36" s="311"/>
    </row>
    <row r="37" spans="1:11" ht="19.5" customHeight="1">
      <c r="A37" s="319" t="s">
        <v>930</v>
      </c>
      <c r="B37" s="324" t="s">
        <v>879</v>
      </c>
      <c r="C37" s="324" t="s">
        <v>879</v>
      </c>
      <c r="D37" s="321" t="s">
        <v>931</v>
      </c>
      <c r="E37" s="322">
        <v>3327766</v>
      </c>
      <c r="F37" s="322">
        <v>7610077</v>
      </c>
      <c r="G37" s="322">
        <v>799700</v>
      </c>
      <c r="H37" s="322">
        <v>799700</v>
      </c>
      <c r="I37" s="322">
        <v>2528066</v>
      </c>
      <c r="J37" s="323">
        <v>6810377</v>
      </c>
      <c r="K37" s="311"/>
    </row>
    <row r="38" spans="1:11" ht="19.5" customHeight="1">
      <c r="A38" s="319" t="s">
        <v>930</v>
      </c>
      <c r="B38" s="324" t="s">
        <v>882</v>
      </c>
      <c r="C38" s="324" t="s">
        <v>879</v>
      </c>
      <c r="D38" s="321" t="s">
        <v>932</v>
      </c>
      <c r="E38" s="322">
        <v>3327766</v>
      </c>
      <c r="F38" s="322">
        <v>7610077</v>
      </c>
      <c r="G38" s="322">
        <v>799700</v>
      </c>
      <c r="H38" s="322">
        <v>799700</v>
      </c>
      <c r="I38" s="322">
        <v>2528066</v>
      </c>
      <c r="J38" s="323">
        <v>6810377</v>
      </c>
      <c r="K38" s="311"/>
    </row>
    <row r="39" spans="1:11" ht="19.5" customHeight="1">
      <c r="A39" s="319" t="s">
        <v>930</v>
      </c>
      <c r="B39" s="324" t="s">
        <v>882</v>
      </c>
      <c r="C39" s="324" t="s">
        <v>884</v>
      </c>
      <c r="D39" s="321" t="s">
        <v>934</v>
      </c>
      <c r="E39" s="322">
        <v>3327766</v>
      </c>
      <c r="F39" s="322">
        <v>7610077</v>
      </c>
      <c r="G39" s="322">
        <v>799700</v>
      </c>
      <c r="H39" s="322">
        <v>799700</v>
      </c>
      <c r="I39" s="322">
        <v>2528066</v>
      </c>
      <c r="J39" s="323">
        <v>6810377</v>
      </c>
      <c r="K39" s="311"/>
    </row>
    <row r="40" spans="1:11" ht="19.5" customHeight="1">
      <c r="A40" s="319" t="s">
        <v>935</v>
      </c>
      <c r="B40" s="324" t="s">
        <v>879</v>
      </c>
      <c r="C40" s="324" t="s">
        <v>879</v>
      </c>
      <c r="D40" s="321" t="s">
        <v>936</v>
      </c>
      <c r="E40" s="322">
        <v>50000</v>
      </c>
      <c r="F40" s="322">
        <v>55000</v>
      </c>
      <c r="G40" s="322">
        <v>50000</v>
      </c>
      <c r="H40" s="322">
        <v>55000</v>
      </c>
      <c r="I40" s="322">
        <v>0</v>
      </c>
      <c r="J40" s="323">
        <v>0</v>
      </c>
      <c r="K40" s="311"/>
    </row>
    <row r="41" spans="1:11" ht="19.5" customHeight="1">
      <c r="A41" s="319" t="s">
        <v>935</v>
      </c>
      <c r="B41" s="324" t="s">
        <v>882</v>
      </c>
      <c r="C41" s="324" t="s">
        <v>879</v>
      </c>
      <c r="D41" s="321" t="s">
        <v>937</v>
      </c>
      <c r="E41" s="322">
        <v>50000</v>
      </c>
      <c r="F41" s="322">
        <v>55000</v>
      </c>
      <c r="G41" s="322">
        <v>50000</v>
      </c>
      <c r="H41" s="322">
        <v>55000</v>
      </c>
      <c r="I41" s="322">
        <v>0</v>
      </c>
      <c r="J41" s="323">
        <v>0</v>
      </c>
      <c r="K41" s="311"/>
    </row>
    <row r="42" spans="1:11" ht="19.5" customHeight="1">
      <c r="A42" s="319" t="s">
        <v>935</v>
      </c>
      <c r="B42" s="324" t="s">
        <v>882</v>
      </c>
      <c r="C42" s="324" t="s">
        <v>882</v>
      </c>
      <c r="D42" s="321" t="s">
        <v>938</v>
      </c>
      <c r="E42" s="322">
        <v>50000</v>
      </c>
      <c r="F42" s="322">
        <v>55000</v>
      </c>
      <c r="G42" s="322">
        <v>50000</v>
      </c>
      <c r="H42" s="322">
        <v>55000</v>
      </c>
      <c r="I42" s="322">
        <v>0</v>
      </c>
      <c r="J42" s="323">
        <v>0</v>
      </c>
      <c r="K42" s="311"/>
    </row>
    <row r="43" spans="1:11" ht="19.5" customHeight="1">
      <c r="A43" s="319" t="s">
        <v>939</v>
      </c>
      <c r="B43" s="324" t="s">
        <v>879</v>
      </c>
      <c r="C43" s="324" t="s">
        <v>879</v>
      </c>
      <c r="D43" s="321" t="s">
        <v>940</v>
      </c>
      <c r="E43" s="322">
        <v>20124</v>
      </c>
      <c r="F43" s="322">
        <v>57787</v>
      </c>
      <c r="G43" s="322">
        <v>20124</v>
      </c>
      <c r="H43" s="322">
        <v>57787</v>
      </c>
      <c r="I43" s="322">
        <v>0</v>
      </c>
      <c r="J43" s="323">
        <v>0</v>
      </c>
      <c r="K43" s="311"/>
    </row>
    <row r="44" spans="1:11" ht="19.5" customHeight="1">
      <c r="A44" s="319" t="s">
        <v>939</v>
      </c>
      <c r="B44" s="324" t="s">
        <v>884</v>
      </c>
      <c r="C44" s="324" t="s">
        <v>879</v>
      </c>
      <c r="D44" s="321" t="s">
        <v>943</v>
      </c>
      <c r="E44" s="322">
        <v>20124</v>
      </c>
      <c r="F44" s="322">
        <v>57787</v>
      </c>
      <c r="G44" s="322">
        <v>20124</v>
      </c>
      <c r="H44" s="322">
        <v>57787</v>
      </c>
      <c r="I44" s="322">
        <v>0</v>
      </c>
      <c r="J44" s="323">
        <v>0</v>
      </c>
      <c r="K44" s="311"/>
    </row>
    <row r="45" spans="1:11" ht="19.5" customHeight="1">
      <c r="A45" s="319" t="s">
        <v>939</v>
      </c>
      <c r="B45" s="324" t="s">
        <v>884</v>
      </c>
      <c r="C45" s="324" t="s">
        <v>903</v>
      </c>
      <c r="D45" s="321" t="s">
        <v>945</v>
      </c>
      <c r="E45" s="322">
        <v>2808</v>
      </c>
      <c r="F45" s="322">
        <v>18312</v>
      </c>
      <c r="G45" s="322">
        <v>2808</v>
      </c>
      <c r="H45" s="322">
        <v>18312</v>
      </c>
      <c r="I45" s="322">
        <v>0</v>
      </c>
      <c r="J45" s="323">
        <v>0</v>
      </c>
      <c r="K45" s="311"/>
    </row>
    <row r="46" spans="1:11" ht="19.5" customHeight="1">
      <c r="A46" s="319" t="s">
        <v>939</v>
      </c>
      <c r="B46" s="324" t="s">
        <v>884</v>
      </c>
      <c r="C46" s="324" t="s">
        <v>935</v>
      </c>
      <c r="D46" s="321" t="s">
        <v>946</v>
      </c>
      <c r="E46" s="322">
        <v>17316</v>
      </c>
      <c r="F46" s="322">
        <v>39475</v>
      </c>
      <c r="G46" s="322">
        <v>17316</v>
      </c>
      <c r="H46" s="322">
        <v>39475</v>
      </c>
      <c r="I46" s="322">
        <v>0</v>
      </c>
      <c r="J46" s="323">
        <v>0</v>
      </c>
      <c r="K46" s="311"/>
    </row>
    <row r="47" spans="1:11" ht="19.5" customHeight="1">
      <c r="A47" s="319" t="s">
        <v>879</v>
      </c>
      <c r="B47" s="324" t="s">
        <v>879</v>
      </c>
      <c r="C47" s="324" t="s">
        <v>879</v>
      </c>
      <c r="D47" s="321" t="s">
        <v>947</v>
      </c>
      <c r="E47" s="322">
        <v>208490</v>
      </c>
      <c r="F47" s="322">
        <v>208490</v>
      </c>
      <c r="G47" s="322">
        <v>208490</v>
      </c>
      <c r="H47" s="322">
        <v>208490</v>
      </c>
      <c r="I47" s="322">
        <v>0</v>
      </c>
      <c r="J47" s="323">
        <v>0</v>
      </c>
      <c r="K47" s="311"/>
    </row>
    <row r="48" spans="1:11" ht="19.5" customHeight="1">
      <c r="A48" s="319" t="s">
        <v>922</v>
      </c>
      <c r="B48" s="324" t="s">
        <v>879</v>
      </c>
      <c r="C48" s="324" t="s">
        <v>879</v>
      </c>
      <c r="D48" s="321" t="s">
        <v>923</v>
      </c>
      <c r="E48" s="322">
        <v>208490</v>
      </c>
      <c r="F48" s="322">
        <v>208490</v>
      </c>
      <c r="G48" s="322">
        <v>208490</v>
      </c>
      <c r="H48" s="322">
        <v>208490</v>
      </c>
      <c r="I48" s="322">
        <v>0</v>
      </c>
      <c r="J48" s="323">
        <v>0</v>
      </c>
      <c r="K48" s="311"/>
    </row>
    <row r="49" spans="1:11" ht="19.5" customHeight="1">
      <c r="A49" s="319" t="s">
        <v>922</v>
      </c>
      <c r="B49" s="324" t="s">
        <v>884</v>
      </c>
      <c r="C49" s="324" t="s">
        <v>879</v>
      </c>
      <c r="D49" s="321" t="s">
        <v>1465</v>
      </c>
      <c r="E49" s="322">
        <v>208490</v>
      </c>
      <c r="F49" s="322">
        <v>208490</v>
      </c>
      <c r="G49" s="322">
        <v>208490</v>
      </c>
      <c r="H49" s="322">
        <v>208490</v>
      </c>
      <c r="I49" s="322">
        <v>0</v>
      </c>
      <c r="J49" s="323">
        <v>0</v>
      </c>
      <c r="K49" s="311"/>
    </row>
    <row r="50" spans="1:11" ht="19.5" customHeight="1">
      <c r="A50" s="319" t="s">
        <v>922</v>
      </c>
      <c r="B50" s="324" t="s">
        <v>884</v>
      </c>
      <c r="C50" s="324" t="s">
        <v>882</v>
      </c>
      <c r="D50" s="321" t="s">
        <v>1466</v>
      </c>
      <c r="E50" s="322">
        <v>208490</v>
      </c>
      <c r="F50" s="322">
        <v>208490</v>
      </c>
      <c r="G50" s="322">
        <v>208490</v>
      </c>
      <c r="H50" s="322">
        <v>208490</v>
      </c>
      <c r="I50" s="322">
        <v>0</v>
      </c>
      <c r="J50" s="323">
        <v>0</v>
      </c>
      <c r="K50" s="311"/>
    </row>
    <row r="51" spans="1:11" ht="19.5" customHeight="1">
      <c r="A51" s="319" t="s">
        <v>879</v>
      </c>
      <c r="B51" s="324" t="s">
        <v>879</v>
      </c>
      <c r="C51" s="324" t="s">
        <v>879</v>
      </c>
      <c r="D51" s="321" t="s">
        <v>948</v>
      </c>
      <c r="E51" s="322">
        <v>0</v>
      </c>
      <c r="F51" s="322">
        <v>0</v>
      </c>
      <c r="G51" s="322">
        <v>0</v>
      </c>
      <c r="H51" s="322">
        <v>0</v>
      </c>
      <c r="I51" s="322">
        <v>0</v>
      </c>
      <c r="J51" s="323">
        <v>0</v>
      </c>
      <c r="K51" s="311"/>
    </row>
    <row r="52" spans="1:11" ht="19.5" customHeight="1">
      <c r="A52" s="319" t="s">
        <v>879</v>
      </c>
      <c r="B52" s="324" t="s">
        <v>879</v>
      </c>
      <c r="C52" s="324" t="s">
        <v>879</v>
      </c>
      <c r="D52" s="321" t="s">
        <v>949</v>
      </c>
      <c r="E52" s="322">
        <v>14155146</v>
      </c>
      <c r="F52" s="322">
        <v>47001254</v>
      </c>
      <c r="G52" s="322" t="s">
        <v>879</v>
      </c>
      <c r="H52" s="322" t="s">
        <v>879</v>
      </c>
      <c r="I52" s="322" t="s">
        <v>879</v>
      </c>
      <c r="J52" s="323" t="s">
        <v>879</v>
      </c>
      <c r="K52" s="311"/>
    </row>
    <row r="53" spans="1:11" ht="19.5" customHeight="1">
      <c r="A53" s="311"/>
      <c r="F53" s="308"/>
      <c r="G53" s="308"/>
      <c r="H53" s="308"/>
      <c r="I53" s="308"/>
      <c r="J53" s="308"/>
    </row>
    <row r="54" spans="1:11" ht="19.5" customHeight="1">
      <c r="A54" s="311"/>
      <c r="F54" s="308"/>
      <c r="G54" s="308"/>
      <c r="H54" s="308"/>
      <c r="I54" s="308"/>
      <c r="J54" s="308"/>
    </row>
    <row r="55" spans="1:11" ht="23.25" customHeight="1">
      <c r="A55" s="311"/>
      <c r="F55" s="308"/>
      <c r="G55" s="308"/>
      <c r="H55" s="308"/>
      <c r="I55" s="308"/>
      <c r="J55" s="308"/>
    </row>
    <row r="56" spans="1:11" ht="23.25" customHeight="1">
      <c r="A56" s="1454" t="s">
        <v>870</v>
      </c>
      <c r="B56" s="1455"/>
      <c r="C56" s="1455"/>
      <c r="D56" s="1456"/>
      <c r="E56" s="1457" t="s">
        <v>1034</v>
      </c>
      <c r="F56" s="1458"/>
      <c r="G56" s="1457" t="s">
        <v>950</v>
      </c>
      <c r="H56" s="1458"/>
      <c r="I56" s="1457" t="s">
        <v>951</v>
      </c>
      <c r="J56" s="1458"/>
    </row>
    <row r="57" spans="1:11" ht="19.5" customHeight="1">
      <c r="A57" s="325" t="s">
        <v>873</v>
      </c>
      <c r="B57" s="326" t="s">
        <v>874</v>
      </c>
      <c r="C57" s="326" t="s">
        <v>875</v>
      </c>
      <c r="D57" s="327" t="s">
        <v>876</v>
      </c>
      <c r="E57" s="328" t="s">
        <v>877</v>
      </c>
      <c r="F57" s="328" t="s">
        <v>878</v>
      </c>
      <c r="G57" s="328" t="s">
        <v>877</v>
      </c>
      <c r="H57" s="328" t="s">
        <v>878</v>
      </c>
      <c r="I57" s="328" t="s">
        <v>877</v>
      </c>
      <c r="J57" s="328" t="s">
        <v>878</v>
      </c>
    </row>
    <row r="58" spans="1:11" ht="19.5" customHeight="1">
      <c r="A58" s="319" t="s">
        <v>879</v>
      </c>
      <c r="B58" s="320" t="s">
        <v>879</v>
      </c>
      <c r="C58" s="320" t="s">
        <v>879</v>
      </c>
      <c r="D58" s="321" t="s">
        <v>880</v>
      </c>
      <c r="E58" s="322">
        <v>12291175</v>
      </c>
      <c r="F58" s="322">
        <v>53011554</v>
      </c>
      <c r="G58" s="322">
        <v>9833348</v>
      </c>
      <c r="H58" s="322">
        <v>34777850</v>
      </c>
      <c r="I58" s="322">
        <v>2457827</v>
      </c>
      <c r="J58" s="323">
        <v>18233704</v>
      </c>
    </row>
    <row r="59" spans="1:11" ht="19.5" customHeight="1">
      <c r="A59" s="319" t="s">
        <v>879</v>
      </c>
      <c r="B59" s="324" t="s">
        <v>879</v>
      </c>
      <c r="C59" s="324" t="s">
        <v>879</v>
      </c>
      <c r="D59" s="321" t="s">
        <v>881</v>
      </c>
      <c r="E59" s="322">
        <v>10689697</v>
      </c>
      <c r="F59" s="322">
        <v>35224199</v>
      </c>
      <c r="G59" s="322">
        <v>9782329</v>
      </c>
      <c r="H59" s="322">
        <v>34316831</v>
      </c>
      <c r="I59" s="322">
        <v>907368</v>
      </c>
      <c r="J59" s="323">
        <v>907368</v>
      </c>
    </row>
    <row r="60" spans="1:11" ht="19.5" customHeight="1">
      <c r="A60" s="319" t="s">
        <v>882</v>
      </c>
      <c r="B60" s="324" t="s">
        <v>879</v>
      </c>
      <c r="C60" s="324" t="s">
        <v>879</v>
      </c>
      <c r="D60" s="321" t="s">
        <v>952</v>
      </c>
      <c r="E60" s="322">
        <v>4115372</v>
      </c>
      <c r="F60" s="322">
        <v>17762754</v>
      </c>
      <c r="G60" s="322">
        <v>3680372</v>
      </c>
      <c r="H60" s="322">
        <v>17327754</v>
      </c>
      <c r="I60" s="322">
        <v>435000</v>
      </c>
      <c r="J60" s="323">
        <v>435000</v>
      </c>
    </row>
    <row r="61" spans="1:11" ht="19.5" customHeight="1">
      <c r="A61" s="319" t="s">
        <v>882</v>
      </c>
      <c r="B61" s="324" t="s">
        <v>953</v>
      </c>
      <c r="C61" s="324" t="s">
        <v>879</v>
      </c>
      <c r="D61" s="321" t="s">
        <v>954</v>
      </c>
      <c r="E61" s="322">
        <v>1110563</v>
      </c>
      <c r="F61" s="322">
        <v>5508589</v>
      </c>
      <c r="G61" s="322">
        <v>1110563</v>
      </c>
      <c r="H61" s="322">
        <v>5508589</v>
      </c>
      <c r="I61" s="322">
        <v>0</v>
      </c>
      <c r="J61" s="323">
        <v>0</v>
      </c>
    </row>
    <row r="62" spans="1:11" ht="19.5" customHeight="1">
      <c r="A62" s="319" t="s">
        <v>882</v>
      </c>
      <c r="B62" s="324" t="s">
        <v>953</v>
      </c>
      <c r="C62" s="324" t="s">
        <v>882</v>
      </c>
      <c r="D62" s="321" t="s">
        <v>955</v>
      </c>
      <c r="E62" s="322">
        <v>1017883</v>
      </c>
      <c r="F62" s="322">
        <v>5223483</v>
      </c>
      <c r="G62" s="322">
        <v>1017883</v>
      </c>
      <c r="H62" s="322">
        <v>5223483</v>
      </c>
      <c r="I62" s="322">
        <v>0</v>
      </c>
      <c r="J62" s="323">
        <v>0</v>
      </c>
    </row>
    <row r="63" spans="1:11" ht="19.5" customHeight="1">
      <c r="A63" s="319" t="s">
        <v>882</v>
      </c>
      <c r="B63" s="324" t="s">
        <v>953</v>
      </c>
      <c r="C63" s="324" t="s">
        <v>884</v>
      </c>
      <c r="D63" s="321" t="s">
        <v>956</v>
      </c>
      <c r="E63" s="322">
        <v>9709</v>
      </c>
      <c r="F63" s="322">
        <v>9997</v>
      </c>
      <c r="G63" s="322">
        <v>9709</v>
      </c>
      <c r="H63" s="322">
        <v>9997</v>
      </c>
      <c r="I63" s="322">
        <v>0</v>
      </c>
      <c r="J63" s="323">
        <v>0</v>
      </c>
    </row>
    <row r="64" spans="1:11" ht="19.5" customHeight="1">
      <c r="A64" s="319" t="s">
        <v>882</v>
      </c>
      <c r="B64" s="324" t="s">
        <v>953</v>
      </c>
      <c r="C64" s="324" t="s">
        <v>908</v>
      </c>
      <c r="D64" s="321" t="s">
        <v>957</v>
      </c>
      <c r="E64" s="322">
        <v>18401</v>
      </c>
      <c r="F64" s="322">
        <v>167413</v>
      </c>
      <c r="G64" s="322">
        <v>18401</v>
      </c>
      <c r="H64" s="322">
        <v>167413</v>
      </c>
      <c r="I64" s="322">
        <v>0</v>
      </c>
      <c r="J64" s="323">
        <v>0</v>
      </c>
    </row>
    <row r="65" spans="1:10" ht="19.5" customHeight="1">
      <c r="A65" s="319" t="s">
        <v>882</v>
      </c>
      <c r="B65" s="324" t="s">
        <v>953</v>
      </c>
      <c r="C65" s="324" t="s">
        <v>903</v>
      </c>
      <c r="D65" s="321" t="s">
        <v>958</v>
      </c>
      <c r="E65" s="322">
        <v>0</v>
      </c>
      <c r="F65" s="322">
        <v>2956</v>
      </c>
      <c r="G65" s="322">
        <v>0</v>
      </c>
      <c r="H65" s="322">
        <v>2956</v>
      </c>
      <c r="I65" s="322">
        <v>0</v>
      </c>
      <c r="J65" s="323">
        <v>0</v>
      </c>
    </row>
    <row r="66" spans="1:10" ht="19.5" customHeight="1">
      <c r="A66" s="319" t="s">
        <v>882</v>
      </c>
      <c r="B66" s="324" t="s">
        <v>953</v>
      </c>
      <c r="C66" s="324" t="s">
        <v>911</v>
      </c>
      <c r="D66" s="321" t="s">
        <v>959</v>
      </c>
      <c r="E66" s="322">
        <v>64570</v>
      </c>
      <c r="F66" s="322">
        <v>104740</v>
      </c>
      <c r="G66" s="322">
        <v>64570</v>
      </c>
      <c r="H66" s="322">
        <v>104740</v>
      </c>
      <c r="I66" s="322">
        <v>0</v>
      </c>
      <c r="J66" s="323">
        <v>0</v>
      </c>
    </row>
    <row r="67" spans="1:10" ht="19.5" customHeight="1">
      <c r="A67" s="319" t="s">
        <v>882</v>
      </c>
      <c r="B67" s="324" t="s">
        <v>960</v>
      </c>
      <c r="C67" s="324" t="s">
        <v>879</v>
      </c>
      <c r="D67" s="321" t="s">
        <v>961</v>
      </c>
      <c r="E67" s="322">
        <v>1085000</v>
      </c>
      <c r="F67" s="322">
        <v>6703000</v>
      </c>
      <c r="G67" s="322">
        <v>1085000</v>
      </c>
      <c r="H67" s="322">
        <v>6703000</v>
      </c>
      <c r="I67" s="322">
        <v>0</v>
      </c>
      <c r="J67" s="323">
        <v>0</v>
      </c>
    </row>
    <row r="68" spans="1:10" ht="19.5" customHeight="1">
      <c r="A68" s="319" t="s">
        <v>882</v>
      </c>
      <c r="B68" s="324" t="s">
        <v>960</v>
      </c>
      <c r="C68" s="324" t="s">
        <v>882</v>
      </c>
      <c r="D68" s="321" t="s">
        <v>955</v>
      </c>
      <c r="E68" s="322">
        <v>525000</v>
      </c>
      <c r="F68" s="322">
        <v>2979000</v>
      </c>
      <c r="G68" s="322">
        <v>525000</v>
      </c>
      <c r="H68" s="322">
        <v>2979000</v>
      </c>
      <c r="I68" s="322">
        <v>0</v>
      </c>
      <c r="J68" s="323">
        <v>0</v>
      </c>
    </row>
    <row r="69" spans="1:10" ht="19.5" customHeight="1">
      <c r="A69" s="319" t="s">
        <v>882</v>
      </c>
      <c r="B69" s="324" t="s">
        <v>960</v>
      </c>
      <c r="C69" s="324" t="s">
        <v>884</v>
      </c>
      <c r="D69" s="321" t="s">
        <v>962</v>
      </c>
      <c r="E69" s="322">
        <v>560000</v>
      </c>
      <c r="F69" s="322">
        <v>3724000</v>
      </c>
      <c r="G69" s="322">
        <v>560000</v>
      </c>
      <c r="H69" s="322">
        <v>3724000</v>
      </c>
      <c r="I69" s="322">
        <v>0</v>
      </c>
      <c r="J69" s="323">
        <v>0</v>
      </c>
    </row>
    <row r="70" spans="1:10" ht="19.5" customHeight="1">
      <c r="A70" s="319" t="s">
        <v>882</v>
      </c>
      <c r="B70" s="324" t="s">
        <v>963</v>
      </c>
      <c r="C70" s="324" t="s">
        <v>879</v>
      </c>
      <c r="D70" s="321" t="s">
        <v>964</v>
      </c>
      <c r="E70" s="322">
        <v>1906719</v>
      </c>
      <c r="F70" s="322">
        <v>5537397</v>
      </c>
      <c r="G70" s="322">
        <v>1471719</v>
      </c>
      <c r="H70" s="322">
        <v>5102397</v>
      </c>
      <c r="I70" s="322">
        <v>435000</v>
      </c>
      <c r="J70" s="323">
        <v>435000</v>
      </c>
    </row>
    <row r="71" spans="1:10" ht="19.5" customHeight="1">
      <c r="A71" s="319" t="s">
        <v>882</v>
      </c>
      <c r="B71" s="324" t="s">
        <v>963</v>
      </c>
      <c r="C71" s="324" t="s">
        <v>884</v>
      </c>
      <c r="D71" s="321" t="s">
        <v>965</v>
      </c>
      <c r="E71" s="322">
        <v>1234618</v>
      </c>
      <c r="F71" s="322">
        <v>4475066</v>
      </c>
      <c r="G71" s="322">
        <v>1234618</v>
      </c>
      <c r="H71" s="322">
        <v>4475066</v>
      </c>
      <c r="I71" s="322">
        <v>0</v>
      </c>
      <c r="J71" s="323">
        <v>0</v>
      </c>
    </row>
    <row r="72" spans="1:10" ht="19.5" customHeight="1">
      <c r="A72" s="319" t="s">
        <v>882</v>
      </c>
      <c r="B72" s="324" t="s">
        <v>963</v>
      </c>
      <c r="C72" s="324" t="s">
        <v>908</v>
      </c>
      <c r="D72" s="321" t="s">
        <v>966</v>
      </c>
      <c r="E72" s="322">
        <v>2314</v>
      </c>
      <c r="F72" s="322">
        <v>11765</v>
      </c>
      <c r="G72" s="322">
        <v>2314</v>
      </c>
      <c r="H72" s="322">
        <v>11765</v>
      </c>
      <c r="I72" s="322">
        <v>0</v>
      </c>
      <c r="J72" s="323">
        <v>0</v>
      </c>
    </row>
    <row r="73" spans="1:10" ht="19.5" customHeight="1">
      <c r="A73" s="319" t="s">
        <v>882</v>
      </c>
      <c r="B73" s="324" t="s">
        <v>963</v>
      </c>
      <c r="C73" s="324" t="s">
        <v>911</v>
      </c>
      <c r="D73" s="321" t="s">
        <v>968</v>
      </c>
      <c r="E73" s="322">
        <v>152446</v>
      </c>
      <c r="F73" s="322">
        <v>263581</v>
      </c>
      <c r="G73" s="322">
        <v>152446</v>
      </c>
      <c r="H73" s="322">
        <v>263581</v>
      </c>
      <c r="I73" s="322">
        <v>0</v>
      </c>
      <c r="J73" s="323">
        <v>0</v>
      </c>
    </row>
    <row r="74" spans="1:10" ht="19.5" customHeight="1">
      <c r="A74" s="319" t="s">
        <v>882</v>
      </c>
      <c r="B74" s="324" t="s">
        <v>963</v>
      </c>
      <c r="C74" s="324" t="s">
        <v>918</v>
      </c>
      <c r="D74" s="321" t="s">
        <v>969</v>
      </c>
      <c r="E74" s="322">
        <v>1996</v>
      </c>
      <c r="F74" s="322">
        <v>3091</v>
      </c>
      <c r="G74" s="322">
        <v>1996</v>
      </c>
      <c r="H74" s="322">
        <v>3091</v>
      </c>
      <c r="I74" s="322">
        <v>0</v>
      </c>
      <c r="J74" s="323">
        <v>0</v>
      </c>
    </row>
    <row r="75" spans="1:10" ht="19.5" customHeight="1">
      <c r="A75" s="319" t="s">
        <v>882</v>
      </c>
      <c r="B75" s="324" t="s">
        <v>963</v>
      </c>
      <c r="C75" s="324" t="s">
        <v>920</v>
      </c>
      <c r="D75" s="321" t="s">
        <v>970</v>
      </c>
      <c r="E75" s="322">
        <v>515345</v>
      </c>
      <c r="F75" s="322">
        <v>783894</v>
      </c>
      <c r="G75" s="322">
        <v>80345</v>
      </c>
      <c r="H75" s="322">
        <v>348894</v>
      </c>
      <c r="I75" s="322">
        <v>435000</v>
      </c>
      <c r="J75" s="323">
        <v>435000</v>
      </c>
    </row>
    <row r="76" spans="1:10" ht="19.5" customHeight="1">
      <c r="A76" s="319" t="s">
        <v>882</v>
      </c>
      <c r="B76" s="324" t="s">
        <v>971</v>
      </c>
      <c r="C76" s="324" t="s">
        <v>879</v>
      </c>
      <c r="D76" s="321" t="s">
        <v>972</v>
      </c>
      <c r="E76" s="322">
        <v>13090</v>
      </c>
      <c r="F76" s="322">
        <v>13768</v>
      </c>
      <c r="G76" s="322">
        <v>13090</v>
      </c>
      <c r="H76" s="322">
        <v>13768</v>
      </c>
      <c r="I76" s="322">
        <v>0</v>
      </c>
      <c r="J76" s="323">
        <v>0</v>
      </c>
    </row>
    <row r="77" spans="1:10" ht="19.5" customHeight="1">
      <c r="A77" s="319" t="s">
        <v>882</v>
      </c>
      <c r="B77" s="324" t="s">
        <v>971</v>
      </c>
      <c r="C77" s="324" t="s">
        <v>884</v>
      </c>
      <c r="D77" s="321" t="s">
        <v>973</v>
      </c>
      <c r="E77" s="322">
        <v>13090</v>
      </c>
      <c r="F77" s="322">
        <v>13768</v>
      </c>
      <c r="G77" s="322">
        <v>13090</v>
      </c>
      <c r="H77" s="322">
        <v>13768</v>
      </c>
      <c r="I77" s="322">
        <v>0</v>
      </c>
      <c r="J77" s="323">
        <v>0</v>
      </c>
    </row>
    <row r="78" spans="1:10" ht="19.5" customHeight="1">
      <c r="A78" s="319" t="s">
        <v>884</v>
      </c>
      <c r="B78" s="324" t="s">
        <v>879</v>
      </c>
      <c r="C78" s="324" t="s">
        <v>879</v>
      </c>
      <c r="D78" s="321" t="s">
        <v>974</v>
      </c>
      <c r="E78" s="322">
        <v>368682</v>
      </c>
      <c r="F78" s="322">
        <v>1414204</v>
      </c>
      <c r="G78" s="322">
        <v>368682</v>
      </c>
      <c r="H78" s="322">
        <v>1414204</v>
      </c>
      <c r="I78" s="322">
        <v>0</v>
      </c>
      <c r="J78" s="323">
        <v>0</v>
      </c>
    </row>
    <row r="79" spans="1:10" ht="19.5" customHeight="1">
      <c r="A79" s="319" t="s">
        <v>884</v>
      </c>
      <c r="B79" s="324" t="s">
        <v>975</v>
      </c>
      <c r="C79" s="324" t="s">
        <v>879</v>
      </c>
      <c r="D79" s="321" t="s">
        <v>976</v>
      </c>
      <c r="E79" s="322">
        <v>212135</v>
      </c>
      <c r="F79" s="322">
        <v>556537</v>
      </c>
      <c r="G79" s="322">
        <v>212135</v>
      </c>
      <c r="H79" s="322">
        <v>556537</v>
      </c>
      <c r="I79" s="322">
        <v>0</v>
      </c>
      <c r="J79" s="323">
        <v>0</v>
      </c>
    </row>
    <row r="80" spans="1:10" ht="19.5" customHeight="1">
      <c r="A80" s="319" t="s">
        <v>884</v>
      </c>
      <c r="B80" s="324" t="s">
        <v>975</v>
      </c>
      <c r="C80" s="324" t="s">
        <v>884</v>
      </c>
      <c r="D80" s="321" t="s">
        <v>977</v>
      </c>
      <c r="E80" s="322">
        <v>50000</v>
      </c>
      <c r="F80" s="322">
        <v>50000</v>
      </c>
      <c r="G80" s="322">
        <v>50000</v>
      </c>
      <c r="H80" s="322">
        <v>50000</v>
      </c>
      <c r="I80" s="322">
        <v>0</v>
      </c>
      <c r="J80" s="323">
        <v>0</v>
      </c>
    </row>
    <row r="81" spans="1:10" ht="23.25" customHeight="1">
      <c r="A81" s="319" t="s">
        <v>884</v>
      </c>
      <c r="B81" s="324" t="s">
        <v>975</v>
      </c>
      <c r="C81" s="324" t="s">
        <v>908</v>
      </c>
      <c r="D81" s="321" t="s">
        <v>978</v>
      </c>
      <c r="E81" s="322">
        <v>162135</v>
      </c>
      <c r="F81" s="322">
        <v>506537</v>
      </c>
      <c r="G81" s="322">
        <v>162135</v>
      </c>
      <c r="H81" s="322">
        <v>506537</v>
      </c>
      <c r="I81" s="322">
        <v>0</v>
      </c>
      <c r="J81" s="323">
        <v>0</v>
      </c>
    </row>
    <row r="82" spans="1:10" ht="23.25" customHeight="1">
      <c r="A82" s="319" t="s">
        <v>884</v>
      </c>
      <c r="B82" s="324" t="s">
        <v>979</v>
      </c>
      <c r="C82" s="324" t="s">
        <v>879</v>
      </c>
      <c r="D82" s="321" t="s">
        <v>980</v>
      </c>
      <c r="E82" s="322">
        <v>156547</v>
      </c>
      <c r="F82" s="322">
        <v>857667</v>
      </c>
      <c r="G82" s="322">
        <v>156547</v>
      </c>
      <c r="H82" s="322">
        <v>857667</v>
      </c>
      <c r="I82" s="322">
        <v>0</v>
      </c>
      <c r="J82" s="323">
        <v>0</v>
      </c>
    </row>
    <row r="83" spans="1:10" ht="19.5" customHeight="1">
      <c r="A83" s="319" t="s">
        <v>884</v>
      </c>
      <c r="B83" s="324" t="s">
        <v>979</v>
      </c>
      <c r="C83" s="324" t="s">
        <v>884</v>
      </c>
      <c r="D83" s="321" t="s">
        <v>981</v>
      </c>
      <c r="E83" s="322">
        <v>87748</v>
      </c>
      <c r="F83" s="322">
        <v>776090</v>
      </c>
      <c r="G83" s="322">
        <v>87748</v>
      </c>
      <c r="H83" s="322">
        <v>776090</v>
      </c>
      <c r="I83" s="322">
        <v>0</v>
      </c>
      <c r="J83" s="323">
        <v>0</v>
      </c>
    </row>
    <row r="84" spans="1:10" ht="19.5" customHeight="1">
      <c r="A84" s="319" t="s">
        <v>884</v>
      </c>
      <c r="B84" s="324" t="s">
        <v>979</v>
      </c>
      <c r="C84" s="324" t="s">
        <v>908</v>
      </c>
      <c r="D84" s="321" t="s">
        <v>970</v>
      </c>
      <c r="E84" s="322">
        <v>68799</v>
      </c>
      <c r="F84" s="322">
        <v>81577</v>
      </c>
      <c r="G84" s="322">
        <v>68799</v>
      </c>
      <c r="H84" s="322">
        <v>81577</v>
      </c>
      <c r="I84" s="322">
        <v>0</v>
      </c>
      <c r="J84" s="323">
        <v>0</v>
      </c>
    </row>
    <row r="85" spans="1:10" ht="19.5" customHeight="1">
      <c r="A85" s="319" t="s">
        <v>908</v>
      </c>
      <c r="B85" s="324" t="s">
        <v>879</v>
      </c>
      <c r="C85" s="324" t="s">
        <v>879</v>
      </c>
      <c r="D85" s="321" t="s">
        <v>982</v>
      </c>
      <c r="E85" s="322">
        <v>4143587</v>
      </c>
      <c r="F85" s="322">
        <v>7099919</v>
      </c>
      <c r="G85" s="322">
        <v>3686219</v>
      </c>
      <c r="H85" s="322">
        <v>6642551</v>
      </c>
      <c r="I85" s="322">
        <v>457368</v>
      </c>
      <c r="J85" s="323">
        <v>457368</v>
      </c>
    </row>
    <row r="86" spans="1:10" ht="19.5" customHeight="1">
      <c r="A86" s="319" t="s">
        <v>908</v>
      </c>
      <c r="B86" s="324" t="s">
        <v>983</v>
      </c>
      <c r="C86" s="324" t="s">
        <v>879</v>
      </c>
      <c r="D86" s="321" t="s">
        <v>984</v>
      </c>
      <c r="E86" s="322">
        <v>1141247</v>
      </c>
      <c r="F86" s="322">
        <v>2132041</v>
      </c>
      <c r="G86" s="322">
        <v>683879</v>
      </c>
      <c r="H86" s="322">
        <v>1674673</v>
      </c>
      <c r="I86" s="322">
        <v>457368</v>
      </c>
      <c r="J86" s="323">
        <v>457368</v>
      </c>
    </row>
    <row r="87" spans="1:10" ht="19.5" customHeight="1">
      <c r="A87" s="319" t="s">
        <v>908</v>
      </c>
      <c r="B87" s="324" t="s">
        <v>983</v>
      </c>
      <c r="C87" s="324" t="s">
        <v>884</v>
      </c>
      <c r="D87" s="321" t="s">
        <v>985</v>
      </c>
      <c r="E87" s="322">
        <v>1141247</v>
      </c>
      <c r="F87" s="322">
        <v>2132041</v>
      </c>
      <c r="G87" s="322">
        <v>683879</v>
      </c>
      <c r="H87" s="322">
        <v>1674673</v>
      </c>
      <c r="I87" s="322">
        <v>457368</v>
      </c>
      <c r="J87" s="323">
        <v>457368</v>
      </c>
    </row>
    <row r="88" spans="1:10" ht="19.5" customHeight="1">
      <c r="A88" s="319" t="s">
        <v>908</v>
      </c>
      <c r="B88" s="324" t="s">
        <v>986</v>
      </c>
      <c r="C88" s="324" t="s">
        <v>879</v>
      </c>
      <c r="D88" s="321" t="s">
        <v>987</v>
      </c>
      <c r="E88" s="322">
        <v>6065</v>
      </c>
      <c r="F88" s="322">
        <v>11733</v>
      </c>
      <c r="G88" s="322">
        <v>6065</v>
      </c>
      <c r="H88" s="322">
        <v>11733</v>
      </c>
      <c r="I88" s="322">
        <v>0</v>
      </c>
      <c r="J88" s="323">
        <v>0</v>
      </c>
    </row>
    <row r="89" spans="1:10" ht="19.5" customHeight="1">
      <c r="A89" s="319" t="s">
        <v>908</v>
      </c>
      <c r="B89" s="324" t="s">
        <v>986</v>
      </c>
      <c r="C89" s="324" t="s">
        <v>908</v>
      </c>
      <c r="D89" s="321" t="s">
        <v>988</v>
      </c>
      <c r="E89" s="322">
        <v>6065</v>
      </c>
      <c r="F89" s="322">
        <v>11733</v>
      </c>
      <c r="G89" s="322">
        <v>6065</v>
      </c>
      <c r="H89" s="322">
        <v>11733</v>
      </c>
      <c r="I89" s="322">
        <v>0</v>
      </c>
      <c r="J89" s="323">
        <v>0</v>
      </c>
    </row>
    <row r="90" spans="1:10" ht="19.5" customHeight="1">
      <c r="A90" s="319" t="s">
        <v>908</v>
      </c>
      <c r="B90" s="324" t="s">
        <v>989</v>
      </c>
      <c r="C90" s="324" t="s">
        <v>879</v>
      </c>
      <c r="D90" s="321" t="s">
        <v>990</v>
      </c>
      <c r="E90" s="322">
        <v>2996275</v>
      </c>
      <c r="F90" s="322">
        <v>4956145</v>
      </c>
      <c r="G90" s="322">
        <v>2996275</v>
      </c>
      <c r="H90" s="322">
        <v>4956145</v>
      </c>
      <c r="I90" s="322">
        <v>0</v>
      </c>
      <c r="J90" s="323">
        <v>0</v>
      </c>
    </row>
    <row r="91" spans="1:10" ht="19.5" customHeight="1">
      <c r="A91" s="319" t="s">
        <v>908</v>
      </c>
      <c r="B91" s="324" t="s">
        <v>989</v>
      </c>
      <c r="C91" s="324" t="s">
        <v>884</v>
      </c>
      <c r="D91" s="321" t="s">
        <v>991</v>
      </c>
      <c r="E91" s="322">
        <v>550065</v>
      </c>
      <c r="F91" s="322">
        <v>849359</v>
      </c>
      <c r="G91" s="322">
        <v>550065</v>
      </c>
      <c r="H91" s="322">
        <v>849359</v>
      </c>
      <c r="I91" s="322">
        <v>0</v>
      </c>
      <c r="J91" s="323">
        <v>0</v>
      </c>
    </row>
    <row r="92" spans="1:10" ht="19.5" customHeight="1">
      <c r="A92" s="319" t="s">
        <v>908</v>
      </c>
      <c r="B92" s="324" t="s">
        <v>989</v>
      </c>
      <c r="C92" s="324" t="s">
        <v>911</v>
      </c>
      <c r="D92" s="321" t="s">
        <v>993</v>
      </c>
      <c r="E92" s="322">
        <v>2318769</v>
      </c>
      <c r="F92" s="322">
        <v>3632748</v>
      </c>
      <c r="G92" s="322">
        <v>2318769</v>
      </c>
      <c r="H92" s="322">
        <v>3632748</v>
      </c>
      <c r="I92" s="322">
        <v>0</v>
      </c>
      <c r="J92" s="323">
        <v>0</v>
      </c>
    </row>
    <row r="93" spans="1:10" ht="19.5" customHeight="1">
      <c r="A93" s="319" t="s">
        <v>908</v>
      </c>
      <c r="B93" s="324" t="s">
        <v>989</v>
      </c>
      <c r="C93" s="324" t="s">
        <v>918</v>
      </c>
      <c r="D93" s="321" t="s">
        <v>994</v>
      </c>
      <c r="E93" s="322">
        <v>127441</v>
      </c>
      <c r="F93" s="322">
        <v>474038</v>
      </c>
      <c r="G93" s="322">
        <v>127441</v>
      </c>
      <c r="H93" s="322">
        <v>474038</v>
      </c>
      <c r="I93" s="322">
        <v>0</v>
      </c>
      <c r="J93" s="323">
        <v>0</v>
      </c>
    </row>
    <row r="94" spans="1:10" ht="19.5" customHeight="1">
      <c r="A94" s="319" t="s">
        <v>903</v>
      </c>
      <c r="B94" s="324" t="s">
        <v>879</v>
      </c>
      <c r="C94" s="324" t="s">
        <v>879</v>
      </c>
      <c r="D94" s="321" t="s">
        <v>995</v>
      </c>
      <c r="E94" s="322">
        <v>453164</v>
      </c>
      <c r="F94" s="322">
        <v>2437498</v>
      </c>
      <c r="G94" s="322">
        <v>438164</v>
      </c>
      <c r="H94" s="322">
        <v>2422498</v>
      </c>
      <c r="I94" s="322">
        <v>15000</v>
      </c>
      <c r="J94" s="323">
        <v>15000</v>
      </c>
    </row>
    <row r="95" spans="1:10" ht="19.5" customHeight="1">
      <c r="A95" s="319" t="s">
        <v>903</v>
      </c>
      <c r="B95" s="324" t="s">
        <v>996</v>
      </c>
      <c r="C95" s="324" t="s">
        <v>879</v>
      </c>
      <c r="D95" s="321" t="s">
        <v>997</v>
      </c>
      <c r="E95" s="322">
        <v>2337</v>
      </c>
      <c r="F95" s="322">
        <v>79774</v>
      </c>
      <c r="G95" s="322">
        <v>2337</v>
      </c>
      <c r="H95" s="322">
        <v>79774</v>
      </c>
      <c r="I95" s="322">
        <v>0</v>
      </c>
      <c r="J95" s="323">
        <v>0</v>
      </c>
    </row>
    <row r="96" spans="1:10" ht="19.5" customHeight="1">
      <c r="A96" s="319" t="s">
        <v>903</v>
      </c>
      <c r="B96" s="324" t="s">
        <v>996</v>
      </c>
      <c r="C96" s="324" t="s">
        <v>884</v>
      </c>
      <c r="D96" s="321" t="s">
        <v>998</v>
      </c>
      <c r="E96" s="322">
        <v>2337</v>
      </c>
      <c r="F96" s="322">
        <v>79774</v>
      </c>
      <c r="G96" s="322">
        <v>2337</v>
      </c>
      <c r="H96" s="322">
        <v>79774</v>
      </c>
      <c r="I96" s="322">
        <v>0</v>
      </c>
      <c r="J96" s="323">
        <v>0</v>
      </c>
    </row>
    <row r="97" spans="1:11" ht="23.25" customHeight="1">
      <c r="A97" s="319" t="s">
        <v>903</v>
      </c>
      <c r="B97" s="324" t="s">
        <v>999</v>
      </c>
      <c r="C97" s="324" t="s">
        <v>879</v>
      </c>
      <c r="D97" s="321" t="s">
        <v>1000</v>
      </c>
      <c r="E97" s="322">
        <v>15402</v>
      </c>
      <c r="F97" s="322">
        <v>20814</v>
      </c>
      <c r="G97" s="322">
        <v>402</v>
      </c>
      <c r="H97" s="322">
        <v>5814</v>
      </c>
      <c r="I97" s="322">
        <v>15000</v>
      </c>
      <c r="J97" s="323">
        <v>15000</v>
      </c>
      <c r="K97" s="311"/>
    </row>
    <row r="98" spans="1:11">
      <c r="A98" s="319" t="s">
        <v>903</v>
      </c>
      <c r="B98" s="324" t="s">
        <v>999</v>
      </c>
      <c r="C98" s="324" t="s">
        <v>884</v>
      </c>
      <c r="D98" s="321" t="s">
        <v>1001</v>
      </c>
      <c r="E98" s="322">
        <v>15402</v>
      </c>
      <c r="F98" s="322">
        <v>20814</v>
      </c>
      <c r="G98" s="322">
        <v>402</v>
      </c>
      <c r="H98" s="322">
        <v>5814</v>
      </c>
      <c r="I98" s="322">
        <v>15000</v>
      </c>
      <c r="J98" s="323">
        <v>15000</v>
      </c>
      <c r="K98" s="311"/>
    </row>
    <row r="99" spans="1:11">
      <c r="A99" s="319" t="s">
        <v>903</v>
      </c>
      <c r="B99" s="324" t="s">
        <v>1002</v>
      </c>
      <c r="C99" s="324" t="s">
        <v>879</v>
      </c>
      <c r="D99" s="321" t="s">
        <v>1003</v>
      </c>
      <c r="E99" s="322">
        <v>435425</v>
      </c>
      <c r="F99" s="322">
        <v>2336910</v>
      </c>
      <c r="G99" s="322">
        <v>435425</v>
      </c>
      <c r="H99" s="322">
        <v>2336910</v>
      </c>
      <c r="I99" s="322">
        <v>0</v>
      </c>
      <c r="J99" s="323">
        <v>0</v>
      </c>
      <c r="K99" s="311"/>
    </row>
    <row r="100" spans="1:11">
      <c r="A100" s="319" t="s">
        <v>903</v>
      </c>
      <c r="B100" s="324" t="s">
        <v>1002</v>
      </c>
      <c r="C100" s="324" t="s">
        <v>884</v>
      </c>
      <c r="D100" s="321" t="s">
        <v>1004</v>
      </c>
      <c r="E100" s="322">
        <v>435425</v>
      </c>
      <c r="F100" s="322">
        <v>2336910</v>
      </c>
      <c r="G100" s="322">
        <v>435425</v>
      </c>
      <c r="H100" s="322">
        <v>2336910</v>
      </c>
      <c r="I100" s="322">
        <v>0</v>
      </c>
      <c r="J100" s="323">
        <v>0</v>
      </c>
      <c r="K100" s="311"/>
    </row>
    <row r="101" spans="1:11">
      <c r="A101" s="319" t="s">
        <v>911</v>
      </c>
      <c r="B101" s="324" t="s">
        <v>879</v>
      </c>
      <c r="C101" s="324" t="s">
        <v>879</v>
      </c>
      <c r="D101" s="321" t="s">
        <v>1005</v>
      </c>
      <c r="E101" s="322">
        <v>982691</v>
      </c>
      <c r="F101" s="322">
        <v>4264528</v>
      </c>
      <c r="G101" s="322">
        <v>982691</v>
      </c>
      <c r="H101" s="322">
        <v>4264528</v>
      </c>
      <c r="I101" s="322">
        <v>0</v>
      </c>
      <c r="J101" s="323">
        <v>0</v>
      </c>
    </row>
    <row r="102" spans="1:11">
      <c r="A102" s="319" t="s">
        <v>911</v>
      </c>
      <c r="B102" s="324" t="s">
        <v>1006</v>
      </c>
      <c r="C102" s="324" t="s">
        <v>879</v>
      </c>
      <c r="D102" s="321" t="s">
        <v>1007</v>
      </c>
      <c r="E102" s="322">
        <v>969712</v>
      </c>
      <c r="F102" s="322">
        <v>4132090</v>
      </c>
      <c r="G102" s="322">
        <v>969712</v>
      </c>
      <c r="H102" s="322">
        <v>4132090</v>
      </c>
      <c r="I102" s="322">
        <v>0</v>
      </c>
      <c r="J102" s="323">
        <v>0</v>
      </c>
    </row>
    <row r="103" spans="1:11">
      <c r="A103" s="319" t="s">
        <v>911</v>
      </c>
      <c r="B103" s="324" t="s">
        <v>1006</v>
      </c>
      <c r="C103" s="324" t="s">
        <v>908</v>
      </c>
      <c r="D103" s="321" t="s">
        <v>1008</v>
      </c>
      <c r="E103" s="322">
        <v>969712</v>
      </c>
      <c r="F103" s="322">
        <v>4132090</v>
      </c>
      <c r="G103" s="322">
        <v>969712</v>
      </c>
      <c r="H103" s="322">
        <v>4132090</v>
      </c>
      <c r="I103" s="322">
        <v>0</v>
      </c>
      <c r="J103" s="323">
        <v>0</v>
      </c>
    </row>
    <row r="104" spans="1:11">
      <c r="A104" s="319" t="s">
        <v>911</v>
      </c>
      <c r="B104" s="324" t="s">
        <v>1009</v>
      </c>
      <c r="C104" s="324" t="s">
        <v>879</v>
      </c>
      <c r="D104" s="321" t="s">
        <v>1010</v>
      </c>
      <c r="E104" s="322">
        <v>12979</v>
      </c>
      <c r="F104" s="322">
        <v>132438</v>
      </c>
      <c r="G104" s="322">
        <v>12979</v>
      </c>
      <c r="H104" s="322">
        <v>132438</v>
      </c>
      <c r="I104" s="322">
        <v>0</v>
      </c>
      <c r="J104" s="323">
        <v>0</v>
      </c>
    </row>
    <row r="105" spans="1:11">
      <c r="A105" s="319" t="s">
        <v>911</v>
      </c>
      <c r="B105" s="324" t="s">
        <v>1009</v>
      </c>
      <c r="C105" s="324" t="s">
        <v>884</v>
      </c>
      <c r="D105" s="321" t="s">
        <v>1011</v>
      </c>
      <c r="E105" s="322">
        <v>12979</v>
      </c>
      <c r="F105" s="322">
        <v>132438</v>
      </c>
      <c r="G105" s="322">
        <v>12979</v>
      </c>
      <c r="H105" s="322">
        <v>132438</v>
      </c>
      <c r="I105" s="322">
        <v>0</v>
      </c>
      <c r="J105" s="323">
        <v>0</v>
      </c>
    </row>
    <row r="106" spans="1:11">
      <c r="A106" s="319" t="s">
        <v>918</v>
      </c>
      <c r="B106" s="324" t="s">
        <v>879</v>
      </c>
      <c r="C106" s="324" t="s">
        <v>879</v>
      </c>
      <c r="D106" s="321" t="s">
        <v>1012</v>
      </c>
      <c r="E106" s="322">
        <v>567801</v>
      </c>
      <c r="F106" s="322">
        <v>2186896</v>
      </c>
      <c r="G106" s="322">
        <v>567801</v>
      </c>
      <c r="H106" s="322">
        <v>2186896</v>
      </c>
      <c r="I106" s="322">
        <v>0</v>
      </c>
      <c r="J106" s="323">
        <v>0</v>
      </c>
    </row>
    <row r="107" spans="1:11">
      <c r="A107" s="319" t="s">
        <v>918</v>
      </c>
      <c r="B107" s="324" t="s">
        <v>1013</v>
      </c>
      <c r="C107" s="324" t="s">
        <v>879</v>
      </c>
      <c r="D107" s="321" t="s">
        <v>1014</v>
      </c>
      <c r="E107" s="322">
        <v>567801</v>
      </c>
      <c r="F107" s="322">
        <v>2186896</v>
      </c>
      <c r="G107" s="322">
        <v>567801</v>
      </c>
      <c r="H107" s="322">
        <v>2186896</v>
      </c>
      <c r="I107" s="322">
        <v>0</v>
      </c>
      <c r="J107" s="323">
        <v>0</v>
      </c>
    </row>
    <row r="108" spans="1:11">
      <c r="A108" s="319" t="s">
        <v>918</v>
      </c>
      <c r="B108" s="324" t="s">
        <v>1013</v>
      </c>
      <c r="C108" s="324" t="s">
        <v>882</v>
      </c>
      <c r="D108" s="321" t="s">
        <v>1015</v>
      </c>
      <c r="E108" s="322">
        <v>567801</v>
      </c>
      <c r="F108" s="322">
        <v>2186896</v>
      </c>
      <c r="G108" s="322">
        <v>567801</v>
      </c>
      <c r="H108" s="322">
        <v>2186896</v>
      </c>
      <c r="I108" s="322">
        <v>0</v>
      </c>
      <c r="J108" s="323">
        <v>0</v>
      </c>
    </row>
    <row r="109" spans="1:11">
      <c r="A109" s="319" t="s">
        <v>920</v>
      </c>
      <c r="B109" s="324" t="s">
        <v>879</v>
      </c>
      <c r="C109" s="324" t="s">
        <v>879</v>
      </c>
      <c r="D109" s="321" t="s">
        <v>1016</v>
      </c>
      <c r="E109" s="322">
        <v>58400</v>
      </c>
      <c r="F109" s="322">
        <v>58400</v>
      </c>
      <c r="G109" s="322">
        <v>58400</v>
      </c>
      <c r="H109" s="322">
        <v>58400</v>
      </c>
      <c r="I109" s="322">
        <v>0</v>
      </c>
      <c r="J109" s="323">
        <v>0</v>
      </c>
    </row>
    <row r="110" spans="1:11">
      <c r="A110" s="319" t="s">
        <v>920</v>
      </c>
      <c r="B110" s="324" t="s">
        <v>1017</v>
      </c>
      <c r="C110" s="324" t="s">
        <v>879</v>
      </c>
      <c r="D110" s="321" t="s">
        <v>1018</v>
      </c>
      <c r="E110" s="322">
        <v>58400</v>
      </c>
      <c r="F110" s="322">
        <v>58400</v>
      </c>
      <c r="G110" s="322">
        <v>58400</v>
      </c>
      <c r="H110" s="322">
        <v>58400</v>
      </c>
      <c r="I110" s="322">
        <v>0</v>
      </c>
      <c r="J110" s="323">
        <v>0</v>
      </c>
    </row>
    <row r="111" spans="1:11">
      <c r="A111" s="319" t="s">
        <v>920</v>
      </c>
      <c r="B111" s="324" t="s">
        <v>1017</v>
      </c>
      <c r="C111" s="324" t="s">
        <v>884</v>
      </c>
      <c r="D111" s="321" t="s">
        <v>1019</v>
      </c>
      <c r="E111" s="322">
        <v>58400</v>
      </c>
      <c r="F111" s="322">
        <v>58400</v>
      </c>
      <c r="G111" s="322">
        <v>58400</v>
      </c>
      <c r="H111" s="322">
        <v>58400</v>
      </c>
      <c r="I111" s="322">
        <v>0</v>
      </c>
      <c r="J111" s="323">
        <v>0</v>
      </c>
    </row>
    <row r="112" spans="1:11">
      <c r="A112" s="319" t="s">
        <v>879</v>
      </c>
      <c r="B112" s="324" t="s">
        <v>879</v>
      </c>
      <c r="C112" s="324" t="s">
        <v>879</v>
      </c>
      <c r="D112" s="321" t="s">
        <v>947</v>
      </c>
      <c r="E112" s="322">
        <v>1601478</v>
      </c>
      <c r="F112" s="322">
        <v>17787355</v>
      </c>
      <c r="G112" s="322">
        <v>51019</v>
      </c>
      <c r="H112" s="322">
        <v>461019</v>
      </c>
      <c r="I112" s="322">
        <v>1550459</v>
      </c>
      <c r="J112" s="323">
        <v>17326336</v>
      </c>
    </row>
    <row r="113" spans="1:10">
      <c r="A113" s="319" t="s">
        <v>882</v>
      </c>
      <c r="B113" s="324" t="s">
        <v>879</v>
      </c>
      <c r="C113" s="324" t="s">
        <v>879</v>
      </c>
      <c r="D113" s="321" t="s">
        <v>952</v>
      </c>
      <c r="E113" s="322">
        <v>101000</v>
      </c>
      <c r="F113" s="322">
        <v>511000</v>
      </c>
      <c r="G113" s="322">
        <v>0</v>
      </c>
      <c r="H113" s="322">
        <v>410000</v>
      </c>
      <c r="I113" s="322">
        <v>101000</v>
      </c>
      <c r="J113" s="323">
        <v>101000</v>
      </c>
    </row>
    <row r="114" spans="1:10">
      <c r="A114" s="319" t="s">
        <v>882</v>
      </c>
      <c r="B114" s="324" t="s">
        <v>960</v>
      </c>
      <c r="C114" s="324" t="s">
        <v>879</v>
      </c>
      <c r="D114" s="321" t="s">
        <v>961</v>
      </c>
      <c r="E114" s="322">
        <v>0</v>
      </c>
      <c r="F114" s="322">
        <v>410000</v>
      </c>
      <c r="G114" s="322">
        <v>0</v>
      </c>
      <c r="H114" s="322">
        <v>410000</v>
      </c>
      <c r="I114" s="322">
        <v>0</v>
      </c>
      <c r="J114" s="323">
        <v>0</v>
      </c>
    </row>
    <row r="115" spans="1:10">
      <c r="A115" s="319" t="s">
        <v>882</v>
      </c>
      <c r="B115" s="324" t="s">
        <v>960</v>
      </c>
      <c r="C115" s="324" t="s">
        <v>1020</v>
      </c>
      <c r="D115" s="321" t="s">
        <v>1021</v>
      </c>
      <c r="E115" s="322">
        <v>0</v>
      </c>
      <c r="F115" s="322">
        <v>410000</v>
      </c>
      <c r="G115" s="322">
        <v>0</v>
      </c>
      <c r="H115" s="322">
        <v>410000</v>
      </c>
      <c r="I115" s="322">
        <v>0</v>
      </c>
      <c r="J115" s="323">
        <v>0</v>
      </c>
    </row>
    <row r="116" spans="1:10">
      <c r="A116" s="319" t="s">
        <v>882</v>
      </c>
      <c r="B116" s="324" t="s">
        <v>963</v>
      </c>
      <c r="C116" s="324" t="s">
        <v>879</v>
      </c>
      <c r="D116" s="321" t="s">
        <v>964</v>
      </c>
      <c r="E116" s="322">
        <v>101000</v>
      </c>
      <c r="F116" s="322">
        <v>101000</v>
      </c>
      <c r="G116" s="322">
        <v>0</v>
      </c>
      <c r="H116" s="322">
        <v>0</v>
      </c>
      <c r="I116" s="322">
        <v>101000</v>
      </c>
      <c r="J116" s="323">
        <v>101000</v>
      </c>
    </row>
    <row r="117" spans="1:10">
      <c r="A117" s="319" t="s">
        <v>882</v>
      </c>
      <c r="B117" s="324" t="s">
        <v>963</v>
      </c>
      <c r="C117" s="324" t="s">
        <v>1020</v>
      </c>
      <c r="D117" s="321" t="s">
        <v>1021</v>
      </c>
      <c r="E117" s="322">
        <v>101000</v>
      </c>
      <c r="F117" s="322">
        <v>101000</v>
      </c>
      <c r="G117" s="322">
        <v>0</v>
      </c>
      <c r="H117" s="322">
        <v>0</v>
      </c>
      <c r="I117" s="322">
        <v>101000</v>
      </c>
      <c r="J117" s="323">
        <v>101000</v>
      </c>
    </row>
    <row r="118" spans="1:10">
      <c r="A118" s="319" t="s">
        <v>908</v>
      </c>
      <c r="B118" s="324" t="s">
        <v>879</v>
      </c>
      <c r="C118" s="324" t="s">
        <v>879</v>
      </c>
      <c r="D118" s="321" t="s">
        <v>982</v>
      </c>
      <c r="E118" s="322">
        <v>1500478</v>
      </c>
      <c r="F118" s="322">
        <v>17276355</v>
      </c>
      <c r="G118" s="322">
        <v>51019</v>
      </c>
      <c r="H118" s="322">
        <v>51019</v>
      </c>
      <c r="I118" s="322">
        <v>1449459</v>
      </c>
      <c r="J118" s="323">
        <v>17225336</v>
      </c>
    </row>
    <row r="119" spans="1:10">
      <c r="A119" s="319" t="s">
        <v>908</v>
      </c>
      <c r="B119" s="324" t="s">
        <v>983</v>
      </c>
      <c r="C119" s="324" t="s">
        <v>879</v>
      </c>
      <c r="D119" s="321" t="s">
        <v>984</v>
      </c>
      <c r="E119" s="322">
        <v>51019</v>
      </c>
      <c r="F119" s="322">
        <v>51019</v>
      </c>
      <c r="G119" s="322">
        <v>51019</v>
      </c>
      <c r="H119" s="322">
        <v>51019</v>
      </c>
      <c r="I119" s="322">
        <v>0</v>
      </c>
      <c r="J119" s="323">
        <v>0</v>
      </c>
    </row>
    <row r="120" spans="1:10">
      <c r="A120" s="319" t="s">
        <v>908</v>
      </c>
      <c r="B120" s="324" t="s">
        <v>983</v>
      </c>
      <c r="C120" s="324" t="s">
        <v>1020</v>
      </c>
      <c r="D120" s="321" t="s">
        <v>1021</v>
      </c>
      <c r="E120" s="322">
        <v>51019</v>
      </c>
      <c r="F120" s="322">
        <v>51019</v>
      </c>
      <c r="G120" s="322">
        <v>51019</v>
      </c>
      <c r="H120" s="322">
        <v>51019</v>
      </c>
      <c r="I120" s="322">
        <v>0</v>
      </c>
      <c r="J120" s="323">
        <v>0</v>
      </c>
    </row>
    <row r="121" spans="1:10">
      <c r="A121" s="319" t="s">
        <v>908</v>
      </c>
      <c r="B121" s="324" t="s">
        <v>989</v>
      </c>
      <c r="C121" s="324" t="s">
        <v>879</v>
      </c>
      <c r="D121" s="321" t="s">
        <v>990</v>
      </c>
      <c r="E121" s="322">
        <v>1449459</v>
      </c>
      <c r="F121" s="322">
        <v>17225336</v>
      </c>
      <c r="G121" s="322">
        <v>0</v>
      </c>
      <c r="H121" s="322">
        <v>0</v>
      </c>
      <c r="I121" s="322">
        <v>1449459</v>
      </c>
      <c r="J121" s="323">
        <v>17225336</v>
      </c>
    </row>
    <row r="122" spans="1:10">
      <c r="A122" s="319" t="s">
        <v>908</v>
      </c>
      <c r="B122" s="324" t="s">
        <v>989</v>
      </c>
      <c r="C122" s="324" t="s">
        <v>922</v>
      </c>
      <c r="D122" s="321" t="s">
        <v>1022</v>
      </c>
      <c r="E122" s="322">
        <v>1449459</v>
      </c>
      <c r="F122" s="322">
        <v>17225336</v>
      </c>
      <c r="G122" s="322">
        <v>0</v>
      </c>
      <c r="H122" s="322">
        <v>0</v>
      </c>
      <c r="I122" s="322">
        <v>1449459</v>
      </c>
      <c r="J122" s="323">
        <v>17225336</v>
      </c>
    </row>
    <row r="123" spans="1:10">
      <c r="A123" s="319" t="s">
        <v>879</v>
      </c>
      <c r="B123" s="324" t="s">
        <v>879</v>
      </c>
      <c r="C123" s="324" t="s">
        <v>879</v>
      </c>
      <c r="D123" s="321" t="s">
        <v>1024</v>
      </c>
      <c r="E123" s="322">
        <v>334274</v>
      </c>
      <c r="F123" s="322">
        <v>412278</v>
      </c>
      <c r="G123" s="322">
        <v>334274</v>
      </c>
      <c r="H123" s="322">
        <v>412278</v>
      </c>
      <c r="I123" s="322">
        <v>0</v>
      </c>
      <c r="J123" s="323">
        <v>0</v>
      </c>
    </row>
    <row r="124" spans="1:10">
      <c r="A124" s="319" t="s">
        <v>879</v>
      </c>
      <c r="B124" s="324" t="s">
        <v>879</v>
      </c>
      <c r="C124" s="324" t="s">
        <v>879</v>
      </c>
      <c r="D124" s="321" t="s">
        <v>1025</v>
      </c>
      <c r="E124" s="322">
        <v>334147</v>
      </c>
      <c r="F124" s="322">
        <v>412151</v>
      </c>
      <c r="G124" s="322">
        <v>334147</v>
      </c>
      <c r="H124" s="322">
        <v>412151</v>
      </c>
      <c r="I124" s="322">
        <v>0</v>
      </c>
      <c r="J124" s="323">
        <v>0</v>
      </c>
    </row>
    <row r="125" spans="1:10">
      <c r="A125" s="319" t="s">
        <v>879</v>
      </c>
      <c r="B125" s="324" t="s">
        <v>879</v>
      </c>
      <c r="C125" s="324" t="s">
        <v>879</v>
      </c>
      <c r="D125" s="321" t="s">
        <v>1026</v>
      </c>
      <c r="E125" s="322">
        <v>127</v>
      </c>
      <c r="F125" s="322">
        <v>127</v>
      </c>
      <c r="G125" s="322">
        <v>127</v>
      </c>
      <c r="H125" s="322">
        <v>127</v>
      </c>
      <c r="I125" s="322">
        <v>0</v>
      </c>
      <c r="J125" s="323">
        <v>0</v>
      </c>
    </row>
    <row r="126" spans="1:10">
      <c r="A126" s="319" t="s">
        <v>879</v>
      </c>
      <c r="B126" s="324" t="s">
        <v>879</v>
      </c>
      <c r="C126" s="324" t="s">
        <v>879</v>
      </c>
      <c r="D126" s="321" t="s">
        <v>1027</v>
      </c>
      <c r="E126" s="322">
        <v>12625449</v>
      </c>
      <c r="F126" s="322">
        <v>53423832</v>
      </c>
      <c r="G126" s="322" t="s">
        <v>879</v>
      </c>
      <c r="H126" s="322" t="s">
        <v>879</v>
      </c>
      <c r="I126" s="322" t="s">
        <v>879</v>
      </c>
      <c r="J126" s="323" t="s">
        <v>879</v>
      </c>
    </row>
    <row r="127" spans="1:10">
      <c r="A127" s="319" t="s">
        <v>879</v>
      </c>
      <c r="B127" s="324" t="s">
        <v>879</v>
      </c>
      <c r="C127" s="324" t="s">
        <v>879</v>
      </c>
      <c r="D127" s="321" t="s">
        <v>879</v>
      </c>
      <c r="E127" s="322" t="s">
        <v>879</v>
      </c>
      <c r="F127" s="322" t="s">
        <v>879</v>
      </c>
      <c r="G127" s="322" t="s">
        <v>879</v>
      </c>
      <c r="H127" s="322" t="s">
        <v>879</v>
      </c>
      <c r="I127" s="322" t="s">
        <v>879</v>
      </c>
      <c r="J127" s="323" t="s">
        <v>879</v>
      </c>
    </row>
    <row r="128" spans="1:10">
      <c r="A128" s="319" t="s">
        <v>879</v>
      </c>
      <c r="B128" s="324" t="s">
        <v>879</v>
      </c>
      <c r="C128" s="324" t="s">
        <v>879</v>
      </c>
      <c r="D128" s="321" t="s">
        <v>1028</v>
      </c>
      <c r="E128" s="322">
        <v>162180713</v>
      </c>
      <c r="F128" s="322" t="s">
        <v>879</v>
      </c>
      <c r="G128" s="322" t="s">
        <v>879</v>
      </c>
      <c r="H128" s="322" t="s">
        <v>879</v>
      </c>
      <c r="I128" s="322" t="s">
        <v>879</v>
      </c>
      <c r="J128" s="323" t="s">
        <v>879</v>
      </c>
    </row>
    <row r="129" spans="1:10">
      <c r="A129" s="319" t="s">
        <v>879</v>
      </c>
      <c r="B129" s="324" t="s">
        <v>879</v>
      </c>
      <c r="C129" s="324" t="s">
        <v>879</v>
      </c>
      <c r="D129" s="321" t="s">
        <v>1029</v>
      </c>
      <c r="E129" s="322">
        <v>163710410</v>
      </c>
      <c r="F129" s="322" t="s">
        <v>879</v>
      </c>
      <c r="G129" s="322" t="s">
        <v>879</v>
      </c>
      <c r="H129" s="322" t="s">
        <v>879</v>
      </c>
      <c r="I129" s="322" t="s">
        <v>879</v>
      </c>
      <c r="J129" s="323" t="s">
        <v>879</v>
      </c>
    </row>
    <row r="130" spans="1:10">
      <c r="A130" s="319" t="s">
        <v>879</v>
      </c>
      <c r="B130" s="324" t="s">
        <v>879</v>
      </c>
      <c r="C130" s="324" t="s">
        <v>879</v>
      </c>
      <c r="D130" s="321" t="s">
        <v>1030</v>
      </c>
      <c r="E130" s="322">
        <v>4264016</v>
      </c>
      <c r="F130" s="322" t="s">
        <v>879</v>
      </c>
      <c r="G130" s="322" t="s">
        <v>879</v>
      </c>
      <c r="H130" s="322" t="s">
        <v>879</v>
      </c>
      <c r="I130" s="322" t="s">
        <v>879</v>
      </c>
      <c r="J130" s="323" t="s">
        <v>879</v>
      </c>
    </row>
    <row r="131" spans="1:10" ht="93.6" customHeight="1">
      <c r="A131" s="319" t="s">
        <v>879</v>
      </c>
      <c r="B131" s="324" t="s">
        <v>879</v>
      </c>
      <c r="C131" s="324" t="s">
        <v>879</v>
      </c>
      <c r="D131" s="321" t="s">
        <v>1031</v>
      </c>
      <c r="E131" s="322">
        <v>167974426</v>
      </c>
      <c r="F131" s="322" t="s">
        <v>879</v>
      </c>
      <c r="G131" s="322" t="s">
        <v>879</v>
      </c>
      <c r="H131" s="322" t="s">
        <v>879</v>
      </c>
      <c r="I131" s="322" t="s">
        <v>879</v>
      </c>
      <c r="J131" s="323" t="s">
        <v>879</v>
      </c>
    </row>
    <row r="132" spans="1:10">
      <c r="A132" s="1466" t="s">
        <v>1467</v>
      </c>
      <c r="B132" s="1466" t="s">
        <v>879</v>
      </c>
      <c r="C132" s="1466" t="s">
        <v>879</v>
      </c>
      <c r="D132" s="1466" t="s">
        <v>879</v>
      </c>
      <c r="E132" s="1466" t="s">
        <v>879</v>
      </c>
      <c r="F132" s="1466" t="s">
        <v>879</v>
      </c>
      <c r="G132" s="1466" t="s">
        <v>879</v>
      </c>
      <c r="H132" s="1466" t="s">
        <v>879</v>
      </c>
      <c r="I132" s="1466" t="s">
        <v>879</v>
      </c>
      <c r="J132" s="1466" t="s">
        <v>879</v>
      </c>
    </row>
  </sheetData>
  <mergeCells count="13">
    <mergeCell ref="I56:J56"/>
    <mergeCell ref="A132:J132"/>
    <mergeCell ref="K1:L1"/>
    <mergeCell ref="A1:D1"/>
    <mergeCell ref="A2:D2"/>
    <mergeCell ref="A3:J3"/>
    <mergeCell ref="A5:D5"/>
    <mergeCell ref="E5:F5"/>
    <mergeCell ref="G5:H5"/>
    <mergeCell ref="I5:J5"/>
    <mergeCell ref="A56:D56"/>
    <mergeCell ref="E56:F56"/>
    <mergeCell ref="G56:H56"/>
  </mergeCells>
  <phoneticPr fontId="15" type="noConversion"/>
  <hyperlinks>
    <hyperlink ref="K1" location="預告統計資料發布時間表!A1" display="回發布時間表" xr:uid="{3BFE4508-A5EB-4A07-A5D4-5D5838EB2C9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06F1-065A-45BD-B651-8277D50FD9F7}">
  <dimension ref="A1:L142"/>
  <sheetViews>
    <sheetView topLeftCell="A46" workbookViewId="0">
      <selection activeCell="T60" sqref="T60"/>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1468</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10949051</v>
      </c>
      <c r="F7" s="322">
        <v>57950305</v>
      </c>
      <c r="G7" s="322">
        <v>10949051</v>
      </c>
      <c r="H7" s="322">
        <v>51139928</v>
      </c>
      <c r="I7" s="322">
        <v>0</v>
      </c>
      <c r="J7" s="323">
        <v>6810377</v>
      </c>
      <c r="K7" s="311"/>
    </row>
    <row r="8" spans="1:12" ht="19.5" customHeight="1">
      <c r="A8" s="319" t="s">
        <v>879</v>
      </c>
      <c r="B8" s="324" t="s">
        <v>879</v>
      </c>
      <c r="C8" s="324" t="s">
        <v>879</v>
      </c>
      <c r="D8" s="321" t="s">
        <v>881</v>
      </c>
      <c r="E8" s="322">
        <v>10949051</v>
      </c>
      <c r="F8" s="322">
        <v>57741815</v>
      </c>
      <c r="G8" s="322">
        <v>10949051</v>
      </c>
      <c r="H8" s="322">
        <v>50931438</v>
      </c>
      <c r="I8" s="322">
        <v>0</v>
      </c>
      <c r="J8" s="323">
        <v>6810377</v>
      </c>
      <c r="K8" s="311"/>
    </row>
    <row r="9" spans="1:12" ht="19.5" customHeight="1">
      <c r="A9" s="319" t="s">
        <v>882</v>
      </c>
      <c r="B9" s="324" t="s">
        <v>879</v>
      </c>
      <c r="C9" s="324" t="s">
        <v>879</v>
      </c>
      <c r="D9" s="321" t="s">
        <v>883</v>
      </c>
      <c r="E9" s="322">
        <v>9737019</v>
      </c>
      <c r="F9" s="322">
        <v>47921818</v>
      </c>
      <c r="G9" s="322">
        <v>9737019</v>
      </c>
      <c r="H9" s="322">
        <v>47921818</v>
      </c>
      <c r="I9" s="322">
        <v>0</v>
      </c>
      <c r="J9" s="323">
        <v>0</v>
      </c>
      <c r="K9" s="311"/>
    </row>
    <row r="10" spans="1:12" ht="19.5" customHeight="1">
      <c r="A10" s="319" t="s">
        <v>882</v>
      </c>
      <c r="B10" s="324" t="s">
        <v>884</v>
      </c>
      <c r="C10" s="324" t="s">
        <v>879</v>
      </c>
      <c r="D10" s="321" t="s">
        <v>885</v>
      </c>
      <c r="E10" s="322">
        <v>10005</v>
      </c>
      <c r="F10" s="322">
        <v>29805</v>
      </c>
      <c r="G10" s="322">
        <v>10005</v>
      </c>
      <c r="H10" s="322">
        <v>29805</v>
      </c>
      <c r="I10" s="322">
        <v>0</v>
      </c>
      <c r="J10" s="323">
        <v>0</v>
      </c>
      <c r="K10" s="311"/>
    </row>
    <row r="11" spans="1:12" ht="19.5" customHeight="1">
      <c r="A11" s="319" t="s">
        <v>882</v>
      </c>
      <c r="B11" s="324" t="s">
        <v>884</v>
      </c>
      <c r="C11" s="324" t="s">
        <v>884</v>
      </c>
      <c r="D11" s="321" t="s">
        <v>887</v>
      </c>
      <c r="E11" s="322">
        <v>10005</v>
      </c>
      <c r="F11" s="322">
        <v>29805</v>
      </c>
      <c r="G11" s="322">
        <v>10005</v>
      </c>
      <c r="H11" s="322">
        <v>29805</v>
      </c>
      <c r="I11" s="322">
        <v>0</v>
      </c>
      <c r="J11" s="323">
        <v>0</v>
      </c>
      <c r="K11" s="311"/>
    </row>
    <row r="12" spans="1:12" ht="19.5" customHeight="1">
      <c r="A12" s="319" t="s">
        <v>882</v>
      </c>
      <c r="B12" s="324" t="s">
        <v>888</v>
      </c>
      <c r="C12" s="324" t="s">
        <v>879</v>
      </c>
      <c r="D12" s="321" t="s">
        <v>889</v>
      </c>
      <c r="E12" s="322">
        <v>6769</v>
      </c>
      <c r="F12" s="322">
        <v>30712</v>
      </c>
      <c r="G12" s="322">
        <v>6769</v>
      </c>
      <c r="H12" s="322">
        <v>30712</v>
      </c>
      <c r="I12" s="322">
        <v>0</v>
      </c>
      <c r="J12" s="323">
        <v>0</v>
      </c>
      <c r="K12" s="311"/>
    </row>
    <row r="13" spans="1:12" ht="19.5" customHeight="1">
      <c r="A13" s="319" t="s">
        <v>882</v>
      </c>
      <c r="B13" s="324" t="s">
        <v>888</v>
      </c>
      <c r="C13" s="324" t="s">
        <v>882</v>
      </c>
      <c r="D13" s="321" t="s">
        <v>890</v>
      </c>
      <c r="E13" s="322">
        <v>6769</v>
      </c>
      <c r="F13" s="322">
        <v>30712</v>
      </c>
      <c r="G13" s="322">
        <v>6769</v>
      </c>
      <c r="H13" s="322">
        <v>30712</v>
      </c>
      <c r="I13" s="322">
        <v>0</v>
      </c>
      <c r="J13" s="323">
        <v>0</v>
      </c>
      <c r="K13" s="311"/>
    </row>
    <row r="14" spans="1:12" ht="19.5" customHeight="1">
      <c r="A14" s="319" t="s">
        <v>882</v>
      </c>
      <c r="B14" s="324" t="s">
        <v>891</v>
      </c>
      <c r="C14" s="324" t="s">
        <v>879</v>
      </c>
      <c r="D14" s="321" t="s">
        <v>892</v>
      </c>
      <c r="E14" s="322">
        <v>5159</v>
      </c>
      <c r="F14" s="322">
        <v>8696</v>
      </c>
      <c r="G14" s="322">
        <v>5159</v>
      </c>
      <c r="H14" s="322">
        <v>8696</v>
      </c>
      <c r="I14" s="322">
        <v>0</v>
      </c>
      <c r="J14" s="323">
        <v>0</v>
      </c>
      <c r="K14" s="311"/>
    </row>
    <row r="15" spans="1:12" ht="19.5" customHeight="1">
      <c r="A15" s="319" t="s">
        <v>882</v>
      </c>
      <c r="B15" s="324" t="s">
        <v>891</v>
      </c>
      <c r="C15" s="324" t="s">
        <v>882</v>
      </c>
      <c r="D15" s="321" t="s">
        <v>893</v>
      </c>
      <c r="E15" s="322">
        <v>5159</v>
      </c>
      <c r="F15" s="322">
        <v>8696</v>
      </c>
      <c r="G15" s="322">
        <v>5159</v>
      </c>
      <c r="H15" s="322">
        <v>8696</v>
      </c>
      <c r="I15" s="322">
        <v>0</v>
      </c>
      <c r="J15" s="323">
        <v>0</v>
      </c>
      <c r="K15" s="311"/>
    </row>
    <row r="16" spans="1:12" ht="19.5" customHeight="1">
      <c r="A16" s="319" t="s">
        <v>882</v>
      </c>
      <c r="B16" s="324" t="s">
        <v>894</v>
      </c>
      <c r="C16" s="324" t="s">
        <v>879</v>
      </c>
      <c r="D16" s="321" t="s">
        <v>895</v>
      </c>
      <c r="E16" s="322">
        <v>20118</v>
      </c>
      <c r="F16" s="322">
        <v>219356</v>
      </c>
      <c r="G16" s="322">
        <v>20118</v>
      </c>
      <c r="H16" s="322">
        <v>219356</v>
      </c>
      <c r="I16" s="322">
        <v>0</v>
      </c>
      <c r="J16" s="323">
        <v>0</v>
      </c>
      <c r="K16" s="311"/>
    </row>
    <row r="17" spans="1:11" ht="19.5" customHeight="1">
      <c r="A17" s="319" t="s">
        <v>882</v>
      </c>
      <c r="B17" s="324" t="s">
        <v>894</v>
      </c>
      <c r="C17" s="324" t="s">
        <v>882</v>
      </c>
      <c r="D17" s="321" t="s">
        <v>896</v>
      </c>
      <c r="E17" s="322">
        <v>20118</v>
      </c>
      <c r="F17" s="322">
        <v>219356</v>
      </c>
      <c r="G17" s="322">
        <v>20118</v>
      </c>
      <c r="H17" s="322">
        <v>219356</v>
      </c>
      <c r="I17" s="322">
        <v>0</v>
      </c>
      <c r="J17" s="323">
        <v>0</v>
      </c>
      <c r="K17" s="311"/>
    </row>
    <row r="18" spans="1:11" ht="19.5" customHeight="1">
      <c r="A18" s="319" t="s">
        <v>882</v>
      </c>
      <c r="B18" s="324" t="s">
        <v>897</v>
      </c>
      <c r="C18" s="324" t="s">
        <v>879</v>
      </c>
      <c r="D18" s="321" t="s">
        <v>898</v>
      </c>
      <c r="E18" s="322">
        <v>11150</v>
      </c>
      <c r="F18" s="322">
        <v>29696</v>
      </c>
      <c r="G18" s="322">
        <v>11150</v>
      </c>
      <c r="H18" s="322">
        <v>29696</v>
      </c>
      <c r="I18" s="322">
        <v>0</v>
      </c>
      <c r="J18" s="323">
        <v>0</v>
      </c>
      <c r="K18" s="311"/>
    </row>
    <row r="19" spans="1:11" ht="19.5" customHeight="1">
      <c r="A19" s="319" t="s">
        <v>882</v>
      </c>
      <c r="B19" s="324" t="s">
        <v>897</v>
      </c>
      <c r="C19" s="324" t="s">
        <v>882</v>
      </c>
      <c r="D19" s="321" t="s">
        <v>899</v>
      </c>
      <c r="E19" s="322">
        <v>11150</v>
      </c>
      <c r="F19" s="322">
        <v>29696</v>
      </c>
      <c r="G19" s="322">
        <v>11150</v>
      </c>
      <c r="H19" s="322">
        <v>29696</v>
      </c>
      <c r="I19" s="322">
        <v>0</v>
      </c>
      <c r="J19" s="323">
        <v>0</v>
      </c>
      <c r="K19" s="311"/>
    </row>
    <row r="20" spans="1:11" ht="19.5" customHeight="1">
      <c r="A20" s="319" t="s">
        <v>882</v>
      </c>
      <c r="B20" s="324" t="s">
        <v>900</v>
      </c>
      <c r="C20" s="324" t="s">
        <v>879</v>
      </c>
      <c r="D20" s="321" t="s">
        <v>901</v>
      </c>
      <c r="E20" s="322">
        <v>9683818</v>
      </c>
      <c r="F20" s="322">
        <v>47603553</v>
      </c>
      <c r="G20" s="322">
        <v>9683818</v>
      </c>
      <c r="H20" s="322">
        <v>47603553</v>
      </c>
      <c r="I20" s="322">
        <v>0</v>
      </c>
      <c r="J20" s="323">
        <v>0</v>
      </c>
      <c r="K20" s="311"/>
    </row>
    <row r="21" spans="1:11" ht="19.5" customHeight="1">
      <c r="A21" s="319" t="s">
        <v>882</v>
      </c>
      <c r="B21" s="324" t="s">
        <v>900</v>
      </c>
      <c r="C21" s="324" t="s">
        <v>882</v>
      </c>
      <c r="D21" s="321" t="s">
        <v>902</v>
      </c>
      <c r="E21" s="322">
        <v>9683818</v>
      </c>
      <c r="F21" s="322">
        <v>47603553</v>
      </c>
      <c r="G21" s="322">
        <v>9683818</v>
      </c>
      <c r="H21" s="322">
        <v>47603553</v>
      </c>
      <c r="I21" s="322">
        <v>0</v>
      </c>
      <c r="J21" s="323">
        <v>0</v>
      </c>
      <c r="K21" s="311"/>
    </row>
    <row r="22" spans="1:11" ht="19.5" customHeight="1">
      <c r="A22" s="319" t="s">
        <v>903</v>
      </c>
      <c r="B22" s="324" t="s">
        <v>879</v>
      </c>
      <c r="C22" s="324" t="s">
        <v>879</v>
      </c>
      <c r="D22" s="321" t="s">
        <v>904</v>
      </c>
      <c r="E22" s="322">
        <v>3485</v>
      </c>
      <c r="F22" s="322">
        <v>11281</v>
      </c>
      <c r="G22" s="322">
        <v>3485</v>
      </c>
      <c r="H22" s="322">
        <v>11281</v>
      </c>
      <c r="I22" s="322">
        <v>0</v>
      </c>
      <c r="J22" s="323">
        <v>0</v>
      </c>
      <c r="K22" s="311"/>
    </row>
    <row r="23" spans="1:11" ht="19.5" customHeight="1">
      <c r="A23" s="319" t="s">
        <v>903</v>
      </c>
      <c r="B23" s="324" t="s">
        <v>882</v>
      </c>
      <c r="C23" s="324" t="s">
        <v>879</v>
      </c>
      <c r="D23" s="321" t="s">
        <v>905</v>
      </c>
      <c r="E23" s="322">
        <v>3485</v>
      </c>
      <c r="F23" s="322">
        <v>11281</v>
      </c>
      <c r="G23" s="322">
        <v>3485</v>
      </c>
      <c r="H23" s="322">
        <v>11281</v>
      </c>
      <c r="I23" s="322">
        <v>0</v>
      </c>
      <c r="J23" s="323">
        <v>0</v>
      </c>
      <c r="K23" s="311"/>
    </row>
    <row r="24" spans="1:11" ht="19.5" customHeight="1">
      <c r="A24" s="319" t="s">
        <v>903</v>
      </c>
      <c r="B24" s="324" t="s">
        <v>882</v>
      </c>
      <c r="C24" s="324" t="s">
        <v>882</v>
      </c>
      <c r="D24" s="321" t="s">
        <v>906</v>
      </c>
      <c r="E24" s="322">
        <v>3460</v>
      </c>
      <c r="F24" s="322">
        <v>11256</v>
      </c>
      <c r="G24" s="322">
        <v>3460</v>
      </c>
      <c r="H24" s="322">
        <v>11256</v>
      </c>
      <c r="I24" s="322">
        <v>0</v>
      </c>
      <c r="J24" s="323">
        <v>0</v>
      </c>
      <c r="K24" s="311"/>
    </row>
    <row r="25" spans="1:11" ht="19.5" customHeight="1">
      <c r="A25" s="319" t="s">
        <v>903</v>
      </c>
      <c r="B25" s="324" t="s">
        <v>882</v>
      </c>
      <c r="C25" s="324" t="s">
        <v>884</v>
      </c>
      <c r="D25" s="321" t="s">
        <v>907</v>
      </c>
      <c r="E25" s="322">
        <v>25</v>
      </c>
      <c r="F25" s="322">
        <v>25</v>
      </c>
      <c r="G25" s="322">
        <v>25</v>
      </c>
      <c r="H25" s="322">
        <v>25</v>
      </c>
      <c r="I25" s="322">
        <v>0</v>
      </c>
      <c r="J25" s="323">
        <v>0</v>
      </c>
      <c r="K25" s="311"/>
    </row>
    <row r="26" spans="1:11" ht="19.5" customHeight="1">
      <c r="A26" s="319" t="s">
        <v>911</v>
      </c>
      <c r="B26" s="324" t="s">
        <v>879</v>
      </c>
      <c r="C26" s="324" t="s">
        <v>879</v>
      </c>
      <c r="D26" s="321" t="s">
        <v>912</v>
      </c>
      <c r="E26" s="322">
        <v>340785</v>
      </c>
      <c r="F26" s="322">
        <v>1046563</v>
      </c>
      <c r="G26" s="322">
        <v>340785</v>
      </c>
      <c r="H26" s="322">
        <v>1046563</v>
      </c>
      <c r="I26" s="322">
        <v>0</v>
      </c>
      <c r="J26" s="323">
        <v>0</v>
      </c>
      <c r="K26" s="311"/>
    </row>
    <row r="27" spans="1:11" ht="19.5" customHeight="1">
      <c r="A27" s="319" t="s">
        <v>911</v>
      </c>
      <c r="B27" s="324" t="s">
        <v>882</v>
      </c>
      <c r="C27" s="324" t="s">
        <v>879</v>
      </c>
      <c r="D27" s="321" t="s">
        <v>913</v>
      </c>
      <c r="E27" s="322">
        <v>121150</v>
      </c>
      <c r="F27" s="322">
        <v>439000</v>
      </c>
      <c r="G27" s="322">
        <v>121150</v>
      </c>
      <c r="H27" s="322">
        <v>439000</v>
      </c>
      <c r="I27" s="322">
        <v>0</v>
      </c>
      <c r="J27" s="323">
        <v>0</v>
      </c>
      <c r="K27" s="311"/>
    </row>
    <row r="28" spans="1:11" ht="19.5" customHeight="1">
      <c r="A28" s="319" t="s">
        <v>911</v>
      </c>
      <c r="B28" s="324" t="s">
        <v>882</v>
      </c>
      <c r="C28" s="324" t="s">
        <v>882</v>
      </c>
      <c r="D28" s="321" t="s">
        <v>914</v>
      </c>
      <c r="E28" s="322">
        <v>103450</v>
      </c>
      <c r="F28" s="322">
        <v>403450</v>
      </c>
      <c r="G28" s="322">
        <v>103450</v>
      </c>
      <c r="H28" s="322">
        <v>403450</v>
      </c>
      <c r="I28" s="322">
        <v>0</v>
      </c>
      <c r="J28" s="323">
        <v>0</v>
      </c>
      <c r="K28" s="311"/>
    </row>
    <row r="29" spans="1:11" ht="23.25" customHeight="1">
      <c r="A29" s="319" t="s">
        <v>911</v>
      </c>
      <c r="B29" s="324" t="s">
        <v>882</v>
      </c>
      <c r="C29" s="324" t="s">
        <v>884</v>
      </c>
      <c r="D29" s="321" t="s">
        <v>915</v>
      </c>
      <c r="E29" s="322">
        <v>17700</v>
      </c>
      <c r="F29" s="322">
        <v>35550</v>
      </c>
      <c r="G29" s="322">
        <v>17700</v>
      </c>
      <c r="H29" s="322">
        <v>35550</v>
      </c>
      <c r="I29" s="322">
        <v>0</v>
      </c>
      <c r="J29" s="323">
        <v>0</v>
      </c>
      <c r="K29" s="311"/>
    </row>
    <row r="30" spans="1:11" ht="23.25" customHeight="1">
      <c r="A30" s="319" t="s">
        <v>911</v>
      </c>
      <c r="B30" s="324" t="s">
        <v>908</v>
      </c>
      <c r="C30" s="324" t="s">
        <v>879</v>
      </c>
      <c r="D30" s="321" t="s">
        <v>916</v>
      </c>
      <c r="E30" s="322">
        <v>219635</v>
      </c>
      <c r="F30" s="322">
        <v>607563</v>
      </c>
      <c r="G30" s="322">
        <v>219635</v>
      </c>
      <c r="H30" s="322">
        <v>607563</v>
      </c>
      <c r="I30" s="322">
        <v>0</v>
      </c>
      <c r="J30" s="323">
        <v>0</v>
      </c>
      <c r="K30" s="311"/>
    </row>
    <row r="31" spans="1:11" ht="19.5" customHeight="1">
      <c r="A31" s="319" t="s">
        <v>911</v>
      </c>
      <c r="B31" s="324" t="s">
        <v>908</v>
      </c>
      <c r="C31" s="324" t="s">
        <v>908</v>
      </c>
      <c r="D31" s="321" t="s">
        <v>917</v>
      </c>
      <c r="E31" s="322">
        <v>0</v>
      </c>
      <c r="F31" s="322">
        <v>200</v>
      </c>
      <c r="G31" s="322">
        <v>0</v>
      </c>
      <c r="H31" s="322">
        <v>200</v>
      </c>
      <c r="I31" s="322">
        <v>0</v>
      </c>
      <c r="J31" s="323">
        <v>0</v>
      </c>
      <c r="K31" s="311"/>
    </row>
    <row r="32" spans="1:11" ht="19.5" customHeight="1">
      <c r="A32" s="319" t="s">
        <v>911</v>
      </c>
      <c r="B32" s="324" t="s">
        <v>908</v>
      </c>
      <c r="C32" s="324" t="s">
        <v>918</v>
      </c>
      <c r="D32" s="321" t="s">
        <v>919</v>
      </c>
      <c r="E32" s="322">
        <v>197160</v>
      </c>
      <c r="F32" s="322">
        <v>504752</v>
      </c>
      <c r="G32" s="322">
        <v>197160</v>
      </c>
      <c r="H32" s="322">
        <v>504752</v>
      </c>
      <c r="I32" s="322">
        <v>0</v>
      </c>
      <c r="J32" s="323">
        <v>0</v>
      </c>
      <c r="K32" s="311"/>
    </row>
    <row r="33" spans="1:11" ht="19.5" customHeight="1">
      <c r="A33" s="319" t="s">
        <v>911</v>
      </c>
      <c r="B33" s="324" t="s">
        <v>908</v>
      </c>
      <c r="C33" s="324" t="s">
        <v>920</v>
      </c>
      <c r="D33" s="321" t="s">
        <v>921</v>
      </c>
      <c r="E33" s="322">
        <v>22475</v>
      </c>
      <c r="F33" s="322">
        <v>102611</v>
      </c>
      <c r="G33" s="322">
        <v>22475</v>
      </c>
      <c r="H33" s="322">
        <v>102611</v>
      </c>
      <c r="I33" s="322">
        <v>0</v>
      </c>
      <c r="J33" s="323">
        <v>0</v>
      </c>
      <c r="K33" s="311"/>
    </row>
    <row r="34" spans="1:11" ht="19.5" customHeight="1">
      <c r="A34" s="319" t="s">
        <v>922</v>
      </c>
      <c r="B34" s="324" t="s">
        <v>879</v>
      </c>
      <c r="C34" s="324" t="s">
        <v>879</v>
      </c>
      <c r="D34" s="321" t="s">
        <v>923</v>
      </c>
      <c r="E34" s="322">
        <v>38432</v>
      </c>
      <c r="F34" s="322">
        <v>209959</v>
      </c>
      <c r="G34" s="322">
        <v>38432</v>
      </c>
      <c r="H34" s="322">
        <v>209959</v>
      </c>
      <c r="I34" s="322">
        <v>0</v>
      </c>
      <c r="J34" s="323">
        <v>0</v>
      </c>
      <c r="K34" s="311"/>
    </row>
    <row r="35" spans="1:11" ht="19.5" customHeight="1">
      <c r="A35" s="319" t="s">
        <v>922</v>
      </c>
      <c r="B35" s="324" t="s">
        <v>882</v>
      </c>
      <c r="C35" s="324" t="s">
        <v>879</v>
      </c>
      <c r="D35" s="321" t="s">
        <v>924</v>
      </c>
      <c r="E35" s="322">
        <v>38432</v>
      </c>
      <c r="F35" s="322">
        <v>209959</v>
      </c>
      <c r="G35" s="322">
        <v>38432</v>
      </c>
      <c r="H35" s="322">
        <v>209959</v>
      </c>
      <c r="I35" s="322">
        <v>0</v>
      </c>
      <c r="J35" s="323">
        <v>0</v>
      </c>
      <c r="K35" s="311"/>
    </row>
    <row r="36" spans="1:11" ht="19.5" customHeight="1">
      <c r="A36" s="319" t="s">
        <v>922</v>
      </c>
      <c r="B36" s="324" t="s">
        <v>882</v>
      </c>
      <c r="C36" s="324" t="s">
        <v>882</v>
      </c>
      <c r="D36" s="321" t="s">
        <v>925</v>
      </c>
      <c r="E36" s="322">
        <v>25292</v>
      </c>
      <c r="F36" s="322">
        <v>75876</v>
      </c>
      <c r="G36" s="322">
        <v>25292</v>
      </c>
      <c r="H36" s="322">
        <v>75876</v>
      </c>
      <c r="I36" s="322">
        <v>0</v>
      </c>
      <c r="J36" s="323">
        <v>0</v>
      </c>
      <c r="K36" s="311"/>
    </row>
    <row r="37" spans="1:11" ht="19.5" customHeight="1">
      <c r="A37" s="319" t="s">
        <v>922</v>
      </c>
      <c r="B37" s="324" t="s">
        <v>882</v>
      </c>
      <c r="C37" s="324" t="s">
        <v>908</v>
      </c>
      <c r="D37" s="321" t="s">
        <v>926</v>
      </c>
      <c r="E37" s="322">
        <v>13140</v>
      </c>
      <c r="F37" s="322">
        <v>134083</v>
      </c>
      <c r="G37" s="322">
        <v>13140</v>
      </c>
      <c r="H37" s="322">
        <v>134083</v>
      </c>
      <c r="I37" s="322">
        <v>0</v>
      </c>
      <c r="J37" s="323">
        <v>0</v>
      </c>
      <c r="K37" s="311"/>
    </row>
    <row r="38" spans="1:11" ht="19.5" customHeight="1">
      <c r="A38" s="319" t="s">
        <v>930</v>
      </c>
      <c r="B38" s="324" t="s">
        <v>879</v>
      </c>
      <c r="C38" s="324" t="s">
        <v>879</v>
      </c>
      <c r="D38" s="321" t="s">
        <v>931</v>
      </c>
      <c r="E38" s="322">
        <v>735000</v>
      </c>
      <c r="F38" s="322">
        <v>8345077</v>
      </c>
      <c r="G38" s="322">
        <v>735000</v>
      </c>
      <c r="H38" s="322">
        <v>1534700</v>
      </c>
      <c r="I38" s="322">
        <v>0</v>
      </c>
      <c r="J38" s="323">
        <v>6810377</v>
      </c>
      <c r="K38" s="311"/>
    </row>
    <row r="39" spans="1:11" ht="19.5" customHeight="1">
      <c r="A39" s="319" t="s">
        <v>930</v>
      </c>
      <c r="B39" s="324" t="s">
        <v>882</v>
      </c>
      <c r="C39" s="324" t="s">
        <v>879</v>
      </c>
      <c r="D39" s="321" t="s">
        <v>932</v>
      </c>
      <c r="E39" s="322">
        <v>735000</v>
      </c>
      <c r="F39" s="322">
        <v>8345077</v>
      </c>
      <c r="G39" s="322">
        <v>735000</v>
      </c>
      <c r="H39" s="322">
        <v>1534700</v>
      </c>
      <c r="I39" s="322">
        <v>0</v>
      </c>
      <c r="J39" s="323">
        <v>6810377</v>
      </c>
      <c r="K39" s="311"/>
    </row>
    <row r="40" spans="1:11" ht="19.5" customHeight="1">
      <c r="A40" s="319" t="s">
        <v>930</v>
      </c>
      <c r="B40" s="324" t="s">
        <v>882</v>
      </c>
      <c r="C40" s="324" t="s">
        <v>884</v>
      </c>
      <c r="D40" s="321" t="s">
        <v>934</v>
      </c>
      <c r="E40" s="322">
        <v>735000</v>
      </c>
      <c r="F40" s="322">
        <v>8345077</v>
      </c>
      <c r="G40" s="322">
        <v>735000</v>
      </c>
      <c r="H40" s="322">
        <v>1534700</v>
      </c>
      <c r="I40" s="322">
        <v>0</v>
      </c>
      <c r="J40" s="323">
        <v>6810377</v>
      </c>
      <c r="K40" s="311"/>
    </row>
    <row r="41" spans="1:11" ht="19.5" customHeight="1">
      <c r="A41" s="319" t="s">
        <v>935</v>
      </c>
      <c r="B41" s="324" t="s">
        <v>879</v>
      </c>
      <c r="C41" s="324" t="s">
        <v>879</v>
      </c>
      <c r="D41" s="321" t="s">
        <v>936</v>
      </c>
      <c r="E41" s="322">
        <v>0</v>
      </c>
      <c r="F41" s="322">
        <v>55000</v>
      </c>
      <c r="G41" s="322">
        <v>0</v>
      </c>
      <c r="H41" s="322">
        <v>55000</v>
      </c>
      <c r="I41" s="322">
        <v>0</v>
      </c>
      <c r="J41" s="323">
        <v>0</v>
      </c>
      <c r="K41" s="311"/>
    </row>
    <row r="42" spans="1:11" ht="19.5" customHeight="1">
      <c r="A42" s="319" t="s">
        <v>935</v>
      </c>
      <c r="B42" s="324" t="s">
        <v>882</v>
      </c>
      <c r="C42" s="324" t="s">
        <v>879</v>
      </c>
      <c r="D42" s="321" t="s">
        <v>937</v>
      </c>
      <c r="E42" s="322">
        <v>0</v>
      </c>
      <c r="F42" s="322">
        <v>55000</v>
      </c>
      <c r="G42" s="322">
        <v>0</v>
      </c>
      <c r="H42" s="322">
        <v>55000</v>
      </c>
      <c r="I42" s="322">
        <v>0</v>
      </c>
      <c r="J42" s="323">
        <v>0</v>
      </c>
      <c r="K42" s="311"/>
    </row>
    <row r="43" spans="1:11" ht="19.5" customHeight="1">
      <c r="A43" s="319" t="s">
        <v>935</v>
      </c>
      <c r="B43" s="324" t="s">
        <v>882</v>
      </c>
      <c r="C43" s="324" t="s">
        <v>882</v>
      </c>
      <c r="D43" s="321" t="s">
        <v>938</v>
      </c>
      <c r="E43" s="322">
        <v>0</v>
      </c>
      <c r="F43" s="322">
        <v>55000</v>
      </c>
      <c r="G43" s="322">
        <v>0</v>
      </c>
      <c r="H43" s="322">
        <v>55000</v>
      </c>
      <c r="I43" s="322">
        <v>0</v>
      </c>
      <c r="J43" s="323">
        <v>0</v>
      </c>
      <c r="K43" s="311"/>
    </row>
    <row r="44" spans="1:11" ht="19.5" customHeight="1">
      <c r="A44" s="319" t="s">
        <v>939</v>
      </c>
      <c r="B44" s="324" t="s">
        <v>879</v>
      </c>
      <c r="C44" s="324" t="s">
        <v>879</v>
      </c>
      <c r="D44" s="321" t="s">
        <v>940</v>
      </c>
      <c r="E44" s="322">
        <v>94330</v>
      </c>
      <c r="F44" s="322">
        <v>152117</v>
      </c>
      <c r="G44" s="322">
        <v>94330</v>
      </c>
      <c r="H44" s="322">
        <v>152117</v>
      </c>
      <c r="I44" s="322">
        <v>0</v>
      </c>
      <c r="J44" s="323">
        <v>0</v>
      </c>
      <c r="K44" s="311"/>
    </row>
    <row r="45" spans="1:11" ht="19.5" customHeight="1">
      <c r="A45" s="319" t="s">
        <v>939</v>
      </c>
      <c r="B45" s="324" t="s">
        <v>882</v>
      </c>
      <c r="C45" s="324" t="s">
        <v>879</v>
      </c>
      <c r="D45" s="321" t="s">
        <v>941</v>
      </c>
      <c r="E45" s="322">
        <v>12915</v>
      </c>
      <c r="F45" s="322">
        <v>12915</v>
      </c>
      <c r="G45" s="322">
        <v>12915</v>
      </c>
      <c r="H45" s="322">
        <v>12915</v>
      </c>
      <c r="I45" s="322">
        <v>0</v>
      </c>
      <c r="J45" s="323">
        <v>0</v>
      </c>
      <c r="K45" s="311"/>
    </row>
    <row r="46" spans="1:11" ht="19.5" customHeight="1">
      <c r="A46" s="319" t="s">
        <v>939</v>
      </c>
      <c r="B46" s="324" t="s">
        <v>882</v>
      </c>
      <c r="C46" s="324" t="s">
        <v>882</v>
      </c>
      <c r="D46" s="321" t="s">
        <v>942</v>
      </c>
      <c r="E46" s="322">
        <v>12915</v>
      </c>
      <c r="F46" s="322">
        <v>12915</v>
      </c>
      <c r="G46" s="322">
        <v>12915</v>
      </c>
      <c r="H46" s="322">
        <v>12915</v>
      </c>
      <c r="I46" s="322">
        <v>0</v>
      </c>
      <c r="J46" s="323">
        <v>0</v>
      </c>
      <c r="K46" s="311"/>
    </row>
    <row r="47" spans="1:11" ht="19.5" customHeight="1">
      <c r="A47" s="319" t="s">
        <v>939</v>
      </c>
      <c r="B47" s="324" t="s">
        <v>884</v>
      </c>
      <c r="C47" s="324" t="s">
        <v>879</v>
      </c>
      <c r="D47" s="321" t="s">
        <v>943</v>
      </c>
      <c r="E47" s="322">
        <v>81415</v>
      </c>
      <c r="F47" s="322">
        <v>139202</v>
      </c>
      <c r="G47" s="322">
        <v>81415</v>
      </c>
      <c r="H47" s="322">
        <v>139202</v>
      </c>
      <c r="I47" s="322">
        <v>0</v>
      </c>
      <c r="J47" s="323">
        <v>0</v>
      </c>
      <c r="K47" s="311"/>
    </row>
    <row r="48" spans="1:11" ht="19.5" customHeight="1">
      <c r="A48" s="319" t="s">
        <v>939</v>
      </c>
      <c r="B48" s="324" t="s">
        <v>884</v>
      </c>
      <c r="C48" s="324" t="s">
        <v>903</v>
      </c>
      <c r="D48" s="321" t="s">
        <v>945</v>
      </c>
      <c r="E48" s="322">
        <v>0</v>
      </c>
      <c r="F48" s="322">
        <v>18312</v>
      </c>
      <c r="G48" s="322">
        <v>0</v>
      </c>
      <c r="H48" s="322">
        <v>18312</v>
      </c>
      <c r="I48" s="322">
        <v>0</v>
      </c>
      <c r="J48" s="323">
        <v>0</v>
      </c>
      <c r="K48" s="311"/>
    </row>
    <row r="49" spans="1:11" ht="19.5" customHeight="1">
      <c r="A49" s="319" t="s">
        <v>939</v>
      </c>
      <c r="B49" s="324" t="s">
        <v>884</v>
      </c>
      <c r="C49" s="324" t="s">
        <v>935</v>
      </c>
      <c r="D49" s="321" t="s">
        <v>946</v>
      </c>
      <c r="E49" s="322">
        <v>81415</v>
      </c>
      <c r="F49" s="322">
        <v>120890</v>
      </c>
      <c r="G49" s="322">
        <v>81415</v>
      </c>
      <c r="H49" s="322">
        <v>120890</v>
      </c>
      <c r="I49" s="322">
        <v>0</v>
      </c>
      <c r="J49" s="323">
        <v>0</v>
      </c>
      <c r="K49" s="311"/>
    </row>
    <row r="50" spans="1:11" ht="19.5" customHeight="1">
      <c r="A50" s="319" t="s">
        <v>879</v>
      </c>
      <c r="B50" s="324" t="s">
        <v>879</v>
      </c>
      <c r="C50" s="324" t="s">
        <v>879</v>
      </c>
      <c r="D50" s="321" t="s">
        <v>947</v>
      </c>
      <c r="E50" s="322">
        <v>0</v>
      </c>
      <c r="F50" s="322">
        <v>208490</v>
      </c>
      <c r="G50" s="322">
        <v>0</v>
      </c>
      <c r="H50" s="322">
        <v>208490</v>
      </c>
      <c r="I50" s="322">
        <v>0</v>
      </c>
      <c r="J50" s="323">
        <v>0</v>
      </c>
      <c r="K50" s="311"/>
    </row>
    <row r="51" spans="1:11" ht="19.5" customHeight="1">
      <c r="A51" s="319" t="s">
        <v>922</v>
      </c>
      <c r="B51" s="324" t="s">
        <v>879</v>
      </c>
      <c r="C51" s="324" t="s">
        <v>879</v>
      </c>
      <c r="D51" s="321" t="s">
        <v>923</v>
      </c>
      <c r="E51" s="322">
        <v>0</v>
      </c>
      <c r="F51" s="322">
        <v>208490</v>
      </c>
      <c r="G51" s="322">
        <v>0</v>
      </c>
      <c r="H51" s="322">
        <v>208490</v>
      </c>
      <c r="I51" s="322">
        <v>0</v>
      </c>
      <c r="J51" s="323">
        <v>0</v>
      </c>
      <c r="K51" s="311"/>
    </row>
    <row r="52" spans="1:11" ht="19.5" customHeight="1">
      <c r="A52" s="319" t="s">
        <v>922</v>
      </c>
      <c r="B52" s="324" t="s">
        <v>884</v>
      </c>
      <c r="C52" s="324" t="s">
        <v>879</v>
      </c>
      <c r="D52" s="321" t="s">
        <v>1465</v>
      </c>
      <c r="E52" s="322">
        <v>0</v>
      </c>
      <c r="F52" s="322">
        <v>208490</v>
      </c>
      <c r="G52" s="322">
        <v>0</v>
      </c>
      <c r="H52" s="322">
        <v>208490</v>
      </c>
      <c r="I52" s="322">
        <v>0</v>
      </c>
      <c r="J52" s="323">
        <v>0</v>
      </c>
      <c r="K52" s="311"/>
    </row>
    <row r="53" spans="1:11" ht="19.5" customHeight="1">
      <c r="A53" s="319" t="s">
        <v>922</v>
      </c>
      <c r="B53" s="324" t="s">
        <v>884</v>
      </c>
      <c r="C53" s="324" t="s">
        <v>882</v>
      </c>
      <c r="D53" s="321" t="s">
        <v>1466</v>
      </c>
      <c r="E53" s="322">
        <v>0</v>
      </c>
      <c r="F53" s="322">
        <v>208490</v>
      </c>
      <c r="G53" s="322">
        <v>0</v>
      </c>
      <c r="H53" s="322">
        <v>208490</v>
      </c>
      <c r="I53" s="322">
        <v>0</v>
      </c>
      <c r="J53" s="323">
        <v>0</v>
      </c>
      <c r="K53" s="311"/>
    </row>
    <row r="54" spans="1:11" ht="23.25" customHeight="1">
      <c r="A54" s="319" t="s">
        <v>879</v>
      </c>
      <c r="B54" s="324" t="s">
        <v>879</v>
      </c>
      <c r="C54" s="324" t="s">
        <v>879</v>
      </c>
      <c r="D54" s="321" t="s">
        <v>948</v>
      </c>
      <c r="E54" s="322">
        <v>0</v>
      </c>
      <c r="F54" s="322">
        <v>0</v>
      </c>
      <c r="G54" s="322">
        <v>0</v>
      </c>
      <c r="H54" s="322">
        <v>0</v>
      </c>
      <c r="I54" s="322">
        <v>0</v>
      </c>
      <c r="J54" s="323">
        <v>0</v>
      </c>
      <c r="K54" s="311"/>
    </row>
    <row r="55" spans="1:11" ht="23.25" customHeight="1">
      <c r="A55" s="319" t="s">
        <v>879</v>
      </c>
      <c r="B55" s="324" t="s">
        <v>879</v>
      </c>
      <c r="C55" s="324" t="s">
        <v>879</v>
      </c>
      <c r="D55" s="321" t="s">
        <v>949</v>
      </c>
      <c r="E55" s="322">
        <v>10949051</v>
      </c>
      <c r="F55" s="322">
        <v>57950305</v>
      </c>
      <c r="G55" s="322" t="s">
        <v>879</v>
      </c>
      <c r="H55" s="322" t="s">
        <v>879</v>
      </c>
      <c r="I55" s="322" t="s">
        <v>879</v>
      </c>
      <c r="J55" s="323" t="s">
        <v>879</v>
      </c>
      <c r="K55" s="311"/>
    </row>
    <row r="56" spans="1:11" ht="23.25" customHeight="1">
      <c r="A56" s="1204"/>
      <c r="B56" s="1205"/>
      <c r="C56" s="1205"/>
      <c r="D56" s="1206"/>
      <c r="E56" s="1207"/>
      <c r="F56" s="1207"/>
      <c r="G56" s="1207"/>
      <c r="H56" s="1207"/>
      <c r="I56" s="1207"/>
      <c r="J56" s="1208"/>
      <c r="K56" s="311"/>
    </row>
    <row r="57" spans="1:11" ht="23.25" customHeight="1">
      <c r="A57" s="1204"/>
      <c r="B57" s="1205"/>
      <c r="C57" s="1205"/>
      <c r="D57" s="1206"/>
      <c r="E57" s="1207"/>
      <c r="F57" s="1207"/>
      <c r="G57" s="1207"/>
      <c r="H57" s="1207"/>
      <c r="I57" s="1207"/>
      <c r="J57" s="1208"/>
      <c r="K57" s="311"/>
    </row>
    <row r="58" spans="1:11" ht="19.5" customHeight="1">
      <c r="A58" s="613"/>
      <c r="F58" s="308"/>
      <c r="G58" s="308"/>
      <c r="H58" s="308"/>
      <c r="I58" s="308"/>
      <c r="J58" s="308"/>
    </row>
    <row r="59" spans="1:11" ht="19.5" customHeight="1">
      <c r="A59" s="1454" t="s">
        <v>870</v>
      </c>
      <c r="B59" s="1455"/>
      <c r="C59" s="1455"/>
      <c r="D59" s="1456"/>
      <c r="E59" s="1457" t="s">
        <v>1034</v>
      </c>
      <c r="F59" s="1458"/>
      <c r="G59" s="1457" t="s">
        <v>950</v>
      </c>
      <c r="H59" s="1458"/>
      <c r="I59" s="1457" t="s">
        <v>951</v>
      </c>
      <c r="J59" s="1458"/>
    </row>
    <row r="60" spans="1:11" ht="19.5" customHeight="1">
      <c r="A60" s="325" t="s">
        <v>873</v>
      </c>
      <c r="B60" s="326" t="s">
        <v>874</v>
      </c>
      <c r="C60" s="326" t="s">
        <v>875</v>
      </c>
      <c r="D60" s="327" t="s">
        <v>876</v>
      </c>
      <c r="E60" s="328" t="s">
        <v>877</v>
      </c>
      <c r="F60" s="328" t="s">
        <v>878</v>
      </c>
      <c r="G60" s="328" t="s">
        <v>877</v>
      </c>
      <c r="H60" s="328" t="s">
        <v>878</v>
      </c>
      <c r="I60" s="328" t="s">
        <v>877</v>
      </c>
      <c r="J60" s="328" t="s">
        <v>878</v>
      </c>
    </row>
    <row r="61" spans="1:11" ht="19.5" customHeight="1">
      <c r="A61" s="319" t="s">
        <v>879</v>
      </c>
      <c r="B61" s="320" t="s">
        <v>879</v>
      </c>
      <c r="C61" s="320" t="s">
        <v>879</v>
      </c>
      <c r="D61" s="321" t="s">
        <v>880</v>
      </c>
      <c r="E61" s="322">
        <v>14515727</v>
      </c>
      <c r="F61" s="322">
        <v>67527281</v>
      </c>
      <c r="G61" s="322">
        <v>10918988</v>
      </c>
      <c r="H61" s="322">
        <v>45696838</v>
      </c>
      <c r="I61" s="322">
        <v>3596739</v>
      </c>
      <c r="J61" s="323">
        <v>21830443</v>
      </c>
    </row>
    <row r="62" spans="1:11" ht="19.5" customHeight="1">
      <c r="A62" s="319" t="s">
        <v>879</v>
      </c>
      <c r="B62" s="324" t="s">
        <v>879</v>
      </c>
      <c r="C62" s="324" t="s">
        <v>879</v>
      </c>
      <c r="D62" s="321" t="s">
        <v>881</v>
      </c>
      <c r="E62" s="322">
        <v>12452401</v>
      </c>
      <c r="F62" s="322">
        <v>47676600</v>
      </c>
      <c r="G62" s="322">
        <v>10318328</v>
      </c>
      <c r="H62" s="322">
        <v>44635159</v>
      </c>
      <c r="I62" s="322">
        <v>2134073</v>
      </c>
      <c r="J62" s="323">
        <v>3041441</v>
      </c>
    </row>
    <row r="63" spans="1:11" ht="19.5" customHeight="1">
      <c r="A63" s="319" t="s">
        <v>882</v>
      </c>
      <c r="B63" s="324" t="s">
        <v>879</v>
      </c>
      <c r="C63" s="324" t="s">
        <v>879</v>
      </c>
      <c r="D63" s="321" t="s">
        <v>952</v>
      </c>
      <c r="E63" s="322">
        <v>4834793</v>
      </c>
      <c r="F63" s="322">
        <v>22597547</v>
      </c>
      <c r="G63" s="322">
        <v>4834793</v>
      </c>
      <c r="H63" s="322">
        <v>22162547</v>
      </c>
      <c r="I63" s="322">
        <v>0</v>
      </c>
      <c r="J63" s="323">
        <v>435000</v>
      </c>
    </row>
    <row r="64" spans="1:11" ht="19.5" customHeight="1">
      <c r="A64" s="319" t="s">
        <v>882</v>
      </c>
      <c r="B64" s="324" t="s">
        <v>953</v>
      </c>
      <c r="C64" s="324" t="s">
        <v>879</v>
      </c>
      <c r="D64" s="321" t="s">
        <v>954</v>
      </c>
      <c r="E64" s="322">
        <v>1968885</v>
      </c>
      <c r="F64" s="322">
        <v>7477474</v>
      </c>
      <c r="G64" s="322">
        <v>1968885</v>
      </c>
      <c r="H64" s="322">
        <v>7477474</v>
      </c>
      <c r="I64" s="322">
        <v>0</v>
      </c>
      <c r="J64" s="323">
        <v>0</v>
      </c>
    </row>
    <row r="65" spans="1:10" ht="19.5" customHeight="1">
      <c r="A65" s="319" t="s">
        <v>882</v>
      </c>
      <c r="B65" s="324" t="s">
        <v>953</v>
      </c>
      <c r="C65" s="324" t="s">
        <v>882</v>
      </c>
      <c r="D65" s="321" t="s">
        <v>955</v>
      </c>
      <c r="E65" s="322">
        <v>1883477</v>
      </c>
      <c r="F65" s="322">
        <v>7106960</v>
      </c>
      <c r="G65" s="322">
        <v>1883477</v>
      </c>
      <c r="H65" s="322">
        <v>7106960</v>
      </c>
      <c r="I65" s="322">
        <v>0</v>
      </c>
      <c r="J65" s="323">
        <v>0</v>
      </c>
    </row>
    <row r="66" spans="1:10" ht="19.5" customHeight="1">
      <c r="A66" s="319" t="s">
        <v>882</v>
      </c>
      <c r="B66" s="324" t="s">
        <v>953</v>
      </c>
      <c r="C66" s="324" t="s">
        <v>884</v>
      </c>
      <c r="D66" s="321" t="s">
        <v>956</v>
      </c>
      <c r="E66" s="322">
        <v>9367</v>
      </c>
      <c r="F66" s="322">
        <v>19364</v>
      </c>
      <c r="G66" s="322">
        <v>9367</v>
      </c>
      <c r="H66" s="322">
        <v>19364</v>
      </c>
      <c r="I66" s="322">
        <v>0</v>
      </c>
      <c r="J66" s="323">
        <v>0</v>
      </c>
    </row>
    <row r="67" spans="1:10" ht="19.5" customHeight="1">
      <c r="A67" s="319" t="s">
        <v>882</v>
      </c>
      <c r="B67" s="324" t="s">
        <v>953</v>
      </c>
      <c r="C67" s="324" t="s">
        <v>908</v>
      </c>
      <c r="D67" s="321" t="s">
        <v>957</v>
      </c>
      <c r="E67" s="322">
        <v>15706</v>
      </c>
      <c r="F67" s="322">
        <v>183119</v>
      </c>
      <c r="G67" s="322">
        <v>15706</v>
      </c>
      <c r="H67" s="322">
        <v>183119</v>
      </c>
      <c r="I67" s="322">
        <v>0</v>
      </c>
      <c r="J67" s="323">
        <v>0</v>
      </c>
    </row>
    <row r="68" spans="1:10" ht="19.5" customHeight="1">
      <c r="A68" s="319" t="s">
        <v>882</v>
      </c>
      <c r="B68" s="324" t="s">
        <v>953</v>
      </c>
      <c r="C68" s="324" t="s">
        <v>903</v>
      </c>
      <c r="D68" s="321" t="s">
        <v>958</v>
      </c>
      <c r="E68" s="322">
        <v>0</v>
      </c>
      <c r="F68" s="322">
        <v>2956</v>
      </c>
      <c r="G68" s="322">
        <v>0</v>
      </c>
      <c r="H68" s="322">
        <v>2956</v>
      </c>
      <c r="I68" s="322">
        <v>0</v>
      </c>
      <c r="J68" s="323">
        <v>0</v>
      </c>
    </row>
    <row r="69" spans="1:10" ht="19.5" customHeight="1">
      <c r="A69" s="319" t="s">
        <v>882</v>
      </c>
      <c r="B69" s="324" t="s">
        <v>953</v>
      </c>
      <c r="C69" s="324" t="s">
        <v>911</v>
      </c>
      <c r="D69" s="321" t="s">
        <v>959</v>
      </c>
      <c r="E69" s="322">
        <v>60335</v>
      </c>
      <c r="F69" s="322">
        <v>165075</v>
      </c>
      <c r="G69" s="322">
        <v>60335</v>
      </c>
      <c r="H69" s="322">
        <v>165075</v>
      </c>
      <c r="I69" s="322">
        <v>0</v>
      </c>
      <c r="J69" s="323">
        <v>0</v>
      </c>
    </row>
    <row r="70" spans="1:10" ht="19.5" customHeight="1">
      <c r="A70" s="319" t="s">
        <v>882</v>
      </c>
      <c r="B70" s="324" t="s">
        <v>960</v>
      </c>
      <c r="C70" s="324" t="s">
        <v>879</v>
      </c>
      <c r="D70" s="321" t="s">
        <v>961</v>
      </c>
      <c r="E70" s="322">
        <v>1179000</v>
      </c>
      <c r="F70" s="322">
        <v>7882000</v>
      </c>
      <c r="G70" s="322">
        <v>1179000</v>
      </c>
      <c r="H70" s="322">
        <v>7882000</v>
      </c>
      <c r="I70" s="322">
        <v>0</v>
      </c>
      <c r="J70" s="323">
        <v>0</v>
      </c>
    </row>
    <row r="71" spans="1:10" ht="19.5" customHeight="1">
      <c r="A71" s="319" t="s">
        <v>882</v>
      </c>
      <c r="B71" s="324" t="s">
        <v>960</v>
      </c>
      <c r="C71" s="324" t="s">
        <v>882</v>
      </c>
      <c r="D71" s="321" t="s">
        <v>955</v>
      </c>
      <c r="E71" s="322">
        <v>560000</v>
      </c>
      <c r="F71" s="322">
        <v>3539000</v>
      </c>
      <c r="G71" s="322">
        <v>560000</v>
      </c>
      <c r="H71" s="322">
        <v>3539000</v>
      </c>
      <c r="I71" s="322">
        <v>0</v>
      </c>
      <c r="J71" s="323">
        <v>0</v>
      </c>
    </row>
    <row r="72" spans="1:10" ht="19.5" customHeight="1">
      <c r="A72" s="319" t="s">
        <v>882</v>
      </c>
      <c r="B72" s="324" t="s">
        <v>960</v>
      </c>
      <c r="C72" s="324" t="s">
        <v>884</v>
      </c>
      <c r="D72" s="321" t="s">
        <v>962</v>
      </c>
      <c r="E72" s="322">
        <v>619000</v>
      </c>
      <c r="F72" s="322">
        <v>4343000</v>
      </c>
      <c r="G72" s="322">
        <v>619000</v>
      </c>
      <c r="H72" s="322">
        <v>4343000</v>
      </c>
      <c r="I72" s="322">
        <v>0</v>
      </c>
      <c r="J72" s="323">
        <v>0</v>
      </c>
    </row>
    <row r="73" spans="1:10" ht="19.5" customHeight="1">
      <c r="A73" s="319" t="s">
        <v>882</v>
      </c>
      <c r="B73" s="324" t="s">
        <v>963</v>
      </c>
      <c r="C73" s="324" t="s">
        <v>879</v>
      </c>
      <c r="D73" s="321" t="s">
        <v>964</v>
      </c>
      <c r="E73" s="322">
        <v>1670164</v>
      </c>
      <c r="F73" s="322">
        <v>7207561</v>
      </c>
      <c r="G73" s="322">
        <v>1670164</v>
      </c>
      <c r="H73" s="322">
        <v>6772561</v>
      </c>
      <c r="I73" s="322">
        <v>0</v>
      </c>
      <c r="J73" s="323">
        <v>435000</v>
      </c>
    </row>
    <row r="74" spans="1:10" ht="19.5" customHeight="1">
      <c r="A74" s="319" t="s">
        <v>882</v>
      </c>
      <c r="B74" s="324" t="s">
        <v>963</v>
      </c>
      <c r="C74" s="324" t="s">
        <v>884</v>
      </c>
      <c r="D74" s="321" t="s">
        <v>965</v>
      </c>
      <c r="E74" s="322">
        <v>1006122</v>
      </c>
      <c r="F74" s="322">
        <v>5481188</v>
      </c>
      <c r="G74" s="322">
        <v>1006122</v>
      </c>
      <c r="H74" s="322">
        <v>5481188</v>
      </c>
      <c r="I74" s="322">
        <v>0</v>
      </c>
      <c r="J74" s="323">
        <v>0</v>
      </c>
    </row>
    <row r="75" spans="1:10" ht="19.5" customHeight="1">
      <c r="A75" s="319" t="s">
        <v>882</v>
      </c>
      <c r="B75" s="324" t="s">
        <v>963</v>
      </c>
      <c r="C75" s="324" t="s">
        <v>908</v>
      </c>
      <c r="D75" s="321" t="s">
        <v>966</v>
      </c>
      <c r="E75" s="322">
        <v>9049</v>
      </c>
      <c r="F75" s="322">
        <v>20814</v>
      </c>
      <c r="G75" s="322">
        <v>9049</v>
      </c>
      <c r="H75" s="322">
        <v>20814</v>
      </c>
      <c r="I75" s="322">
        <v>0</v>
      </c>
      <c r="J75" s="323">
        <v>0</v>
      </c>
    </row>
    <row r="76" spans="1:10" ht="19.5" customHeight="1">
      <c r="A76" s="319" t="s">
        <v>882</v>
      </c>
      <c r="B76" s="324" t="s">
        <v>963</v>
      </c>
      <c r="C76" s="324" t="s">
        <v>903</v>
      </c>
      <c r="D76" s="321" t="s">
        <v>967</v>
      </c>
      <c r="E76" s="322">
        <v>174</v>
      </c>
      <c r="F76" s="322">
        <v>174</v>
      </c>
      <c r="G76" s="322">
        <v>174</v>
      </c>
      <c r="H76" s="322">
        <v>174</v>
      </c>
      <c r="I76" s="322">
        <v>0</v>
      </c>
      <c r="J76" s="323">
        <v>0</v>
      </c>
    </row>
    <row r="77" spans="1:10" ht="19.5" customHeight="1">
      <c r="A77" s="319" t="s">
        <v>882</v>
      </c>
      <c r="B77" s="324" t="s">
        <v>963</v>
      </c>
      <c r="C77" s="324" t="s">
        <v>911</v>
      </c>
      <c r="D77" s="321" t="s">
        <v>968</v>
      </c>
      <c r="E77" s="322">
        <v>186255</v>
      </c>
      <c r="F77" s="322">
        <v>449836</v>
      </c>
      <c r="G77" s="322">
        <v>186255</v>
      </c>
      <c r="H77" s="322">
        <v>449836</v>
      </c>
      <c r="I77" s="322">
        <v>0</v>
      </c>
      <c r="J77" s="323">
        <v>0</v>
      </c>
    </row>
    <row r="78" spans="1:10" ht="19.5" customHeight="1">
      <c r="A78" s="319" t="s">
        <v>882</v>
      </c>
      <c r="B78" s="324" t="s">
        <v>963</v>
      </c>
      <c r="C78" s="324" t="s">
        <v>918</v>
      </c>
      <c r="D78" s="321" t="s">
        <v>969</v>
      </c>
      <c r="E78" s="322">
        <v>145711</v>
      </c>
      <c r="F78" s="322">
        <v>148802</v>
      </c>
      <c r="G78" s="322">
        <v>145711</v>
      </c>
      <c r="H78" s="322">
        <v>148802</v>
      </c>
      <c r="I78" s="322">
        <v>0</v>
      </c>
      <c r="J78" s="323">
        <v>0</v>
      </c>
    </row>
    <row r="79" spans="1:10" ht="19.5" customHeight="1">
      <c r="A79" s="319" t="s">
        <v>882</v>
      </c>
      <c r="B79" s="324" t="s">
        <v>963</v>
      </c>
      <c r="C79" s="324" t="s">
        <v>920</v>
      </c>
      <c r="D79" s="321" t="s">
        <v>970</v>
      </c>
      <c r="E79" s="322">
        <v>322853</v>
      </c>
      <c r="F79" s="322">
        <v>1106747</v>
      </c>
      <c r="G79" s="322">
        <v>322853</v>
      </c>
      <c r="H79" s="322">
        <v>671747</v>
      </c>
      <c r="I79" s="322">
        <v>0</v>
      </c>
      <c r="J79" s="323">
        <v>435000</v>
      </c>
    </row>
    <row r="80" spans="1:10" ht="19.5" customHeight="1">
      <c r="A80" s="319" t="s">
        <v>882</v>
      </c>
      <c r="B80" s="324" t="s">
        <v>971</v>
      </c>
      <c r="C80" s="324" t="s">
        <v>879</v>
      </c>
      <c r="D80" s="321" t="s">
        <v>972</v>
      </c>
      <c r="E80" s="322">
        <v>16744</v>
      </c>
      <c r="F80" s="322">
        <v>30512</v>
      </c>
      <c r="G80" s="322">
        <v>16744</v>
      </c>
      <c r="H80" s="322">
        <v>30512</v>
      </c>
      <c r="I80" s="322">
        <v>0</v>
      </c>
      <c r="J80" s="323">
        <v>0</v>
      </c>
    </row>
    <row r="81" spans="1:10" ht="19.5" customHeight="1">
      <c r="A81" s="319" t="s">
        <v>882</v>
      </c>
      <c r="B81" s="324" t="s">
        <v>971</v>
      </c>
      <c r="C81" s="324" t="s">
        <v>884</v>
      </c>
      <c r="D81" s="321" t="s">
        <v>973</v>
      </c>
      <c r="E81" s="322">
        <v>16744</v>
      </c>
      <c r="F81" s="322">
        <v>30512</v>
      </c>
      <c r="G81" s="322">
        <v>16744</v>
      </c>
      <c r="H81" s="322">
        <v>30512</v>
      </c>
      <c r="I81" s="322">
        <v>0</v>
      </c>
      <c r="J81" s="323">
        <v>0</v>
      </c>
    </row>
    <row r="82" spans="1:10" ht="23.25" customHeight="1">
      <c r="A82" s="319" t="s">
        <v>884</v>
      </c>
      <c r="B82" s="324" t="s">
        <v>879</v>
      </c>
      <c r="C82" s="324" t="s">
        <v>879</v>
      </c>
      <c r="D82" s="321" t="s">
        <v>974</v>
      </c>
      <c r="E82" s="322">
        <v>267609</v>
      </c>
      <c r="F82" s="322">
        <v>1681813</v>
      </c>
      <c r="G82" s="322">
        <v>267609</v>
      </c>
      <c r="H82" s="322">
        <v>1681813</v>
      </c>
      <c r="I82" s="322">
        <v>0</v>
      </c>
      <c r="J82" s="323">
        <v>0</v>
      </c>
    </row>
    <row r="83" spans="1:10" ht="23.25" customHeight="1">
      <c r="A83" s="319" t="s">
        <v>884</v>
      </c>
      <c r="B83" s="324" t="s">
        <v>975</v>
      </c>
      <c r="C83" s="324" t="s">
        <v>879</v>
      </c>
      <c r="D83" s="321" t="s">
        <v>976</v>
      </c>
      <c r="E83" s="322">
        <v>177488</v>
      </c>
      <c r="F83" s="322">
        <v>734025</v>
      </c>
      <c r="G83" s="322">
        <v>177488</v>
      </c>
      <c r="H83" s="322">
        <v>734025</v>
      </c>
      <c r="I83" s="322">
        <v>0</v>
      </c>
      <c r="J83" s="323">
        <v>0</v>
      </c>
    </row>
    <row r="84" spans="1:10" ht="19.5" customHeight="1">
      <c r="A84" s="319" t="s">
        <v>884</v>
      </c>
      <c r="B84" s="324" t="s">
        <v>975</v>
      </c>
      <c r="C84" s="324" t="s">
        <v>884</v>
      </c>
      <c r="D84" s="321" t="s">
        <v>977</v>
      </c>
      <c r="E84" s="322">
        <v>0</v>
      </c>
      <c r="F84" s="322">
        <v>50000</v>
      </c>
      <c r="G84" s="322">
        <v>0</v>
      </c>
      <c r="H84" s="322">
        <v>50000</v>
      </c>
      <c r="I84" s="322">
        <v>0</v>
      </c>
      <c r="J84" s="323">
        <v>0</v>
      </c>
    </row>
    <row r="85" spans="1:10" ht="19.5" customHeight="1">
      <c r="A85" s="319" t="s">
        <v>884</v>
      </c>
      <c r="B85" s="324" t="s">
        <v>975</v>
      </c>
      <c r="C85" s="324" t="s">
        <v>908</v>
      </c>
      <c r="D85" s="321" t="s">
        <v>978</v>
      </c>
      <c r="E85" s="322">
        <v>177488</v>
      </c>
      <c r="F85" s="322">
        <v>684025</v>
      </c>
      <c r="G85" s="322">
        <v>177488</v>
      </c>
      <c r="H85" s="322">
        <v>684025</v>
      </c>
      <c r="I85" s="322">
        <v>0</v>
      </c>
      <c r="J85" s="323">
        <v>0</v>
      </c>
    </row>
    <row r="86" spans="1:10" ht="19.5" customHeight="1">
      <c r="A86" s="319" t="s">
        <v>884</v>
      </c>
      <c r="B86" s="324" t="s">
        <v>979</v>
      </c>
      <c r="C86" s="324" t="s">
        <v>879</v>
      </c>
      <c r="D86" s="321" t="s">
        <v>980</v>
      </c>
      <c r="E86" s="322">
        <v>90121</v>
      </c>
      <c r="F86" s="322">
        <v>947788</v>
      </c>
      <c r="G86" s="322">
        <v>90121</v>
      </c>
      <c r="H86" s="322">
        <v>947788</v>
      </c>
      <c r="I86" s="322">
        <v>0</v>
      </c>
      <c r="J86" s="323">
        <v>0</v>
      </c>
    </row>
    <row r="87" spans="1:10" ht="19.5" customHeight="1">
      <c r="A87" s="319" t="s">
        <v>884</v>
      </c>
      <c r="B87" s="324" t="s">
        <v>979</v>
      </c>
      <c r="C87" s="324" t="s">
        <v>884</v>
      </c>
      <c r="D87" s="321" t="s">
        <v>981</v>
      </c>
      <c r="E87" s="322">
        <v>81868</v>
      </c>
      <c r="F87" s="322">
        <v>857958</v>
      </c>
      <c r="G87" s="322">
        <v>81868</v>
      </c>
      <c r="H87" s="322">
        <v>857958</v>
      </c>
      <c r="I87" s="322">
        <v>0</v>
      </c>
      <c r="J87" s="323">
        <v>0</v>
      </c>
    </row>
    <row r="88" spans="1:10" ht="19.5" customHeight="1">
      <c r="A88" s="319" t="s">
        <v>884</v>
      </c>
      <c r="B88" s="324" t="s">
        <v>979</v>
      </c>
      <c r="C88" s="324" t="s">
        <v>908</v>
      </c>
      <c r="D88" s="321" t="s">
        <v>970</v>
      </c>
      <c r="E88" s="322">
        <v>8253</v>
      </c>
      <c r="F88" s="322">
        <v>89830</v>
      </c>
      <c r="G88" s="322">
        <v>8253</v>
      </c>
      <c r="H88" s="322">
        <v>89830</v>
      </c>
      <c r="I88" s="322">
        <v>0</v>
      </c>
      <c r="J88" s="323">
        <v>0</v>
      </c>
    </row>
    <row r="89" spans="1:10" ht="19.5" customHeight="1">
      <c r="A89" s="319" t="s">
        <v>908</v>
      </c>
      <c r="B89" s="324" t="s">
        <v>879</v>
      </c>
      <c r="C89" s="324" t="s">
        <v>879</v>
      </c>
      <c r="D89" s="321" t="s">
        <v>982</v>
      </c>
      <c r="E89" s="322">
        <v>4906111</v>
      </c>
      <c r="F89" s="322">
        <v>12006030</v>
      </c>
      <c r="G89" s="322">
        <v>2782038</v>
      </c>
      <c r="H89" s="322">
        <v>9424589</v>
      </c>
      <c r="I89" s="322">
        <v>2124073</v>
      </c>
      <c r="J89" s="323">
        <v>2581441</v>
      </c>
    </row>
    <row r="90" spans="1:10" ht="19.5" customHeight="1">
      <c r="A90" s="319" t="s">
        <v>908</v>
      </c>
      <c r="B90" s="324" t="s">
        <v>983</v>
      </c>
      <c r="C90" s="324" t="s">
        <v>879</v>
      </c>
      <c r="D90" s="321" t="s">
        <v>984</v>
      </c>
      <c r="E90" s="322">
        <v>490571</v>
      </c>
      <c r="F90" s="322">
        <v>2622612</v>
      </c>
      <c r="G90" s="322">
        <v>462498</v>
      </c>
      <c r="H90" s="322">
        <v>2137171</v>
      </c>
      <c r="I90" s="322">
        <v>28073</v>
      </c>
      <c r="J90" s="323">
        <v>485441</v>
      </c>
    </row>
    <row r="91" spans="1:10" ht="19.5" customHeight="1">
      <c r="A91" s="319" t="s">
        <v>908</v>
      </c>
      <c r="B91" s="324" t="s">
        <v>983</v>
      </c>
      <c r="C91" s="324" t="s">
        <v>884</v>
      </c>
      <c r="D91" s="321" t="s">
        <v>985</v>
      </c>
      <c r="E91" s="322">
        <v>490571</v>
      </c>
      <c r="F91" s="322">
        <v>2622612</v>
      </c>
      <c r="G91" s="322">
        <v>462498</v>
      </c>
      <c r="H91" s="322">
        <v>2137171</v>
      </c>
      <c r="I91" s="322">
        <v>28073</v>
      </c>
      <c r="J91" s="323">
        <v>485441</v>
      </c>
    </row>
    <row r="92" spans="1:10" ht="19.5" customHeight="1">
      <c r="A92" s="319" t="s">
        <v>908</v>
      </c>
      <c r="B92" s="324" t="s">
        <v>986</v>
      </c>
      <c r="C92" s="324" t="s">
        <v>879</v>
      </c>
      <c r="D92" s="321" t="s">
        <v>987</v>
      </c>
      <c r="E92" s="322">
        <v>32529</v>
      </c>
      <c r="F92" s="322">
        <v>44262</v>
      </c>
      <c r="G92" s="322">
        <v>32529</v>
      </c>
      <c r="H92" s="322">
        <v>44262</v>
      </c>
      <c r="I92" s="322">
        <v>0</v>
      </c>
      <c r="J92" s="323">
        <v>0</v>
      </c>
    </row>
    <row r="93" spans="1:10" ht="19.5" customHeight="1">
      <c r="A93" s="319" t="s">
        <v>908</v>
      </c>
      <c r="B93" s="324" t="s">
        <v>986</v>
      </c>
      <c r="C93" s="324" t="s">
        <v>908</v>
      </c>
      <c r="D93" s="321" t="s">
        <v>988</v>
      </c>
      <c r="E93" s="322">
        <v>32529</v>
      </c>
      <c r="F93" s="322">
        <v>44262</v>
      </c>
      <c r="G93" s="322">
        <v>32529</v>
      </c>
      <c r="H93" s="322">
        <v>44262</v>
      </c>
      <c r="I93" s="322">
        <v>0</v>
      </c>
      <c r="J93" s="323">
        <v>0</v>
      </c>
    </row>
    <row r="94" spans="1:10" ht="19.5" customHeight="1">
      <c r="A94" s="319" t="s">
        <v>908</v>
      </c>
      <c r="B94" s="324" t="s">
        <v>989</v>
      </c>
      <c r="C94" s="324" t="s">
        <v>879</v>
      </c>
      <c r="D94" s="321" t="s">
        <v>990</v>
      </c>
      <c r="E94" s="322">
        <v>4383011</v>
      </c>
      <c r="F94" s="322">
        <v>9339156</v>
      </c>
      <c r="G94" s="322">
        <v>2287011</v>
      </c>
      <c r="H94" s="322">
        <v>7243156</v>
      </c>
      <c r="I94" s="322">
        <v>2096000</v>
      </c>
      <c r="J94" s="323">
        <v>2096000</v>
      </c>
    </row>
    <row r="95" spans="1:10" ht="19.5" customHeight="1">
      <c r="A95" s="319" t="s">
        <v>908</v>
      </c>
      <c r="B95" s="324" t="s">
        <v>989</v>
      </c>
      <c r="C95" s="324" t="s">
        <v>884</v>
      </c>
      <c r="D95" s="321" t="s">
        <v>991</v>
      </c>
      <c r="E95" s="322">
        <v>1053706</v>
      </c>
      <c r="F95" s="322">
        <v>1903065</v>
      </c>
      <c r="G95" s="322">
        <v>1053706</v>
      </c>
      <c r="H95" s="322">
        <v>1903065</v>
      </c>
      <c r="I95" s="322">
        <v>0</v>
      </c>
      <c r="J95" s="323">
        <v>0</v>
      </c>
    </row>
    <row r="96" spans="1:10" ht="19.5" customHeight="1">
      <c r="A96" s="319" t="s">
        <v>908</v>
      </c>
      <c r="B96" s="324" t="s">
        <v>989</v>
      </c>
      <c r="C96" s="324" t="s">
        <v>911</v>
      </c>
      <c r="D96" s="321" t="s">
        <v>993</v>
      </c>
      <c r="E96" s="322">
        <v>3219158</v>
      </c>
      <c r="F96" s="322">
        <v>6851906</v>
      </c>
      <c r="G96" s="322">
        <v>1123158</v>
      </c>
      <c r="H96" s="322">
        <v>4755906</v>
      </c>
      <c r="I96" s="322">
        <v>2096000</v>
      </c>
      <c r="J96" s="323">
        <v>2096000</v>
      </c>
    </row>
    <row r="97" spans="1:11" ht="19.5" customHeight="1">
      <c r="A97" s="319" t="s">
        <v>908</v>
      </c>
      <c r="B97" s="324" t="s">
        <v>989</v>
      </c>
      <c r="C97" s="324" t="s">
        <v>918</v>
      </c>
      <c r="D97" s="321" t="s">
        <v>994</v>
      </c>
      <c r="E97" s="322">
        <v>110147</v>
      </c>
      <c r="F97" s="322">
        <v>584185</v>
      </c>
      <c r="G97" s="322">
        <v>110147</v>
      </c>
      <c r="H97" s="322">
        <v>584185</v>
      </c>
      <c r="I97" s="322">
        <v>0</v>
      </c>
      <c r="J97" s="323">
        <v>0</v>
      </c>
    </row>
    <row r="98" spans="1:11" ht="23.25" customHeight="1">
      <c r="A98" s="319" t="s">
        <v>903</v>
      </c>
      <c r="B98" s="324" t="s">
        <v>879</v>
      </c>
      <c r="C98" s="324" t="s">
        <v>879</v>
      </c>
      <c r="D98" s="321" t="s">
        <v>995</v>
      </c>
      <c r="E98" s="322">
        <v>514390</v>
      </c>
      <c r="F98" s="322">
        <v>2951888</v>
      </c>
      <c r="G98" s="322">
        <v>504390</v>
      </c>
      <c r="H98" s="322">
        <v>2926888</v>
      </c>
      <c r="I98" s="322">
        <v>10000</v>
      </c>
      <c r="J98" s="323">
        <v>25000</v>
      </c>
      <c r="K98" s="311"/>
    </row>
    <row r="99" spans="1:11">
      <c r="A99" s="319" t="s">
        <v>903</v>
      </c>
      <c r="B99" s="324" t="s">
        <v>996</v>
      </c>
      <c r="C99" s="324" t="s">
        <v>879</v>
      </c>
      <c r="D99" s="321" t="s">
        <v>997</v>
      </c>
      <c r="E99" s="322">
        <v>37550</v>
      </c>
      <c r="F99" s="322">
        <v>117324</v>
      </c>
      <c r="G99" s="322">
        <v>37550</v>
      </c>
      <c r="H99" s="322">
        <v>117324</v>
      </c>
      <c r="I99" s="322">
        <v>0</v>
      </c>
      <c r="J99" s="323">
        <v>0</v>
      </c>
      <c r="K99" s="311"/>
    </row>
    <row r="100" spans="1:11">
      <c r="A100" s="319" t="s">
        <v>903</v>
      </c>
      <c r="B100" s="324" t="s">
        <v>996</v>
      </c>
      <c r="C100" s="324" t="s">
        <v>884</v>
      </c>
      <c r="D100" s="321" t="s">
        <v>998</v>
      </c>
      <c r="E100" s="322">
        <v>37550</v>
      </c>
      <c r="F100" s="322">
        <v>117324</v>
      </c>
      <c r="G100" s="322">
        <v>37550</v>
      </c>
      <c r="H100" s="322">
        <v>117324</v>
      </c>
      <c r="I100" s="322">
        <v>0</v>
      </c>
      <c r="J100" s="323">
        <v>0</v>
      </c>
      <c r="K100" s="311"/>
    </row>
    <row r="101" spans="1:11">
      <c r="A101" s="319" t="s">
        <v>903</v>
      </c>
      <c r="B101" s="324" t="s">
        <v>999</v>
      </c>
      <c r="C101" s="324" t="s">
        <v>879</v>
      </c>
      <c r="D101" s="321" t="s">
        <v>1000</v>
      </c>
      <c r="E101" s="322">
        <v>30286</v>
      </c>
      <c r="F101" s="322">
        <v>51100</v>
      </c>
      <c r="G101" s="322">
        <v>20286</v>
      </c>
      <c r="H101" s="322">
        <v>26100</v>
      </c>
      <c r="I101" s="322">
        <v>10000</v>
      </c>
      <c r="J101" s="323">
        <v>25000</v>
      </c>
      <c r="K101" s="311"/>
    </row>
    <row r="102" spans="1:11">
      <c r="A102" s="319" t="s">
        <v>903</v>
      </c>
      <c r="B102" s="324" t="s">
        <v>999</v>
      </c>
      <c r="C102" s="324" t="s">
        <v>884</v>
      </c>
      <c r="D102" s="321" t="s">
        <v>1001</v>
      </c>
      <c r="E102" s="322">
        <v>30286</v>
      </c>
      <c r="F102" s="322">
        <v>51100</v>
      </c>
      <c r="G102" s="322">
        <v>20286</v>
      </c>
      <c r="H102" s="322">
        <v>26100</v>
      </c>
      <c r="I102" s="322">
        <v>10000</v>
      </c>
      <c r="J102" s="323">
        <v>25000</v>
      </c>
    </row>
    <row r="103" spans="1:11">
      <c r="A103" s="319" t="s">
        <v>903</v>
      </c>
      <c r="B103" s="324" t="s">
        <v>1002</v>
      </c>
      <c r="C103" s="324" t="s">
        <v>879</v>
      </c>
      <c r="D103" s="321" t="s">
        <v>1003</v>
      </c>
      <c r="E103" s="322">
        <v>446554</v>
      </c>
      <c r="F103" s="322">
        <v>2783464</v>
      </c>
      <c r="G103" s="322">
        <v>446554</v>
      </c>
      <c r="H103" s="322">
        <v>2783464</v>
      </c>
      <c r="I103" s="322">
        <v>0</v>
      </c>
      <c r="J103" s="323">
        <v>0</v>
      </c>
    </row>
    <row r="104" spans="1:11">
      <c r="A104" s="319" t="s">
        <v>903</v>
      </c>
      <c r="B104" s="324" t="s">
        <v>1002</v>
      </c>
      <c r="C104" s="324" t="s">
        <v>884</v>
      </c>
      <c r="D104" s="321" t="s">
        <v>1004</v>
      </c>
      <c r="E104" s="322">
        <v>446554</v>
      </c>
      <c r="F104" s="322">
        <v>2783464</v>
      </c>
      <c r="G104" s="322">
        <v>446554</v>
      </c>
      <c r="H104" s="322">
        <v>2783464</v>
      </c>
      <c r="I104" s="322">
        <v>0</v>
      </c>
      <c r="J104" s="323">
        <v>0</v>
      </c>
    </row>
    <row r="105" spans="1:11">
      <c r="A105" s="319" t="s">
        <v>911</v>
      </c>
      <c r="B105" s="324" t="s">
        <v>879</v>
      </c>
      <c r="C105" s="324" t="s">
        <v>879</v>
      </c>
      <c r="D105" s="321" t="s">
        <v>1005</v>
      </c>
      <c r="E105" s="322">
        <v>1360697</v>
      </c>
      <c r="F105" s="322">
        <v>5625225</v>
      </c>
      <c r="G105" s="322">
        <v>1360697</v>
      </c>
      <c r="H105" s="322">
        <v>5625225</v>
      </c>
      <c r="I105" s="322">
        <v>0</v>
      </c>
      <c r="J105" s="323">
        <v>0</v>
      </c>
    </row>
    <row r="106" spans="1:11">
      <c r="A106" s="319" t="s">
        <v>911</v>
      </c>
      <c r="B106" s="324" t="s">
        <v>1006</v>
      </c>
      <c r="C106" s="324" t="s">
        <v>879</v>
      </c>
      <c r="D106" s="321" t="s">
        <v>1007</v>
      </c>
      <c r="E106" s="322">
        <v>1176052</v>
      </c>
      <c r="F106" s="322">
        <v>5308142</v>
      </c>
      <c r="G106" s="322">
        <v>1176052</v>
      </c>
      <c r="H106" s="322">
        <v>5308142</v>
      </c>
      <c r="I106" s="322">
        <v>0</v>
      </c>
      <c r="J106" s="323">
        <v>0</v>
      </c>
    </row>
    <row r="107" spans="1:11">
      <c r="A107" s="319" t="s">
        <v>911</v>
      </c>
      <c r="B107" s="324" t="s">
        <v>1006</v>
      </c>
      <c r="C107" s="324" t="s">
        <v>908</v>
      </c>
      <c r="D107" s="321" t="s">
        <v>1008</v>
      </c>
      <c r="E107" s="322">
        <v>1176052</v>
      </c>
      <c r="F107" s="322">
        <v>5308142</v>
      </c>
      <c r="G107" s="322">
        <v>1176052</v>
      </c>
      <c r="H107" s="322">
        <v>5308142</v>
      </c>
      <c r="I107" s="322">
        <v>0</v>
      </c>
      <c r="J107" s="323">
        <v>0</v>
      </c>
    </row>
    <row r="108" spans="1:11">
      <c r="A108" s="319" t="s">
        <v>911</v>
      </c>
      <c r="B108" s="324" t="s">
        <v>1009</v>
      </c>
      <c r="C108" s="324" t="s">
        <v>879</v>
      </c>
      <c r="D108" s="321" t="s">
        <v>1010</v>
      </c>
      <c r="E108" s="322">
        <v>184645</v>
      </c>
      <c r="F108" s="322">
        <v>317083</v>
      </c>
      <c r="G108" s="322">
        <v>184645</v>
      </c>
      <c r="H108" s="322">
        <v>317083</v>
      </c>
      <c r="I108" s="322">
        <v>0</v>
      </c>
      <c r="J108" s="323">
        <v>0</v>
      </c>
    </row>
    <row r="109" spans="1:11">
      <c r="A109" s="319" t="s">
        <v>911</v>
      </c>
      <c r="B109" s="324" t="s">
        <v>1009</v>
      </c>
      <c r="C109" s="324" t="s">
        <v>884</v>
      </c>
      <c r="D109" s="321" t="s">
        <v>1011</v>
      </c>
      <c r="E109" s="322">
        <v>184645</v>
      </c>
      <c r="F109" s="322">
        <v>317083</v>
      </c>
      <c r="G109" s="322">
        <v>184645</v>
      </c>
      <c r="H109" s="322">
        <v>317083</v>
      </c>
      <c r="I109" s="322">
        <v>0</v>
      </c>
      <c r="J109" s="323">
        <v>0</v>
      </c>
    </row>
    <row r="110" spans="1:11">
      <c r="A110" s="319" t="s">
        <v>918</v>
      </c>
      <c r="B110" s="324" t="s">
        <v>879</v>
      </c>
      <c r="C110" s="324" t="s">
        <v>879</v>
      </c>
      <c r="D110" s="321" t="s">
        <v>1012</v>
      </c>
      <c r="E110" s="322">
        <v>567801</v>
      </c>
      <c r="F110" s="322">
        <v>2754697</v>
      </c>
      <c r="G110" s="322">
        <v>567801</v>
      </c>
      <c r="H110" s="322">
        <v>2754697</v>
      </c>
      <c r="I110" s="322">
        <v>0</v>
      </c>
      <c r="J110" s="323">
        <v>0</v>
      </c>
    </row>
    <row r="111" spans="1:11">
      <c r="A111" s="319" t="s">
        <v>918</v>
      </c>
      <c r="B111" s="324" t="s">
        <v>1013</v>
      </c>
      <c r="C111" s="324" t="s">
        <v>879</v>
      </c>
      <c r="D111" s="321" t="s">
        <v>1014</v>
      </c>
      <c r="E111" s="322">
        <v>567801</v>
      </c>
      <c r="F111" s="322">
        <v>2754697</v>
      </c>
      <c r="G111" s="322">
        <v>567801</v>
      </c>
      <c r="H111" s="322">
        <v>2754697</v>
      </c>
      <c r="I111" s="322">
        <v>0</v>
      </c>
      <c r="J111" s="323">
        <v>0</v>
      </c>
    </row>
    <row r="112" spans="1:11">
      <c r="A112" s="319" t="s">
        <v>918</v>
      </c>
      <c r="B112" s="324" t="s">
        <v>1013</v>
      </c>
      <c r="C112" s="324" t="s">
        <v>882</v>
      </c>
      <c r="D112" s="321" t="s">
        <v>1015</v>
      </c>
      <c r="E112" s="322">
        <v>567801</v>
      </c>
      <c r="F112" s="322">
        <v>2754697</v>
      </c>
      <c r="G112" s="322">
        <v>567801</v>
      </c>
      <c r="H112" s="322">
        <v>2754697</v>
      </c>
      <c r="I112" s="322">
        <v>0</v>
      </c>
      <c r="J112" s="323">
        <v>0</v>
      </c>
    </row>
    <row r="113" spans="1:12">
      <c r="A113" s="319" t="s">
        <v>920</v>
      </c>
      <c r="B113" s="324" t="s">
        <v>879</v>
      </c>
      <c r="C113" s="324" t="s">
        <v>879</v>
      </c>
      <c r="D113" s="321" t="s">
        <v>1016</v>
      </c>
      <c r="E113" s="322">
        <v>1000</v>
      </c>
      <c r="F113" s="322">
        <v>59400</v>
      </c>
      <c r="G113" s="322">
        <v>1000</v>
      </c>
      <c r="H113" s="322">
        <v>59400</v>
      </c>
      <c r="I113" s="322">
        <v>0</v>
      </c>
      <c r="J113" s="323">
        <v>0</v>
      </c>
    </row>
    <row r="114" spans="1:12">
      <c r="A114" s="319" t="s">
        <v>920</v>
      </c>
      <c r="B114" s="324" t="s">
        <v>1017</v>
      </c>
      <c r="C114" s="324" t="s">
        <v>879</v>
      </c>
      <c r="D114" s="321" t="s">
        <v>1018</v>
      </c>
      <c r="E114" s="322">
        <v>1000</v>
      </c>
      <c r="F114" s="322">
        <v>59400</v>
      </c>
      <c r="G114" s="322">
        <v>1000</v>
      </c>
      <c r="H114" s="322">
        <v>59400</v>
      </c>
      <c r="I114" s="322">
        <v>0</v>
      </c>
      <c r="J114" s="323">
        <v>0</v>
      </c>
    </row>
    <row r="115" spans="1:12">
      <c r="A115" s="319" t="s">
        <v>920</v>
      </c>
      <c r="B115" s="324" t="s">
        <v>1017</v>
      </c>
      <c r="C115" s="324" t="s">
        <v>884</v>
      </c>
      <c r="D115" s="321" t="s">
        <v>1019</v>
      </c>
      <c r="E115" s="322">
        <v>1000</v>
      </c>
      <c r="F115" s="322">
        <v>59400</v>
      </c>
      <c r="G115" s="322">
        <v>1000</v>
      </c>
      <c r="H115" s="322">
        <v>59400</v>
      </c>
      <c r="I115" s="322">
        <v>0</v>
      </c>
      <c r="J115" s="323">
        <v>0</v>
      </c>
    </row>
    <row r="116" spans="1:12">
      <c r="A116" s="319" t="s">
        <v>879</v>
      </c>
      <c r="B116" s="324" t="s">
        <v>879</v>
      </c>
      <c r="C116" s="324" t="s">
        <v>879</v>
      </c>
      <c r="D116" s="321" t="s">
        <v>947</v>
      </c>
      <c r="E116" s="322">
        <v>2063326</v>
      </c>
      <c r="F116" s="322">
        <v>19850681</v>
      </c>
      <c r="G116" s="322">
        <v>600660</v>
      </c>
      <c r="H116" s="322">
        <v>1061679</v>
      </c>
      <c r="I116" s="322">
        <v>1462666</v>
      </c>
      <c r="J116" s="323">
        <v>18789002</v>
      </c>
    </row>
    <row r="117" spans="1:12">
      <c r="A117" s="319" t="s">
        <v>882</v>
      </c>
      <c r="B117" s="324" t="s">
        <v>879</v>
      </c>
      <c r="C117" s="324" t="s">
        <v>879</v>
      </c>
      <c r="D117" s="321" t="s">
        <v>952</v>
      </c>
      <c r="E117" s="322">
        <v>192382</v>
      </c>
      <c r="F117" s="322">
        <v>703382</v>
      </c>
      <c r="G117" s="322">
        <v>91382</v>
      </c>
      <c r="H117" s="322">
        <v>501382</v>
      </c>
      <c r="I117" s="322">
        <v>101000</v>
      </c>
      <c r="J117" s="323">
        <v>202000</v>
      </c>
    </row>
    <row r="118" spans="1:12">
      <c r="A118" s="319" t="s">
        <v>882</v>
      </c>
      <c r="B118" s="324" t="s">
        <v>953</v>
      </c>
      <c r="C118" s="324" t="s">
        <v>879</v>
      </c>
      <c r="D118" s="321" t="s">
        <v>954</v>
      </c>
      <c r="E118" s="322">
        <v>91382</v>
      </c>
      <c r="F118" s="322">
        <v>91382</v>
      </c>
      <c r="G118" s="322">
        <v>91382</v>
      </c>
      <c r="H118" s="322">
        <v>91382</v>
      </c>
      <c r="I118" s="322">
        <v>0</v>
      </c>
      <c r="J118" s="323">
        <v>0</v>
      </c>
    </row>
    <row r="119" spans="1:12">
      <c r="A119" s="319" t="s">
        <v>882</v>
      </c>
      <c r="B119" s="324" t="s">
        <v>953</v>
      </c>
      <c r="C119" s="324" t="s">
        <v>1020</v>
      </c>
      <c r="D119" s="321" t="s">
        <v>1021</v>
      </c>
      <c r="E119" s="322">
        <v>91382</v>
      </c>
      <c r="F119" s="322">
        <v>91382</v>
      </c>
      <c r="G119" s="322">
        <v>91382</v>
      </c>
      <c r="H119" s="322">
        <v>91382</v>
      </c>
      <c r="I119" s="322">
        <v>0</v>
      </c>
      <c r="J119" s="323">
        <v>0</v>
      </c>
    </row>
    <row r="120" spans="1:12">
      <c r="A120" s="319" t="s">
        <v>882</v>
      </c>
      <c r="B120" s="324" t="s">
        <v>960</v>
      </c>
      <c r="C120" s="324" t="s">
        <v>879</v>
      </c>
      <c r="D120" s="321" t="s">
        <v>961</v>
      </c>
      <c r="E120" s="322">
        <v>0</v>
      </c>
      <c r="F120" s="322">
        <v>410000</v>
      </c>
      <c r="G120" s="322">
        <v>0</v>
      </c>
      <c r="H120" s="322">
        <v>410000</v>
      </c>
      <c r="I120" s="322">
        <v>0</v>
      </c>
      <c r="J120" s="323">
        <v>0</v>
      </c>
    </row>
    <row r="121" spans="1:12">
      <c r="A121" s="319" t="s">
        <v>882</v>
      </c>
      <c r="B121" s="324" t="s">
        <v>960</v>
      </c>
      <c r="C121" s="324" t="s">
        <v>1020</v>
      </c>
      <c r="D121" s="321" t="s">
        <v>1021</v>
      </c>
      <c r="E121" s="322">
        <v>0</v>
      </c>
      <c r="F121" s="322">
        <v>410000</v>
      </c>
      <c r="G121" s="322">
        <v>0</v>
      </c>
      <c r="H121" s="322">
        <v>410000</v>
      </c>
      <c r="I121" s="322">
        <v>0</v>
      </c>
      <c r="J121" s="323">
        <v>0</v>
      </c>
    </row>
    <row r="122" spans="1:12">
      <c r="A122" s="319" t="s">
        <v>882</v>
      </c>
      <c r="B122" s="324" t="s">
        <v>963</v>
      </c>
      <c r="C122" s="324" t="s">
        <v>879</v>
      </c>
      <c r="D122" s="321" t="s">
        <v>964</v>
      </c>
      <c r="E122" s="322">
        <v>101000</v>
      </c>
      <c r="F122" s="322">
        <v>202000</v>
      </c>
      <c r="G122" s="322">
        <v>0</v>
      </c>
      <c r="H122" s="322">
        <v>0</v>
      </c>
      <c r="I122" s="322">
        <v>101000</v>
      </c>
      <c r="J122" s="323">
        <v>202000</v>
      </c>
      <c r="K122" s="1453" t="s">
        <v>49</v>
      </c>
      <c r="L122" s="1453"/>
    </row>
    <row r="123" spans="1:12">
      <c r="A123" s="319" t="s">
        <v>882</v>
      </c>
      <c r="B123" s="324" t="s">
        <v>963</v>
      </c>
      <c r="C123" s="324" t="s">
        <v>1020</v>
      </c>
      <c r="D123" s="321" t="s">
        <v>1021</v>
      </c>
      <c r="E123" s="322">
        <v>101000</v>
      </c>
      <c r="F123" s="322">
        <v>202000</v>
      </c>
      <c r="G123" s="322">
        <v>0</v>
      </c>
      <c r="H123" s="322">
        <v>0</v>
      </c>
      <c r="I123" s="322">
        <v>101000</v>
      </c>
      <c r="J123" s="323">
        <v>202000</v>
      </c>
    </row>
    <row r="124" spans="1:12">
      <c r="A124" s="319" t="s">
        <v>884</v>
      </c>
      <c r="B124" s="324" t="s">
        <v>879</v>
      </c>
      <c r="C124" s="324" t="s">
        <v>879</v>
      </c>
      <c r="D124" s="321" t="s">
        <v>974</v>
      </c>
      <c r="E124" s="322">
        <v>16200</v>
      </c>
      <c r="F124" s="322">
        <v>16200</v>
      </c>
      <c r="G124" s="322">
        <v>16200</v>
      </c>
      <c r="H124" s="322">
        <v>16200</v>
      </c>
      <c r="I124" s="322">
        <v>0</v>
      </c>
      <c r="J124" s="323">
        <v>0</v>
      </c>
    </row>
    <row r="125" spans="1:12">
      <c r="A125" s="319" t="s">
        <v>884</v>
      </c>
      <c r="B125" s="324" t="s">
        <v>975</v>
      </c>
      <c r="C125" s="324" t="s">
        <v>879</v>
      </c>
      <c r="D125" s="321" t="s">
        <v>976</v>
      </c>
      <c r="E125" s="322">
        <v>16200</v>
      </c>
      <c r="F125" s="322">
        <v>16200</v>
      </c>
      <c r="G125" s="322">
        <v>16200</v>
      </c>
      <c r="H125" s="322">
        <v>16200</v>
      </c>
      <c r="I125" s="322">
        <v>0</v>
      </c>
      <c r="J125" s="323">
        <v>0</v>
      </c>
    </row>
    <row r="126" spans="1:12">
      <c r="A126" s="319" t="s">
        <v>884</v>
      </c>
      <c r="B126" s="324" t="s">
        <v>975</v>
      </c>
      <c r="C126" s="324" t="s">
        <v>1020</v>
      </c>
      <c r="D126" s="321" t="s">
        <v>1021</v>
      </c>
      <c r="E126" s="322">
        <v>16200</v>
      </c>
      <c r="F126" s="322">
        <v>16200</v>
      </c>
      <c r="G126" s="322">
        <v>16200</v>
      </c>
      <c r="H126" s="322">
        <v>16200</v>
      </c>
      <c r="I126" s="322">
        <v>0</v>
      </c>
      <c r="J126" s="323">
        <v>0</v>
      </c>
    </row>
    <row r="127" spans="1:12">
      <c r="A127" s="319" t="s">
        <v>908</v>
      </c>
      <c r="B127" s="324" t="s">
        <v>879</v>
      </c>
      <c r="C127" s="324" t="s">
        <v>879</v>
      </c>
      <c r="D127" s="321" t="s">
        <v>982</v>
      </c>
      <c r="E127" s="322">
        <v>1854744</v>
      </c>
      <c r="F127" s="322">
        <v>19131099</v>
      </c>
      <c r="G127" s="322">
        <v>493078</v>
      </c>
      <c r="H127" s="322">
        <v>544097</v>
      </c>
      <c r="I127" s="322">
        <v>1361666</v>
      </c>
      <c r="J127" s="323">
        <v>18587002</v>
      </c>
    </row>
    <row r="128" spans="1:12">
      <c r="A128" s="319" t="s">
        <v>908</v>
      </c>
      <c r="B128" s="324" t="s">
        <v>983</v>
      </c>
      <c r="C128" s="324" t="s">
        <v>879</v>
      </c>
      <c r="D128" s="321" t="s">
        <v>984</v>
      </c>
      <c r="E128" s="322">
        <v>67994</v>
      </c>
      <c r="F128" s="322">
        <v>119013</v>
      </c>
      <c r="G128" s="322">
        <v>67994</v>
      </c>
      <c r="H128" s="322">
        <v>119013</v>
      </c>
      <c r="I128" s="322">
        <v>0</v>
      </c>
      <c r="J128" s="323">
        <v>0</v>
      </c>
    </row>
    <row r="129" spans="1:10">
      <c r="A129" s="319" t="s">
        <v>908</v>
      </c>
      <c r="B129" s="324" t="s">
        <v>983</v>
      </c>
      <c r="C129" s="324" t="s">
        <v>1020</v>
      </c>
      <c r="D129" s="321" t="s">
        <v>1021</v>
      </c>
      <c r="E129" s="322">
        <v>67994</v>
      </c>
      <c r="F129" s="322">
        <v>119013</v>
      </c>
      <c r="G129" s="322">
        <v>67994</v>
      </c>
      <c r="H129" s="322">
        <v>119013</v>
      </c>
      <c r="I129" s="322">
        <v>0</v>
      </c>
      <c r="J129" s="323">
        <v>0</v>
      </c>
    </row>
    <row r="130" spans="1:10">
      <c r="A130" s="319" t="s">
        <v>908</v>
      </c>
      <c r="B130" s="324" t="s">
        <v>989</v>
      </c>
      <c r="C130" s="324" t="s">
        <v>879</v>
      </c>
      <c r="D130" s="321" t="s">
        <v>990</v>
      </c>
      <c r="E130" s="322">
        <v>1786750</v>
      </c>
      <c r="F130" s="322">
        <v>19012086</v>
      </c>
      <c r="G130" s="322">
        <v>425084</v>
      </c>
      <c r="H130" s="322">
        <v>425084</v>
      </c>
      <c r="I130" s="322">
        <v>1361666</v>
      </c>
      <c r="J130" s="323">
        <v>18587002</v>
      </c>
    </row>
    <row r="131" spans="1:10">
      <c r="A131" s="319" t="s">
        <v>908</v>
      </c>
      <c r="B131" s="324" t="s">
        <v>989</v>
      </c>
      <c r="C131" s="324" t="s">
        <v>922</v>
      </c>
      <c r="D131" s="321" t="s">
        <v>1022</v>
      </c>
      <c r="E131" s="322">
        <v>1774250</v>
      </c>
      <c r="F131" s="322">
        <v>18999586</v>
      </c>
      <c r="G131" s="322">
        <v>412584</v>
      </c>
      <c r="H131" s="322">
        <v>412584</v>
      </c>
      <c r="I131" s="322">
        <v>1361666</v>
      </c>
      <c r="J131" s="323">
        <v>18587002</v>
      </c>
    </row>
    <row r="132" spans="1:10">
      <c r="A132" s="319" t="s">
        <v>908</v>
      </c>
      <c r="B132" s="324" t="s">
        <v>989</v>
      </c>
      <c r="C132" s="324" t="s">
        <v>1020</v>
      </c>
      <c r="D132" s="321" t="s">
        <v>1021</v>
      </c>
      <c r="E132" s="322">
        <v>12500</v>
      </c>
      <c r="F132" s="322">
        <v>12500</v>
      </c>
      <c r="G132" s="322">
        <v>12500</v>
      </c>
      <c r="H132" s="322">
        <v>12500</v>
      </c>
      <c r="I132" s="322">
        <v>0</v>
      </c>
      <c r="J132" s="323">
        <v>0</v>
      </c>
    </row>
    <row r="133" spans="1:10">
      <c r="A133" s="319" t="s">
        <v>879</v>
      </c>
      <c r="B133" s="324" t="s">
        <v>879</v>
      </c>
      <c r="C133" s="324" t="s">
        <v>879</v>
      </c>
      <c r="D133" s="321" t="s">
        <v>1024</v>
      </c>
      <c r="E133" s="322">
        <v>1420406</v>
      </c>
      <c r="F133" s="322">
        <v>1832684</v>
      </c>
      <c r="G133" s="322">
        <v>1420406</v>
      </c>
      <c r="H133" s="322">
        <v>1832684</v>
      </c>
      <c r="I133" s="322">
        <v>0</v>
      </c>
      <c r="J133" s="323">
        <v>0</v>
      </c>
    </row>
    <row r="134" spans="1:10">
      <c r="A134" s="319" t="s">
        <v>879</v>
      </c>
      <c r="B134" s="324" t="s">
        <v>879</v>
      </c>
      <c r="C134" s="324" t="s">
        <v>879</v>
      </c>
      <c r="D134" s="321" t="s">
        <v>1025</v>
      </c>
      <c r="E134" s="322">
        <v>1420406</v>
      </c>
      <c r="F134" s="322">
        <v>1832557</v>
      </c>
      <c r="G134" s="322">
        <v>1420406</v>
      </c>
      <c r="H134" s="322">
        <v>1832557</v>
      </c>
      <c r="I134" s="322">
        <v>0</v>
      </c>
      <c r="J134" s="323">
        <v>0</v>
      </c>
    </row>
    <row r="135" spans="1:10">
      <c r="A135" s="319" t="s">
        <v>879</v>
      </c>
      <c r="B135" s="324" t="s">
        <v>879</v>
      </c>
      <c r="C135" s="324" t="s">
        <v>879</v>
      </c>
      <c r="D135" s="321" t="s">
        <v>1026</v>
      </c>
      <c r="E135" s="322">
        <v>0</v>
      </c>
      <c r="F135" s="322">
        <v>127</v>
      </c>
      <c r="G135" s="322">
        <v>0</v>
      </c>
      <c r="H135" s="322">
        <v>127</v>
      </c>
      <c r="I135" s="322">
        <v>0</v>
      </c>
      <c r="J135" s="323">
        <v>0</v>
      </c>
    </row>
    <row r="136" spans="1:10">
      <c r="A136" s="319" t="s">
        <v>879</v>
      </c>
      <c r="B136" s="324" t="s">
        <v>879</v>
      </c>
      <c r="C136" s="324" t="s">
        <v>879</v>
      </c>
      <c r="D136" s="321" t="s">
        <v>1027</v>
      </c>
      <c r="E136" s="322">
        <v>15936133</v>
      </c>
      <c r="F136" s="322">
        <v>69359965</v>
      </c>
      <c r="G136" s="322" t="s">
        <v>879</v>
      </c>
      <c r="H136" s="322" t="s">
        <v>879</v>
      </c>
      <c r="I136" s="322" t="s">
        <v>879</v>
      </c>
      <c r="J136" s="323" t="s">
        <v>879</v>
      </c>
    </row>
    <row r="137" spans="1:10">
      <c r="A137" s="319" t="s">
        <v>879</v>
      </c>
      <c r="B137" s="324" t="s">
        <v>879</v>
      </c>
      <c r="C137" s="324" t="s">
        <v>879</v>
      </c>
      <c r="D137" s="321" t="s">
        <v>879</v>
      </c>
      <c r="E137" s="322" t="s">
        <v>879</v>
      </c>
      <c r="F137" s="322" t="s">
        <v>879</v>
      </c>
      <c r="G137" s="322" t="s">
        <v>879</v>
      </c>
      <c r="H137" s="322" t="s">
        <v>879</v>
      </c>
      <c r="I137" s="322" t="s">
        <v>879</v>
      </c>
      <c r="J137" s="323" t="s">
        <v>879</v>
      </c>
    </row>
    <row r="138" spans="1:10">
      <c r="A138" s="319" t="s">
        <v>879</v>
      </c>
      <c r="B138" s="324" t="s">
        <v>879</v>
      </c>
      <c r="C138" s="324" t="s">
        <v>879</v>
      </c>
      <c r="D138" s="321" t="s">
        <v>1028</v>
      </c>
      <c r="E138" s="322">
        <v>163710410</v>
      </c>
      <c r="F138" s="322" t="s">
        <v>879</v>
      </c>
      <c r="G138" s="322" t="s">
        <v>879</v>
      </c>
      <c r="H138" s="322" t="s">
        <v>879</v>
      </c>
      <c r="I138" s="322" t="s">
        <v>879</v>
      </c>
      <c r="J138" s="323" t="s">
        <v>879</v>
      </c>
    </row>
    <row r="139" spans="1:10">
      <c r="A139" s="319" t="s">
        <v>879</v>
      </c>
      <c r="B139" s="324" t="s">
        <v>879</v>
      </c>
      <c r="C139" s="324" t="s">
        <v>879</v>
      </c>
      <c r="D139" s="321" t="s">
        <v>1029</v>
      </c>
      <c r="E139" s="322">
        <v>158723328</v>
      </c>
      <c r="F139" s="322" t="s">
        <v>879</v>
      </c>
      <c r="G139" s="322" t="s">
        <v>879</v>
      </c>
      <c r="H139" s="322" t="s">
        <v>879</v>
      </c>
      <c r="I139" s="322" t="s">
        <v>879</v>
      </c>
      <c r="J139" s="323" t="s">
        <v>879</v>
      </c>
    </row>
    <row r="140" spans="1:10">
      <c r="A140" s="319" t="s">
        <v>879</v>
      </c>
      <c r="B140" s="324" t="s">
        <v>879</v>
      </c>
      <c r="C140" s="324" t="s">
        <v>879</v>
      </c>
      <c r="D140" s="321" t="s">
        <v>1030</v>
      </c>
      <c r="E140" s="322">
        <v>3973581</v>
      </c>
      <c r="F140" s="322" t="s">
        <v>879</v>
      </c>
      <c r="G140" s="322" t="s">
        <v>879</v>
      </c>
      <c r="H140" s="322" t="s">
        <v>879</v>
      </c>
      <c r="I140" s="322" t="s">
        <v>879</v>
      </c>
      <c r="J140" s="323" t="s">
        <v>879</v>
      </c>
    </row>
    <row r="141" spans="1:10" ht="25.2">
      <c r="A141" s="319" t="s">
        <v>879</v>
      </c>
      <c r="B141" s="324" t="s">
        <v>879</v>
      </c>
      <c r="C141" s="324" t="s">
        <v>879</v>
      </c>
      <c r="D141" s="321" t="s">
        <v>1031</v>
      </c>
      <c r="E141" s="322">
        <v>162696909</v>
      </c>
      <c r="F141" s="322" t="s">
        <v>879</v>
      </c>
      <c r="G141" s="322" t="s">
        <v>879</v>
      </c>
      <c r="H141" s="322" t="s">
        <v>879</v>
      </c>
      <c r="I141" s="322" t="s">
        <v>879</v>
      </c>
      <c r="J141" s="323" t="s">
        <v>879</v>
      </c>
    </row>
    <row r="142" spans="1:10" ht="121.8" customHeight="1">
      <c r="A142" s="1466" t="s">
        <v>1469</v>
      </c>
      <c r="B142" s="1466" t="s">
        <v>879</v>
      </c>
      <c r="C142" s="1466" t="s">
        <v>879</v>
      </c>
      <c r="D142" s="1466" t="s">
        <v>879</v>
      </c>
      <c r="E142" s="1466" t="s">
        <v>879</v>
      </c>
      <c r="F142" s="1466" t="s">
        <v>879</v>
      </c>
      <c r="G142" s="1466" t="s">
        <v>879</v>
      </c>
      <c r="H142" s="1466" t="s">
        <v>879</v>
      </c>
      <c r="I142" s="1466" t="s">
        <v>879</v>
      </c>
      <c r="J142" s="1466" t="s">
        <v>879</v>
      </c>
    </row>
  </sheetData>
  <mergeCells count="14">
    <mergeCell ref="G59:H59"/>
    <mergeCell ref="I59:J59"/>
    <mergeCell ref="A142:J142"/>
    <mergeCell ref="K122:L122"/>
    <mergeCell ref="A1:D1"/>
    <mergeCell ref="A2:D2"/>
    <mergeCell ref="A3:J3"/>
    <mergeCell ref="A5:D5"/>
    <mergeCell ref="E5:F5"/>
    <mergeCell ref="G5:H5"/>
    <mergeCell ref="I5:J5"/>
    <mergeCell ref="K1:L1"/>
    <mergeCell ref="A59:D59"/>
    <mergeCell ref="E59:F59"/>
  </mergeCells>
  <phoneticPr fontId="15" type="noConversion"/>
  <hyperlinks>
    <hyperlink ref="K122" location="預告統計資料發布時間表!A1" display="回發布時間表" xr:uid="{C1690D2C-7091-4824-AE1F-B789E743DAC1}"/>
    <hyperlink ref="K1" location="預告統計資料發布時間表!A1" display="回發布時間表" xr:uid="{4D116FE6-4230-4EDB-9324-883057600917}"/>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542E4-9891-4F6D-A968-F74BDC51AD6A}">
  <dimension ref="A1:L254"/>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2020</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607" t="s">
        <v>879</v>
      </c>
      <c r="B7" s="608" t="s">
        <v>879</v>
      </c>
      <c r="C7" s="608" t="s">
        <v>879</v>
      </c>
      <c r="D7" s="609" t="s">
        <v>880</v>
      </c>
      <c r="E7" s="610">
        <v>12816051</v>
      </c>
      <c r="F7" s="610">
        <v>70766356</v>
      </c>
      <c r="G7" s="610">
        <v>12123513</v>
      </c>
      <c r="H7" s="610">
        <v>63263441</v>
      </c>
      <c r="I7" s="610">
        <v>692538</v>
      </c>
      <c r="J7" s="611">
        <v>7502915</v>
      </c>
      <c r="K7" s="311"/>
    </row>
    <row r="8" spans="1:12" ht="19.5" customHeight="1">
      <c r="A8" s="607" t="s">
        <v>879</v>
      </c>
      <c r="B8" s="612" t="s">
        <v>879</v>
      </c>
      <c r="C8" s="612" t="s">
        <v>879</v>
      </c>
      <c r="D8" s="609" t="s">
        <v>881</v>
      </c>
      <c r="E8" s="610">
        <v>12816051</v>
      </c>
      <c r="F8" s="610">
        <v>70557866</v>
      </c>
      <c r="G8" s="610">
        <v>12123513</v>
      </c>
      <c r="H8" s="610">
        <v>63054951</v>
      </c>
      <c r="I8" s="610">
        <v>692538</v>
      </c>
      <c r="J8" s="611">
        <v>7502915</v>
      </c>
      <c r="K8" s="311"/>
    </row>
    <row r="9" spans="1:12" ht="19.5" customHeight="1">
      <c r="A9" s="607" t="s">
        <v>882</v>
      </c>
      <c r="B9" s="612" t="s">
        <v>879</v>
      </c>
      <c r="C9" s="612" t="s">
        <v>879</v>
      </c>
      <c r="D9" s="609" t="s">
        <v>883</v>
      </c>
      <c r="E9" s="610">
        <v>7407568</v>
      </c>
      <c r="F9" s="610">
        <v>55329386</v>
      </c>
      <c r="G9" s="610">
        <v>7407568</v>
      </c>
      <c r="H9" s="610">
        <v>55329386</v>
      </c>
      <c r="I9" s="610">
        <v>0</v>
      </c>
      <c r="J9" s="611">
        <v>0</v>
      </c>
      <c r="K9" s="311"/>
    </row>
    <row r="10" spans="1:12" ht="19.5" customHeight="1">
      <c r="A10" s="607" t="s">
        <v>882</v>
      </c>
      <c r="B10" s="612" t="s">
        <v>884</v>
      </c>
      <c r="C10" s="612" t="s">
        <v>879</v>
      </c>
      <c r="D10" s="609" t="s">
        <v>885</v>
      </c>
      <c r="E10" s="610">
        <v>852864</v>
      </c>
      <c r="F10" s="610">
        <v>882669</v>
      </c>
      <c r="G10" s="610">
        <v>852864</v>
      </c>
      <c r="H10" s="610">
        <v>882669</v>
      </c>
      <c r="I10" s="610">
        <v>0</v>
      </c>
      <c r="J10" s="611">
        <v>0</v>
      </c>
      <c r="K10" s="311"/>
    </row>
    <row r="11" spans="1:12" ht="19.5" customHeight="1">
      <c r="A11" s="607" t="s">
        <v>882</v>
      </c>
      <c r="B11" s="612" t="s">
        <v>884</v>
      </c>
      <c r="C11" s="612" t="s">
        <v>882</v>
      </c>
      <c r="D11" s="609" t="s">
        <v>886</v>
      </c>
      <c r="E11" s="610">
        <v>654347</v>
      </c>
      <c r="F11" s="610">
        <v>654347</v>
      </c>
      <c r="G11" s="610">
        <v>654347</v>
      </c>
      <c r="H11" s="610">
        <v>654347</v>
      </c>
      <c r="I11" s="610">
        <v>0</v>
      </c>
      <c r="J11" s="611">
        <v>0</v>
      </c>
      <c r="K11" s="311"/>
    </row>
    <row r="12" spans="1:12" ht="19.5" customHeight="1">
      <c r="A12" s="607" t="s">
        <v>882</v>
      </c>
      <c r="B12" s="612" t="s">
        <v>884</v>
      </c>
      <c r="C12" s="612" t="s">
        <v>884</v>
      </c>
      <c r="D12" s="609" t="s">
        <v>887</v>
      </c>
      <c r="E12" s="610">
        <v>198517</v>
      </c>
      <c r="F12" s="610">
        <v>228322</v>
      </c>
      <c r="G12" s="610">
        <v>198517</v>
      </c>
      <c r="H12" s="610">
        <v>228322</v>
      </c>
      <c r="I12" s="610">
        <v>0</v>
      </c>
      <c r="J12" s="611">
        <v>0</v>
      </c>
      <c r="K12" s="311"/>
    </row>
    <row r="13" spans="1:12" ht="19.5" customHeight="1">
      <c r="A13" s="607" t="s">
        <v>882</v>
      </c>
      <c r="B13" s="612" t="s">
        <v>888</v>
      </c>
      <c r="C13" s="612" t="s">
        <v>879</v>
      </c>
      <c r="D13" s="609" t="s">
        <v>889</v>
      </c>
      <c r="E13" s="610">
        <v>7519</v>
      </c>
      <c r="F13" s="610">
        <v>38231</v>
      </c>
      <c r="G13" s="610">
        <v>7519</v>
      </c>
      <c r="H13" s="610">
        <v>38231</v>
      </c>
      <c r="I13" s="610">
        <v>0</v>
      </c>
      <c r="J13" s="611">
        <v>0</v>
      </c>
      <c r="K13" s="311"/>
    </row>
    <row r="14" spans="1:12" ht="19.5" customHeight="1">
      <c r="A14" s="607" t="s">
        <v>882</v>
      </c>
      <c r="B14" s="612" t="s">
        <v>888</v>
      </c>
      <c r="C14" s="612" t="s">
        <v>882</v>
      </c>
      <c r="D14" s="609" t="s">
        <v>890</v>
      </c>
      <c r="E14" s="610">
        <v>7519</v>
      </c>
      <c r="F14" s="610">
        <v>38231</v>
      </c>
      <c r="G14" s="610">
        <v>7519</v>
      </c>
      <c r="H14" s="610">
        <v>38231</v>
      </c>
      <c r="I14" s="610">
        <v>0</v>
      </c>
      <c r="J14" s="611">
        <v>0</v>
      </c>
      <c r="K14" s="311"/>
    </row>
    <row r="15" spans="1:12" ht="19.5" customHeight="1">
      <c r="A15" s="607" t="s">
        <v>882</v>
      </c>
      <c r="B15" s="612" t="s">
        <v>891</v>
      </c>
      <c r="C15" s="612" t="s">
        <v>879</v>
      </c>
      <c r="D15" s="609" t="s">
        <v>892</v>
      </c>
      <c r="E15" s="610">
        <v>6009</v>
      </c>
      <c r="F15" s="610">
        <v>14705</v>
      </c>
      <c r="G15" s="610">
        <v>6009</v>
      </c>
      <c r="H15" s="610">
        <v>14705</v>
      </c>
      <c r="I15" s="610">
        <v>0</v>
      </c>
      <c r="J15" s="611">
        <v>0</v>
      </c>
      <c r="K15" s="311"/>
    </row>
    <row r="16" spans="1:12" ht="19.5" customHeight="1">
      <c r="A16" s="607" t="s">
        <v>882</v>
      </c>
      <c r="B16" s="612" t="s">
        <v>891</v>
      </c>
      <c r="C16" s="612" t="s">
        <v>882</v>
      </c>
      <c r="D16" s="609" t="s">
        <v>893</v>
      </c>
      <c r="E16" s="610">
        <v>6009</v>
      </c>
      <c r="F16" s="610">
        <v>14705</v>
      </c>
      <c r="G16" s="610">
        <v>6009</v>
      </c>
      <c r="H16" s="610">
        <v>14705</v>
      </c>
      <c r="I16" s="610">
        <v>0</v>
      </c>
      <c r="J16" s="611">
        <v>0</v>
      </c>
      <c r="K16" s="311"/>
    </row>
    <row r="17" spans="1:11" ht="19.5" customHeight="1">
      <c r="A17" s="607" t="s">
        <v>882</v>
      </c>
      <c r="B17" s="612" t="s">
        <v>894</v>
      </c>
      <c r="C17" s="612" t="s">
        <v>879</v>
      </c>
      <c r="D17" s="609" t="s">
        <v>895</v>
      </c>
      <c r="E17" s="610">
        <v>111819</v>
      </c>
      <c r="F17" s="610">
        <v>331175</v>
      </c>
      <c r="G17" s="610">
        <v>111819</v>
      </c>
      <c r="H17" s="610">
        <v>331175</v>
      </c>
      <c r="I17" s="610">
        <v>0</v>
      </c>
      <c r="J17" s="611">
        <v>0</v>
      </c>
      <c r="K17" s="311"/>
    </row>
    <row r="18" spans="1:11" ht="19.5" customHeight="1">
      <c r="A18" s="607" t="s">
        <v>882</v>
      </c>
      <c r="B18" s="612" t="s">
        <v>894</v>
      </c>
      <c r="C18" s="612" t="s">
        <v>882</v>
      </c>
      <c r="D18" s="609" t="s">
        <v>896</v>
      </c>
      <c r="E18" s="610">
        <v>111819</v>
      </c>
      <c r="F18" s="610">
        <v>331175</v>
      </c>
      <c r="G18" s="610">
        <v>111819</v>
      </c>
      <c r="H18" s="610">
        <v>331175</v>
      </c>
      <c r="I18" s="610">
        <v>0</v>
      </c>
      <c r="J18" s="611">
        <v>0</v>
      </c>
      <c r="K18" s="311"/>
    </row>
    <row r="19" spans="1:11" ht="19.5" customHeight="1">
      <c r="A19" s="607" t="s">
        <v>882</v>
      </c>
      <c r="B19" s="612" t="s">
        <v>897</v>
      </c>
      <c r="C19" s="612" t="s">
        <v>879</v>
      </c>
      <c r="D19" s="609" t="s">
        <v>898</v>
      </c>
      <c r="E19" s="610">
        <v>11840</v>
      </c>
      <c r="F19" s="610">
        <v>41536</v>
      </c>
      <c r="G19" s="610">
        <v>11840</v>
      </c>
      <c r="H19" s="610">
        <v>41536</v>
      </c>
      <c r="I19" s="610">
        <v>0</v>
      </c>
      <c r="J19" s="611">
        <v>0</v>
      </c>
      <c r="K19" s="311"/>
    </row>
    <row r="20" spans="1:11" ht="19.5" customHeight="1">
      <c r="A20" s="607" t="s">
        <v>882</v>
      </c>
      <c r="B20" s="612" t="s">
        <v>897</v>
      </c>
      <c r="C20" s="612" t="s">
        <v>882</v>
      </c>
      <c r="D20" s="609" t="s">
        <v>899</v>
      </c>
      <c r="E20" s="610">
        <v>11840</v>
      </c>
      <c r="F20" s="610">
        <v>41536</v>
      </c>
      <c r="G20" s="610">
        <v>11840</v>
      </c>
      <c r="H20" s="610">
        <v>41536</v>
      </c>
      <c r="I20" s="610">
        <v>0</v>
      </c>
      <c r="J20" s="611">
        <v>0</v>
      </c>
      <c r="K20" s="311"/>
    </row>
    <row r="21" spans="1:11" ht="19.5" customHeight="1">
      <c r="A21" s="607" t="s">
        <v>882</v>
      </c>
      <c r="B21" s="612" t="s">
        <v>900</v>
      </c>
      <c r="C21" s="612" t="s">
        <v>879</v>
      </c>
      <c r="D21" s="609" t="s">
        <v>901</v>
      </c>
      <c r="E21" s="610">
        <v>6417517</v>
      </c>
      <c r="F21" s="610">
        <v>54021070</v>
      </c>
      <c r="G21" s="610">
        <v>6417517</v>
      </c>
      <c r="H21" s="610">
        <v>54021070</v>
      </c>
      <c r="I21" s="610">
        <v>0</v>
      </c>
      <c r="J21" s="611">
        <v>0</v>
      </c>
      <c r="K21" s="311"/>
    </row>
    <row r="22" spans="1:11" ht="19.5" customHeight="1">
      <c r="A22" s="607" t="s">
        <v>882</v>
      </c>
      <c r="B22" s="612" t="s">
        <v>900</v>
      </c>
      <c r="C22" s="612" t="s">
        <v>882</v>
      </c>
      <c r="D22" s="609" t="s">
        <v>902</v>
      </c>
      <c r="E22" s="610">
        <v>6417517</v>
      </c>
      <c r="F22" s="610">
        <v>54021070</v>
      </c>
      <c r="G22" s="610">
        <v>6417517</v>
      </c>
      <c r="H22" s="610">
        <v>54021070</v>
      </c>
      <c r="I22" s="610">
        <v>0</v>
      </c>
      <c r="J22" s="611">
        <v>0</v>
      </c>
      <c r="K22" s="311"/>
    </row>
    <row r="23" spans="1:11" ht="19.5" customHeight="1">
      <c r="A23" s="607" t="s">
        <v>903</v>
      </c>
      <c r="B23" s="612" t="s">
        <v>879</v>
      </c>
      <c r="C23" s="612" t="s">
        <v>879</v>
      </c>
      <c r="D23" s="609" t="s">
        <v>904</v>
      </c>
      <c r="E23" s="610">
        <v>15835</v>
      </c>
      <c r="F23" s="610">
        <v>27116</v>
      </c>
      <c r="G23" s="610">
        <v>15835</v>
      </c>
      <c r="H23" s="610">
        <v>27116</v>
      </c>
      <c r="I23" s="610">
        <v>0</v>
      </c>
      <c r="J23" s="611">
        <v>0</v>
      </c>
      <c r="K23" s="311"/>
    </row>
    <row r="24" spans="1:11" ht="19.5" customHeight="1">
      <c r="A24" s="607" t="s">
        <v>903</v>
      </c>
      <c r="B24" s="612" t="s">
        <v>882</v>
      </c>
      <c r="C24" s="612" t="s">
        <v>879</v>
      </c>
      <c r="D24" s="609" t="s">
        <v>905</v>
      </c>
      <c r="E24" s="610">
        <v>15835</v>
      </c>
      <c r="F24" s="610">
        <v>27116</v>
      </c>
      <c r="G24" s="610">
        <v>15835</v>
      </c>
      <c r="H24" s="610">
        <v>27116</v>
      </c>
      <c r="I24" s="610">
        <v>0</v>
      </c>
      <c r="J24" s="611">
        <v>0</v>
      </c>
      <c r="K24" s="311"/>
    </row>
    <row r="25" spans="1:11" ht="19.5" customHeight="1">
      <c r="A25" s="607" t="s">
        <v>903</v>
      </c>
      <c r="B25" s="612" t="s">
        <v>882</v>
      </c>
      <c r="C25" s="612" t="s">
        <v>882</v>
      </c>
      <c r="D25" s="609" t="s">
        <v>906</v>
      </c>
      <c r="E25" s="610">
        <v>15668</v>
      </c>
      <c r="F25" s="610">
        <v>26924</v>
      </c>
      <c r="G25" s="610">
        <v>15668</v>
      </c>
      <c r="H25" s="610">
        <v>26924</v>
      </c>
      <c r="I25" s="610">
        <v>0</v>
      </c>
      <c r="J25" s="611">
        <v>0</v>
      </c>
      <c r="K25" s="311"/>
    </row>
    <row r="26" spans="1:11" ht="19.5" customHeight="1">
      <c r="A26" s="607" t="s">
        <v>903</v>
      </c>
      <c r="B26" s="612" t="s">
        <v>882</v>
      </c>
      <c r="C26" s="612" t="s">
        <v>884</v>
      </c>
      <c r="D26" s="609" t="s">
        <v>907</v>
      </c>
      <c r="E26" s="610">
        <v>167</v>
      </c>
      <c r="F26" s="610">
        <v>192</v>
      </c>
      <c r="G26" s="610">
        <v>167</v>
      </c>
      <c r="H26" s="610">
        <v>192</v>
      </c>
      <c r="I26" s="610">
        <v>0</v>
      </c>
      <c r="J26" s="611">
        <v>0</v>
      </c>
      <c r="K26" s="311"/>
    </row>
    <row r="27" spans="1:11" ht="19.5" customHeight="1">
      <c r="A27" s="607" t="s">
        <v>911</v>
      </c>
      <c r="B27" s="612" t="s">
        <v>879</v>
      </c>
      <c r="C27" s="612" t="s">
        <v>879</v>
      </c>
      <c r="D27" s="609" t="s">
        <v>912</v>
      </c>
      <c r="E27" s="610">
        <v>401180</v>
      </c>
      <c r="F27" s="610">
        <v>1447743</v>
      </c>
      <c r="G27" s="610">
        <v>401180</v>
      </c>
      <c r="H27" s="610">
        <v>1447743</v>
      </c>
      <c r="I27" s="610">
        <v>0</v>
      </c>
      <c r="J27" s="611">
        <v>0</v>
      </c>
      <c r="K27" s="311"/>
    </row>
    <row r="28" spans="1:11" ht="19.5" customHeight="1">
      <c r="A28" s="607" t="s">
        <v>911</v>
      </c>
      <c r="B28" s="612" t="s">
        <v>882</v>
      </c>
      <c r="C28" s="612" t="s">
        <v>879</v>
      </c>
      <c r="D28" s="609" t="s">
        <v>913</v>
      </c>
      <c r="E28" s="610">
        <v>155600</v>
      </c>
      <c r="F28" s="610">
        <v>594600</v>
      </c>
      <c r="G28" s="610">
        <v>155600</v>
      </c>
      <c r="H28" s="610">
        <v>594600</v>
      </c>
      <c r="I28" s="610">
        <v>0</v>
      </c>
      <c r="J28" s="611">
        <v>0</v>
      </c>
      <c r="K28" s="311"/>
    </row>
    <row r="29" spans="1:11" ht="23.25" customHeight="1">
      <c r="A29" s="607" t="s">
        <v>911</v>
      </c>
      <c r="B29" s="612" t="s">
        <v>882</v>
      </c>
      <c r="C29" s="612" t="s">
        <v>882</v>
      </c>
      <c r="D29" s="609" t="s">
        <v>914</v>
      </c>
      <c r="E29" s="610">
        <v>150000</v>
      </c>
      <c r="F29" s="610">
        <v>553450</v>
      </c>
      <c r="G29" s="610">
        <v>150000</v>
      </c>
      <c r="H29" s="610">
        <v>553450</v>
      </c>
      <c r="I29" s="610">
        <v>0</v>
      </c>
      <c r="J29" s="611">
        <v>0</v>
      </c>
      <c r="K29" s="311"/>
    </row>
    <row r="30" spans="1:11" ht="23.25" customHeight="1">
      <c r="A30" s="607" t="s">
        <v>911</v>
      </c>
      <c r="B30" s="612" t="s">
        <v>882</v>
      </c>
      <c r="C30" s="612" t="s">
        <v>884</v>
      </c>
      <c r="D30" s="609" t="s">
        <v>915</v>
      </c>
      <c r="E30" s="610">
        <v>5600</v>
      </c>
      <c r="F30" s="610">
        <v>41150</v>
      </c>
      <c r="G30" s="610">
        <v>5600</v>
      </c>
      <c r="H30" s="610">
        <v>41150</v>
      </c>
      <c r="I30" s="610">
        <v>0</v>
      </c>
      <c r="J30" s="611">
        <v>0</v>
      </c>
      <c r="K30" s="311"/>
    </row>
    <row r="31" spans="1:11" ht="19.5" customHeight="1">
      <c r="A31" s="607" t="s">
        <v>911</v>
      </c>
      <c r="B31" s="612" t="s">
        <v>908</v>
      </c>
      <c r="C31" s="612" t="s">
        <v>879</v>
      </c>
      <c r="D31" s="609" t="s">
        <v>916</v>
      </c>
      <c r="E31" s="610">
        <v>245580</v>
      </c>
      <c r="F31" s="610">
        <v>853143</v>
      </c>
      <c r="G31" s="610">
        <v>245580</v>
      </c>
      <c r="H31" s="610">
        <v>853143</v>
      </c>
      <c r="I31" s="610">
        <v>0</v>
      </c>
      <c r="J31" s="611">
        <v>0</v>
      </c>
      <c r="K31" s="311"/>
    </row>
    <row r="32" spans="1:11" ht="19.5" customHeight="1">
      <c r="A32" s="607" t="s">
        <v>911</v>
      </c>
      <c r="B32" s="612" t="s">
        <v>908</v>
      </c>
      <c r="C32" s="612" t="s">
        <v>908</v>
      </c>
      <c r="D32" s="609" t="s">
        <v>917</v>
      </c>
      <c r="E32" s="610">
        <v>0</v>
      </c>
      <c r="F32" s="610">
        <v>200</v>
      </c>
      <c r="G32" s="610">
        <v>0</v>
      </c>
      <c r="H32" s="610">
        <v>200</v>
      </c>
      <c r="I32" s="610">
        <v>0</v>
      </c>
      <c r="J32" s="611">
        <v>0</v>
      </c>
      <c r="K32" s="311"/>
    </row>
    <row r="33" spans="1:11" ht="19.5" customHeight="1">
      <c r="A33" s="607" t="s">
        <v>911</v>
      </c>
      <c r="B33" s="612" t="s">
        <v>908</v>
      </c>
      <c r="C33" s="612" t="s">
        <v>918</v>
      </c>
      <c r="D33" s="609" t="s">
        <v>919</v>
      </c>
      <c r="E33" s="610">
        <v>165910</v>
      </c>
      <c r="F33" s="610">
        <v>670662</v>
      </c>
      <c r="G33" s="610">
        <v>165910</v>
      </c>
      <c r="H33" s="610">
        <v>670662</v>
      </c>
      <c r="I33" s="610">
        <v>0</v>
      </c>
      <c r="J33" s="611">
        <v>0</v>
      </c>
      <c r="K33" s="311"/>
    </row>
    <row r="34" spans="1:11" ht="19.5" customHeight="1">
      <c r="A34" s="607" t="s">
        <v>911</v>
      </c>
      <c r="B34" s="612" t="s">
        <v>908</v>
      </c>
      <c r="C34" s="612" t="s">
        <v>920</v>
      </c>
      <c r="D34" s="609" t="s">
        <v>921</v>
      </c>
      <c r="E34" s="610">
        <v>79670</v>
      </c>
      <c r="F34" s="610">
        <v>182281</v>
      </c>
      <c r="G34" s="610">
        <v>79670</v>
      </c>
      <c r="H34" s="610">
        <v>182281</v>
      </c>
      <c r="I34" s="610">
        <v>0</v>
      </c>
      <c r="J34" s="611">
        <v>0</v>
      </c>
      <c r="K34" s="311"/>
    </row>
    <row r="35" spans="1:11" ht="19.5" customHeight="1">
      <c r="A35" s="607" t="s">
        <v>922</v>
      </c>
      <c r="B35" s="612" t="s">
        <v>879</v>
      </c>
      <c r="C35" s="612" t="s">
        <v>879</v>
      </c>
      <c r="D35" s="609" t="s">
        <v>923</v>
      </c>
      <c r="E35" s="610">
        <v>25293</v>
      </c>
      <c r="F35" s="610">
        <v>235252</v>
      </c>
      <c r="G35" s="610">
        <v>25293</v>
      </c>
      <c r="H35" s="610">
        <v>235252</v>
      </c>
      <c r="I35" s="610">
        <v>0</v>
      </c>
      <c r="J35" s="611">
        <v>0</v>
      </c>
      <c r="K35" s="311"/>
    </row>
    <row r="36" spans="1:11" ht="19.5" customHeight="1">
      <c r="A36" s="607" t="s">
        <v>922</v>
      </c>
      <c r="B36" s="612" t="s">
        <v>882</v>
      </c>
      <c r="C36" s="612" t="s">
        <v>879</v>
      </c>
      <c r="D36" s="609" t="s">
        <v>924</v>
      </c>
      <c r="E36" s="610">
        <v>25293</v>
      </c>
      <c r="F36" s="610">
        <v>235252</v>
      </c>
      <c r="G36" s="610">
        <v>25293</v>
      </c>
      <c r="H36" s="610">
        <v>235252</v>
      </c>
      <c r="I36" s="610">
        <v>0</v>
      </c>
      <c r="J36" s="611">
        <v>0</v>
      </c>
      <c r="K36" s="311"/>
    </row>
    <row r="37" spans="1:11" ht="19.5" customHeight="1">
      <c r="A37" s="607" t="s">
        <v>922</v>
      </c>
      <c r="B37" s="612" t="s">
        <v>882</v>
      </c>
      <c r="C37" s="612" t="s">
        <v>882</v>
      </c>
      <c r="D37" s="609" t="s">
        <v>925</v>
      </c>
      <c r="E37" s="610">
        <v>25293</v>
      </c>
      <c r="F37" s="610">
        <v>101169</v>
      </c>
      <c r="G37" s="610">
        <v>25293</v>
      </c>
      <c r="H37" s="610">
        <v>101169</v>
      </c>
      <c r="I37" s="610">
        <v>0</v>
      </c>
      <c r="J37" s="611">
        <v>0</v>
      </c>
      <c r="K37" s="311"/>
    </row>
    <row r="38" spans="1:11" ht="19.5" customHeight="1">
      <c r="A38" s="607" t="s">
        <v>922</v>
      </c>
      <c r="B38" s="612" t="s">
        <v>882</v>
      </c>
      <c r="C38" s="612" t="s">
        <v>908</v>
      </c>
      <c r="D38" s="609" t="s">
        <v>926</v>
      </c>
      <c r="E38" s="610">
        <v>0</v>
      </c>
      <c r="F38" s="610">
        <v>134083</v>
      </c>
      <c r="G38" s="610">
        <v>0</v>
      </c>
      <c r="H38" s="610">
        <v>134083</v>
      </c>
      <c r="I38" s="610">
        <v>0</v>
      </c>
      <c r="J38" s="611">
        <v>0</v>
      </c>
      <c r="K38" s="311"/>
    </row>
    <row r="39" spans="1:11" ht="19.5" customHeight="1">
      <c r="A39" s="607" t="s">
        <v>930</v>
      </c>
      <c r="B39" s="612" t="s">
        <v>879</v>
      </c>
      <c r="C39" s="612" t="s">
        <v>879</v>
      </c>
      <c r="D39" s="609" t="s">
        <v>931</v>
      </c>
      <c r="E39" s="610">
        <v>4665333</v>
      </c>
      <c r="F39" s="610">
        <v>13010410</v>
      </c>
      <c r="G39" s="610">
        <v>3972795</v>
      </c>
      <c r="H39" s="610">
        <v>5507495</v>
      </c>
      <c r="I39" s="610">
        <v>692538</v>
      </c>
      <c r="J39" s="611">
        <v>7502915</v>
      </c>
      <c r="K39" s="311"/>
    </row>
    <row r="40" spans="1:11" ht="19.5" customHeight="1">
      <c r="A40" s="607" t="s">
        <v>930</v>
      </c>
      <c r="B40" s="612" t="s">
        <v>882</v>
      </c>
      <c r="C40" s="612" t="s">
        <v>879</v>
      </c>
      <c r="D40" s="609" t="s">
        <v>932</v>
      </c>
      <c r="E40" s="610">
        <v>4665333</v>
      </c>
      <c r="F40" s="610">
        <v>13010410</v>
      </c>
      <c r="G40" s="610">
        <v>3972795</v>
      </c>
      <c r="H40" s="610">
        <v>5507495</v>
      </c>
      <c r="I40" s="610">
        <v>692538</v>
      </c>
      <c r="J40" s="611">
        <v>7502915</v>
      </c>
      <c r="K40" s="311"/>
    </row>
    <row r="41" spans="1:11" ht="19.5" customHeight="1">
      <c r="A41" s="607" t="s">
        <v>930</v>
      </c>
      <c r="B41" s="612" t="s">
        <v>882</v>
      </c>
      <c r="C41" s="612" t="s">
        <v>882</v>
      </c>
      <c r="D41" s="609" t="s">
        <v>933</v>
      </c>
      <c r="E41" s="610">
        <v>1909219</v>
      </c>
      <c r="F41" s="610">
        <v>1909219</v>
      </c>
      <c r="G41" s="610">
        <v>1909219</v>
      </c>
      <c r="H41" s="610">
        <v>1909219</v>
      </c>
      <c r="I41" s="610">
        <v>0</v>
      </c>
      <c r="J41" s="611">
        <v>0</v>
      </c>
      <c r="K41" s="311"/>
    </row>
    <row r="42" spans="1:11" ht="19.5" customHeight="1">
      <c r="A42" s="607" t="s">
        <v>930</v>
      </c>
      <c r="B42" s="612" t="s">
        <v>882</v>
      </c>
      <c r="C42" s="612" t="s">
        <v>884</v>
      </c>
      <c r="D42" s="609" t="s">
        <v>934</v>
      </c>
      <c r="E42" s="610">
        <v>2756114</v>
      </c>
      <c r="F42" s="610">
        <v>11101191</v>
      </c>
      <c r="G42" s="610">
        <v>2063576</v>
      </c>
      <c r="H42" s="610">
        <v>3598276</v>
      </c>
      <c r="I42" s="610">
        <v>692538</v>
      </c>
      <c r="J42" s="611">
        <v>7502915</v>
      </c>
      <c r="K42" s="311"/>
    </row>
    <row r="43" spans="1:11" ht="19.5" customHeight="1">
      <c r="A43" s="607" t="s">
        <v>935</v>
      </c>
      <c r="B43" s="612" t="s">
        <v>879</v>
      </c>
      <c r="C43" s="612" t="s">
        <v>879</v>
      </c>
      <c r="D43" s="609" t="s">
        <v>936</v>
      </c>
      <c r="E43" s="610">
        <v>15000</v>
      </c>
      <c r="F43" s="610">
        <v>70000</v>
      </c>
      <c r="G43" s="610">
        <v>15000</v>
      </c>
      <c r="H43" s="610">
        <v>70000</v>
      </c>
      <c r="I43" s="610">
        <v>0</v>
      </c>
      <c r="J43" s="611">
        <v>0</v>
      </c>
      <c r="K43" s="311"/>
    </row>
    <row r="44" spans="1:11" ht="19.5" customHeight="1">
      <c r="A44" s="607" t="s">
        <v>935</v>
      </c>
      <c r="B44" s="612" t="s">
        <v>882</v>
      </c>
      <c r="C44" s="612" t="s">
        <v>879</v>
      </c>
      <c r="D44" s="609" t="s">
        <v>937</v>
      </c>
      <c r="E44" s="610">
        <v>15000</v>
      </c>
      <c r="F44" s="610">
        <v>70000</v>
      </c>
      <c r="G44" s="610">
        <v>15000</v>
      </c>
      <c r="H44" s="610">
        <v>70000</v>
      </c>
      <c r="I44" s="610">
        <v>0</v>
      </c>
      <c r="J44" s="611">
        <v>0</v>
      </c>
      <c r="K44" s="311"/>
    </row>
    <row r="45" spans="1:11" ht="19.5" customHeight="1">
      <c r="A45" s="607" t="s">
        <v>935</v>
      </c>
      <c r="B45" s="612" t="s">
        <v>882</v>
      </c>
      <c r="C45" s="612" t="s">
        <v>882</v>
      </c>
      <c r="D45" s="609" t="s">
        <v>938</v>
      </c>
      <c r="E45" s="610">
        <v>15000</v>
      </c>
      <c r="F45" s="610">
        <v>70000</v>
      </c>
      <c r="G45" s="610">
        <v>15000</v>
      </c>
      <c r="H45" s="610">
        <v>70000</v>
      </c>
      <c r="I45" s="610">
        <v>0</v>
      </c>
      <c r="J45" s="611">
        <v>0</v>
      </c>
    </row>
    <row r="46" spans="1:11" ht="19.5" customHeight="1">
      <c r="A46" s="607" t="s">
        <v>939</v>
      </c>
      <c r="B46" s="612" t="s">
        <v>879</v>
      </c>
      <c r="C46" s="612" t="s">
        <v>879</v>
      </c>
      <c r="D46" s="609" t="s">
        <v>940</v>
      </c>
      <c r="E46" s="610">
        <v>285842</v>
      </c>
      <c r="F46" s="610">
        <v>437959</v>
      </c>
      <c r="G46" s="610">
        <v>285842</v>
      </c>
      <c r="H46" s="610">
        <v>437959</v>
      </c>
      <c r="I46" s="610">
        <v>0</v>
      </c>
      <c r="J46" s="611">
        <v>0</v>
      </c>
      <c r="K46" s="311"/>
    </row>
    <row r="47" spans="1:11" ht="19.5" customHeight="1">
      <c r="A47" s="607" t="s">
        <v>939</v>
      </c>
      <c r="B47" s="612" t="s">
        <v>882</v>
      </c>
      <c r="C47" s="612" t="s">
        <v>879</v>
      </c>
      <c r="D47" s="609" t="s">
        <v>941</v>
      </c>
      <c r="E47" s="610">
        <v>147000</v>
      </c>
      <c r="F47" s="610">
        <v>159915</v>
      </c>
      <c r="G47" s="610">
        <v>147000</v>
      </c>
      <c r="H47" s="610">
        <v>159915</v>
      </c>
      <c r="I47" s="610">
        <v>0</v>
      </c>
      <c r="J47" s="611">
        <v>0</v>
      </c>
      <c r="K47" s="311"/>
    </row>
    <row r="48" spans="1:11" ht="19.5" customHeight="1">
      <c r="A48" s="607" t="s">
        <v>939</v>
      </c>
      <c r="B48" s="612" t="s">
        <v>882</v>
      </c>
      <c r="C48" s="612" t="s">
        <v>882</v>
      </c>
      <c r="D48" s="609" t="s">
        <v>942</v>
      </c>
      <c r="E48" s="610">
        <v>147000</v>
      </c>
      <c r="F48" s="610">
        <v>159915</v>
      </c>
      <c r="G48" s="610">
        <v>147000</v>
      </c>
      <c r="H48" s="610">
        <v>159915</v>
      </c>
      <c r="I48" s="610">
        <v>0</v>
      </c>
      <c r="J48" s="611">
        <v>0</v>
      </c>
      <c r="K48" s="311"/>
    </row>
    <row r="49" spans="1:11" ht="19.5" customHeight="1">
      <c r="A49" s="607" t="s">
        <v>939</v>
      </c>
      <c r="B49" s="612" t="s">
        <v>884</v>
      </c>
      <c r="C49" s="612" t="s">
        <v>879</v>
      </c>
      <c r="D49" s="609" t="s">
        <v>943</v>
      </c>
      <c r="E49" s="610">
        <v>138842</v>
      </c>
      <c r="F49" s="610">
        <v>278044</v>
      </c>
      <c r="G49" s="610">
        <v>138842</v>
      </c>
      <c r="H49" s="610">
        <v>278044</v>
      </c>
      <c r="I49" s="610">
        <v>0</v>
      </c>
      <c r="J49" s="611">
        <v>0</v>
      </c>
      <c r="K49" s="311"/>
    </row>
    <row r="50" spans="1:11" ht="19.5" customHeight="1">
      <c r="A50" s="607" t="s">
        <v>939</v>
      </c>
      <c r="B50" s="612" t="s">
        <v>884</v>
      </c>
      <c r="C50" s="612" t="s">
        <v>903</v>
      </c>
      <c r="D50" s="609" t="s">
        <v>945</v>
      </c>
      <c r="E50" s="610">
        <v>125525</v>
      </c>
      <c r="F50" s="610">
        <v>143837</v>
      </c>
      <c r="G50" s="610">
        <v>125525</v>
      </c>
      <c r="H50" s="610">
        <v>143837</v>
      </c>
      <c r="I50" s="610">
        <v>0</v>
      </c>
      <c r="J50" s="611">
        <v>0</v>
      </c>
      <c r="K50" s="311"/>
    </row>
    <row r="51" spans="1:11" ht="19.5" customHeight="1">
      <c r="A51" s="607" t="s">
        <v>939</v>
      </c>
      <c r="B51" s="612" t="s">
        <v>884</v>
      </c>
      <c r="C51" s="612" t="s">
        <v>935</v>
      </c>
      <c r="D51" s="609" t="s">
        <v>946</v>
      </c>
      <c r="E51" s="610">
        <v>13317</v>
      </c>
      <c r="F51" s="610">
        <v>134207</v>
      </c>
      <c r="G51" s="610">
        <v>13317</v>
      </c>
      <c r="H51" s="610">
        <v>134207</v>
      </c>
      <c r="I51" s="610">
        <v>0</v>
      </c>
      <c r="J51" s="611">
        <v>0</v>
      </c>
      <c r="K51" s="311"/>
    </row>
    <row r="52" spans="1:11" ht="19.5" customHeight="1">
      <c r="A52" s="607" t="s">
        <v>879</v>
      </c>
      <c r="B52" s="612" t="s">
        <v>879</v>
      </c>
      <c r="C52" s="612" t="s">
        <v>879</v>
      </c>
      <c r="D52" s="609" t="s">
        <v>947</v>
      </c>
      <c r="E52" s="610">
        <v>0</v>
      </c>
      <c r="F52" s="610">
        <v>208490</v>
      </c>
      <c r="G52" s="610">
        <v>0</v>
      </c>
      <c r="H52" s="610">
        <v>208490</v>
      </c>
      <c r="I52" s="610">
        <v>0</v>
      </c>
      <c r="J52" s="611">
        <v>0</v>
      </c>
      <c r="K52" s="311"/>
    </row>
    <row r="53" spans="1:11" ht="19.5" customHeight="1">
      <c r="A53" s="607" t="s">
        <v>922</v>
      </c>
      <c r="B53" s="612" t="s">
        <v>879</v>
      </c>
      <c r="C53" s="612" t="s">
        <v>879</v>
      </c>
      <c r="D53" s="609" t="s">
        <v>923</v>
      </c>
      <c r="E53" s="610">
        <v>0</v>
      </c>
      <c r="F53" s="610">
        <v>208490</v>
      </c>
      <c r="G53" s="610">
        <v>0</v>
      </c>
      <c r="H53" s="610">
        <v>208490</v>
      </c>
      <c r="I53" s="610">
        <v>0</v>
      </c>
      <c r="J53" s="611">
        <v>0</v>
      </c>
      <c r="K53" s="311"/>
    </row>
    <row r="54" spans="1:11" ht="23.25" customHeight="1">
      <c r="A54" s="607" t="s">
        <v>922</v>
      </c>
      <c r="B54" s="612" t="s">
        <v>884</v>
      </c>
      <c r="C54" s="612" t="s">
        <v>879</v>
      </c>
      <c r="D54" s="609" t="s">
        <v>1465</v>
      </c>
      <c r="E54" s="610">
        <v>0</v>
      </c>
      <c r="F54" s="610">
        <v>208490</v>
      </c>
      <c r="G54" s="610">
        <v>0</v>
      </c>
      <c r="H54" s="610">
        <v>208490</v>
      </c>
      <c r="I54" s="610">
        <v>0</v>
      </c>
      <c r="J54" s="611">
        <v>0</v>
      </c>
      <c r="K54" s="311"/>
    </row>
    <row r="55" spans="1:11" ht="23.25" customHeight="1">
      <c r="A55" s="607" t="s">
        <v>922</v>
      </c>
      <c r="B55" s="612" t="s">
        <v>884</v>
      </c>
      <c r="C55" s="612" t="s">
        <v>882</v>
      </c>
      <c r="D55" s="609" t="s">
        <v>1466</v>
      </c>
      <c r="E55" s="610">
        <v>0</v>
      </c>
      <c r="F55" s="610">
        <v>208490</v>
      </c>
      <c r="G55" s="610">
        <v>0</v>
      </c>
      <c r="H55" s="610">
        <v>208490</v>
      </c>
      <c r="I55" s="610">
        <v>0</v>
      </c>
      <c r="J55" s="611">
        <v>0</v>
      </c>
      <c r="K55" s="311"/>
    </row>
    <row r="56" spans="1:11" ht="19.5" customHeight="1">
      <c r="A56" s="607" t="s">
        <v>879</v>
      </c>
      <c r="B56" s="612" t="s">
        <v>879</v>
      </c>
      <c r="C56" s="612" t="s">
        <v>879</v>
      </c>
      <c r="D56" s="609" t="s">
        <v>948</v>
      </c>
      <c r="E56" s="610">
        <v>0</v>
      </c>
      <c r="F56" s="610">
        <v>0</v>
      </c>
      <c r="G56" s="610">
        <v>0</v>
      </c>
      <c r="H56" s="610">
        <v>0</v>
      </c>
      <c r="I56" s="610">
        <v>0</v>
      </c>
      <c r="J56" s="611">
        <v>0</v>
      </c>
      <c r="K56" s="613"/>
    </row>
    <row r="57" spans="1:11" ht="19.5" customHeight="1">
      <c r="A57" s="607" t="s">
        <v>879</v>
      </c>
      <c r="B57" s="612" t="s">
        <v>879</v>
      </c>
      <c r="C57" s="612" t="s">
        <v>879</v>
      </c>
      <c r="D57" s="609" t="s">
        <v>949</v>
      </c>
      <c r="E57" s="610">
        <v>12816051</v>
      </c>
      <c r="F57" s="610">
        <v>70766356</v>
      </c>
      <c r="G57" s="610" t="s">
        <v>879</v>
      </c>
      <c r="H57" s="610" t="s">
        <v>879</v>
      </c>
      <c r="I57" s="610" t="s">
        <v>879</v>
      </c>
      <c r="J57" s="611" t="s">
        <v>879</v>
      </c>
      <c r="K57" s="311"/>
    </row>
    <row r="58" spans="1:11" ht="19.5" customHeight="1">
      <c r="A58" s="311"/>
      <c r="F58" s="308"/>
      <c r="G58" s="308"/>
      <c r="H58" s="308"/>
      <c r="I58" s="308"/>
      <c r="J58" s="308"/>
    </row>
    <row r="59" spans="1:11" ht="19.5" customHeight="1">
      <c r="A59" s="311"/>
      <c r="F59" s="308"/>
      <c r="G59" s="308"/>
      <c r="H59" s="308"/>
      <c r="I59" s="308"/>
      <c r="J59" s="308"/>
    </row>
    <row r="60" spans="1:11" ht="19.5" customHeight="1">
      <c r="A60" s="311"/>
      <c r="F60" s="308"/>
      <c r="G60" s="308"/>
      <c r="H60" s="308"/>
      <c r="I60" s="308"/>
      <c r="J60" s="308"/>
    </row>
    <row r="61" spans="1:11" ht="19.5" customHeight="1">
      <c r="A61" s="1454" t="s">
        <v>870</v>
      </c>
      <c r="B61" s="1455"/>
      <c r="C61" s="1455"/>
      <c r="D61" s="1456"/>
      <c r="E61" s="1457" t="s">
        <v>1034</v>
      </c>
      <c r="F61" s="1458"/>
      <c r="G61" s="1457" t="s">
        <v>950</v>
      </c>
      <c r="H61" s="1458"/>
      <c r="I61" s="1457" t="s">
        <v>951</v>
      </c>
      <c r="J61" s="1458"/>
    </row>
    <row r="62" spans="1:11" ht="19.5" customHeight="1">
      <c r="A62" s="325" t="s">
        <v>873</v>
      </c>
      <c r="B62" s="326" t="s">
        <v>874</v>
      </c>
      <c r="C62" s="326" t="s">
        <v>875</v>
      </c>
      <c r="D62" s="327" t="s">
        <v>876</v>
      </c>
      <c r="E62" s="328" t="s">
        <v>877</v>
      </c>
      <c r="F62" s="328" t="s">
        <v>878</v>
      </c>
      <c r="G62" s="328" t="s">
        <v>877</v>
      </c>
      <c r="H62" s="328" t="s">
        <v>878</v>
      </c>
      <c r="I62" s="328" t="s">
        <v>877</v>
      </c>
      <c r="J62" s="328" t="s">
        <v>878</v>
      </c>
    </row>
    <row r="63" spans="1:11" ht="19.5" customHeight="1">
      <c r="A63" s="325" t="s">
        <v>873</v>
      </c>
      <c r="B63" s="326" t="s">
        <v>874</v>
      </c>
      <c r="C63" s="326" t="s">
        <v>875</v>
      </c>
      <c r="D63" s="327" t="s">
        <v>876</v>
      </c>
      <c r="E63" s="328" t="s">
        <v>877</v>
      </c>
      <c r="F63" s="328" t="s">
        <v>878</v>
      </c>
      <c r="G63" s="328" t="s">
        <v>877</v>
      </c>
      <c r="H63" s="328" t="s">
        <v>878</v>
      </c>
      <c r="I63" s="328" t="s">
        <v>877</v>
      </c>
      <c r="J63" s="328" t="s">
        <v>878</v>
      </c>
    </row>
    <row r="64" spans="1:11" ht="19.5" customHeight="1">
      <c r="A64" s="607" t="s">
        <v>879</v>
      </c>
      <c r="B64" s="608" t="s">
        <v>879</v>
      </c>
      <c r="C64" s="608" t="s">
        <v>879</v>
      </c>
      <c r="D64" s="609" t="s">
        <v>880</v>
      </c>
      <c r="E64" s="610">
        <v>33672792</v>
      </c>
      <c r="F64" s="610">
        <v>101200073</v>
      </c>
      <c r="G64" s="610">
        <v>9749231</v>
      </c>
      <c r="H64" s="610">
        <v>55446069</v>
      </c>
      <c r="I64" s="610">
        <v>23923561</v>
      </c>
      <c r="J64" s="611">
        <v>45754004</v>
      </c>
    </row>
    <row r="65" spans="1:10" ht="19.5" customHeight="1">
      <c r="A65" s="607" t="s">
        <v>879</v>
      </c>
      <c r="B65" s="612" t="s">
        <v>879</v>
      </c>
      <c r="C65" s="612" t="s">
        <v>879</v>
      </c>
      <c r="D65" s="609" t="s">
        <v>881</v>
      </c>
      <c r="E65" s="610">
        <v>9685671</v>
      </c>
      <c r="F65" s="610">
        <v>57362271</v>
      </c>
      <c r="G65" s="610">
        <v>9348463</v>
      </c>
      <c r="H65" s="610">
        <v>53983622</v>
      </c>
      <c r="I65" s="610">
        <v>337208</v>
      </c>
      <c r="J65" s="611">
        <v>3378649</v>
      </c>
    </row>
    <row r="66" spans="1:10" ht="19.5" customHeight="1">
      <c r="A66" s="607" t="s">
        <v>882</v>
      </c>
      <c r="B66" s="612" t="s">
        <v>879</v>
      </c>
      <c r="C66" s="612" t="s">
        <v>879</v>
      </c>
      <c r="D66" s="609" t="s">
        <v>952</v>
      </c>
      <c r="E66" s="610">
        <v>4819515</v>
      </c>
      <c r="F66" s="610">
        <v>27417062</v>
      </c>
      <c r="G66" s="610">
        <v>4819515</v>
      </c>
      <c r="H66" s="610">
        <v>26982062</v>
      </c>
      <c r="I66" s="610">
        <v>0</v>
      </c>
      <c r="J66" s="611">
        <v>435000</v>
      </c>
    </row>
    <row r="67" spans="1:10" ht="19.5" customHeight="1">
      <c r="A67" s="607" t="s">
        <v>882</v>
      </c>
      <c r="B67" s="612" t="s">
        <v>953</v>
      </c>
      <c r="C67" s="612" t="s">
        <v>879</v>
      </c>
      <c r="D67" s="609" t="s">
        <v>954</v>
      </c>
      <c r="E67" s="610">
        <v>2019051</v>
      </c>
      <c r="F67" s="610">
        <v>9496525</v>
      </c>
      <c r="G67" s="610">
        <v>2019051</v>
      </c>
      <c r="H67" s="610">
        <v>9496525</v>
      </c>
      <c r="I67" s="610">
        <v>0</v>
      </c>
      <c r="J67" s="611">
        <v>0</v>
      </c>
    </row>
    <row r="68" spans="1:10" ht="19.5" customHeight="1">
      <c r="A68" s="607" t="s">
        <v>882</v>
      </c>
      <c r="B68" s="612" t="s">
        <v>953</v>
      </c>
      <c r="C68" s="612" t="s">
        <v>882</v>
      </c>
      <c r="D68" s="609" t="s">
        <v>955</v>
      </c>
      <c r="E68" s="610">
        <v>1905692</v>
      </c>
      <c r="F68" s="610">
        <v>9012652</v>
      </c>
      <c r="G68" s="610">
        <v>1905692</v>
      </c>
      <c r="H68" s="610">
        <v>9012652</v>
      </c>
      <c r="I68" s="610">
        <v>0</v>
      </c>
      <c r="J68" s="611">
        <v>0</v>
      </c>
    </row>
    <row r="69" spans="1:10" ht="19.5" customHeight="1">
      <c r="A69" s="607" t="s">
        <v>882</v>
      </c>
      <c r="B69" s="612" t="s">
        <v>953</v>
      </c>
      <c r="C69" s="612" t="s">
        <v>884</v>
      </c>
      <c r="D69" s="609" t="s">
        <v>956</v>
      </c>
      <c r="E69" s="610">
        <v>13596</v>
      </c>
      <c r="F69" s="610">
        <v>32960</v>
      </c>
      <c r="G69" s="610">
        <v>13596</v>
      </c>
      <c r="H69" s="610">
        <v>32960</v>
      </c>
      <c r="I69" s="610">
        <v>0</v>
      </c>
      <c r="J69" s="611">
        <v>0</v>
      </c>
    </row>
    <row r="70" spans="1:10" ht="19.5" customHeight="1">
      <c r="A70" s="607" t="s">
        <v>882</v>
      </c>
      <c r="B70" s="612" t="s">
        <v>953</v>
      </c>
      <c r="C70" s="612" t="s">
        <v>908</v>
      </c>
      <c r="D70" s="609" t="s">
        <v>957</v>
      </c>
      <c r="E70" s="610">
        <v>11268</v>
      </c>
      <c r="F70" s="610">
        <v>194387</v>
      </c>
      <c r="G70" s="610">
        <v>11268</v>
      </c>
      <c r="H70" s="610">
        <v>194387</v>
      </c>
      <c r="I70" s="610">
        <v>0</v>
      </c>
      <c r="J70" s="611">
        <v>0</v>
      </c>
    </row>
    <row r="71" spans="1:10" ht="19.5" customHeight="1">
      <c r="A71" s="607" t="s">
        <v>882</v>
      </c>
      <c r="B71" s="612" t="s">
        <v>953</v>
      </c>
      <c r="C71" s="612" t="s">
        <v>903</v>
      </c>
      <c r="D71" s="609" t="s">
        <v>958</v>
      </c>
      <c r="E71" s="610">
        <v>0</v>
      </c>
      <c r="F71" s="610">
        <v>2956</v>
      </c>
      <c r="G71" s="610">
        <v>0</v>
      </c>
      <c r="H71" s="610">
        <v>2956</v>
      </c>
      <c r="I71" s="610">
        <v>0</v>
      </c>
      <c r="J71" s="611">
        <v>0</v>
      </c>
    </row>
    <row r="72" spans="1:10" ht="19.5" customHeight="1">
      <c r="A72" s="607" t="s">
        <v>882</v>
      </c>
      <c r="B72" s="612" t="s">
        <v>953</v>
      </c>
      <c r="C72" s="612" t="s">
        <v>911</v>
      </c>
      <c r="D72" s="609" t="s">
        <v>959</v>
      </c>
      <c r="E72" s="610">
        <v>88495</v>
      </c>
      <c r="F72" s="610">
        <v>253570</v>
      </c>
      <c r="G72" s="610">
        <v>88495</v>
      </c>
      <c r="H72" s="610">
        <v>253570</v>
      </c>
      <c r="I72" s="610">
        <v>0</v>
      </c>
      <c r="J72" s="611">
        <v>0</v>
      </c>
    </row>
    <row r="73" spans="1:10" ht="19.5" customHeight="1">
      <c r="A73" s="607" t="s">
        <v>882</v>
      </c>
      <c r="B73" s="612" t="s">
        <v>960</v>
      </c>
      <c r="C73" s="612" t="s">
        <v>879</v>
      </c>
      <c r="D73" s="609" t="s">
        <v>961</v>
      </c>
      <c r="E73" s="610">
        <v>1340000</v>
      </c>
      <c r="F73" s="610">
        <v>9222000</v>
      </c>
      <c r="G73" s="610">
        <v>1340000</v>
      </c>
      <c r="H73" s="610">
        <v>9222000</v>
      </c>
      <c r="I73" s="610">
        <v>0</v>
      </c>
      <c r="J73" s="611">
        <v>0</v>
      </c>
    </row>
    <row r="74" spans="1:10" ht="19.5" customHeight="1">
      <c r="A74" s="607" t="s">
        <v>882</v>
      </c>
      <c r="B74" s="612" t="s">
        <v>960</v>
      </c>
      <c r="C74" s="612" t="s">
        <v>882</v>
      </c>
      <c r="D74" s="609" t="s">
        <v>955</v>
      </c>
      <c r="E74" s="610">
        <v>567000</v>
      </c>
      <c r="F74" s="610">
        <v>4106000</v>
      </c>
      <c r="G74" s="610">
        <v>567000</v>
      </c>
      <c r="H74" s="610">
        <v>4106000</v>
      </c>
      <c r="I74" s="610">
        <v>0</v>
      </c>
      <c r="J74" s="611">
        <v>0</v>
      </c>
    </row>
    <row r="75" spans="1:10" ht="19.5" customHeight="1">
      <c r="A75" s="607" t="s">
        <v>882</v>
      </c>
      <c r="B75" s="612" t="s">
        <v>960</v>
      </c>
      <c r="C75" s="612" t="s">
        <v>884</v>
      </c>
      <c r="D75" s="609" t="s">
        <v>962</v>
      </c>
      <c r="E75" s="610">
        <v>773000</v>
      </c>
      <c r="F75" s="610">
        <v>5116000</v>
      </c>
      <c r="G75" s="610">
        <v>773000</v>
      </c>
      <c r="H75" s="610">
        <v>5116000</v>
      </c>
      <c r="I75" s="610">
        <v>0</v>
      </c>
      <c r="J75" s="611">
        <v>0</v>
      </c>
    </row>
    <row r="76" spans="1:10" ht="19.5" customHeight="1">
      <c r="A76" s="607" t="s">
        <v>882</v>
      </c>
      <c r="B76" s="612" t="s">
        <v>963</v>
      </c>
      <c r="C76" s="612" t="s">
        <v>879</v>
      </c>
      <c r="D76" s="609" t="s">
        <v>964</v>
      </c>
      <c r="E76" s="610">
        <v>1458204</v>
      </c>
      <c r="F76" s="610">
        <v>8665765</v>
      </c>
      <c r="G76" s="610">
        <v>1458204</v>
      </c>
      <c r="H76" s="610">
        <v>8230765</v>
      </c>
      <c r="I76" s="610">
        <v>0</v>
      </c>
      <c r="J76" s="611">
        <v>435000</v>
      </c>
    </row>
    <row r="77" spans="1:10" ht="19.5" customHeight="1">
      <c r="A77" s="607" t="s">
        <v>882</v>
      </c>
      <c r="B77" s="612" t="s">
        <v>963</v>
      </c>
      <c r="C77" s="612" t="s">
        <v>884</v>
      </c>
      <c r="D77" s="609" t="s">
        <v>965</v>
      </c>
      <c r="E77" s="610">
        <v>1074835</v>
      </c>
      <c r="F77" s="610">
        <v>6556023</v>
      </c>
      <c r="G77" s="610">
        <v>1074835</v>
      </c>
      <c r="H77" s="610">
        <v>6556023</v>
      </c>
      <c r="I77" s="610">
        <v>0</v>
      </c>
      <c r="J77" s="611">
        <v>0</v>
      </c>
    </row>
    <row r="78" spans="1:10" ht="19.5" customHeight="1">
      <c r="A78" s="607" t="s">
        <v>882</v>
      </c>
      <c r="B78" s="612" t="s">
        <v>963</v>
      </c>
      <c r="C78" s="612" t="s">
        <v>908</v>
      </c>
      <c r="D78" s="609" t="s">
        <v>966</v>
      </c>
      <c r="E78" s="610">
        <v>1170</v>
      </c>
      <c r="F78" s="610">
        <v>21984</v>
      </c>
      <c r="G78" s="610">
        <v>1170</v>
      </c>
      <c r="H78" s="610">
        <v>21984</v>
      </c>
      <c r="I78" s="610">
        <v>0</v>
      </c>
      <c r="J78" s="611">
        <v>0</v>
      </c>
    </row>
    <row r="79" spans="1:10" ht="19.5" customHeight="1">
      <c r="A79" s="607" t="s">
        <v>882</v>
      </c>
      <c r="B79" s="612" t="s">
        <v>963</v>
      </c>
      <c r="C79" s="612" t="s">
        <v>903</v>
      </c>
      <c r="D79" s="609" t="s">
        <v>967</v>
      </c>
      <c r="E79" s="610">
        <v>0</v>
      </c>
      <c r="F79" s="610">
        <v>174</v>
      </c>
      <c r="G79" s="610">
        <v>0</v>
      </c>
      <c r="H79" s="610">
        <v>174</v>
      </c>
      <c r="I79" s="610">
        <v>0</v>
      </c>
      <c r="J79" s="611">
        <v>0</v>
      </c>
    </row>
    <row r="80" spans="1:10" ht="19.5" customHeight="1">
      <c r="A80" s="607" t="s">
        <v>882</v>
      </c>
      <c r="B80" s="612" t="s">
        <v>963</v>
      </c>
      <c r="C80" s="612" t="s">
        <v>911</v>
      </c>
      <c r="D80" s="609" t="s">
        <v>968</v>
      </c>
      <c r="E80" s="610">
        <v>189388</v>
      </c>
      <c r="F80" s="610">
        <v>639224</v>
      </c>
      <c r="G80" s="610">
        <v>189388</v>
      </c>
      <c r="H80" s="610">
        <v>639224</v>
      </c>
      <c r="I80" s="610">
        <v>0</v>
      </c>
      <c r="J80" s="611">
        <v>0</v>
      </c>
    </row>
    <row r="81" spans="1:10" ht="23.25" customHeight="1">
      <c r="A81" s="607" t="s">
        <v>882</v>
      </c>
      <c r="B81" s="612" t="s">
        <v>963</v>
      </c>
      <c r="C81" s="612" t="s">
        <v>918</v>
      </c>
      <c r="D81" s="609" t="s">
        <v>969</v>
      </c>
      <c r="E81" s="610">
        <v>108604</v>
      </c>
      <c r="F81" s="610">
        <v>257406</v>
      </c>
      <c r="G81" s="610">
        <v>108604</v>
      </c>
      <c r="H81" s="610">
        <v>257406</v>
      </c>
      <c r="I81" s="610">
        <v>0</v>
      </c>
      <c r="J81" s="611">
        <v>0</v>
      </c>
    </row>
    <row r="82" spans="1:10" ht="23.25" customHeight="1">
      <c r="A82" s="607" t="s">
        <v>882</v>
      </c>
      <c r="B82" s="612" t="s">
        <v>963</v>
      </c>
      <c r="C82" s="612" t="s">
        <v>920</v>
      </c>
      <c r="D82" s="609" t="s">
        <v>970</v>
      </c>
      <c r="E82" s="610">
        <v>84207</v>
      </c>
      <c r="F82" s="610">
        <v>1190954</v>
      </c>
      <c r="G82" s="610">
        <v>84207</v>
      </c>
      <c r="H82" s="610">
        <v>755954</v>
      </c>
      <c r="I82" s="610">
        <v>0</v>
      </c>
      <c r="J82" s="611">
        <v>435000</v>
      </c>
    </row>
    <row r="83" spans="1:10" ht="19.5" customHeight="1">
      <c r="A83" s="607" t="s">
        <v>882</v>
      </c>
      <c r="B83" s="612" t="s">
        <v>971</v>
      </c>
      <c r="C83" s="612" t="s">
        <v>879</v>
      </c>
      <c r="D83" s="609" t="s">
        <v>972</v>
      </c>
      <c r="E83" s="610">
        <v>2260</v>
      </c>
      <c r="F83" s="610">
        <v>32772</v>
      </c>
      <c r="G83" s="610">
        <v>2260</v>
      </c>
      <c r="H83" s="610">
        <v>32772</v>
      </c>
      <c r="I83" s="610">
        <v>0</v>
      </c>
      <c r="J83" s="611">
        <v>0</v>
      </c>
    </row>
    <row r="84" spans="1:10" ht="19.5" customHeight="1">
      <c r="A84" s="607" t="s">
        <v>882</v>
      </c>
      <c r="B84" s="612" t="s">
        <v>971</v>
      </c>
      <c r="C84" s="612" t="s">
        <v>884</v>
      </c>
      <c r="D84" s="609" t="s">
        <v>973</v>
      </c>
      <c r="E84" s="610">
        <v>2260</v>
      </c>
      <c r="F84" s="610">
        <v>32772</v>
      </c>
      <c r="G84" s="610">
        <v>2260</v>
      </c>
      <c r="H84" s="610">
        <v>32772</v>
      </c>
      <c r="I84" s="610">
        <v>0</v>
      </c>
      <c r="J84" s="611">
        <v>0</v>
      </c>
    </row>
    <row r="85" spans="1:10" ht="19.5" customHeight="1">
      <c r="A85" s="607" t="s">
        <v>884</v>
      </c>
      <c r="B85" s="612" t="s">
        <v>879</v>
      </c>
      <c r="C85" s="612" t="s">
        <v>879</v>
      </c>
      <c r="D85" s="609" t="s">
        <v>974</v>
      </c>
      <c r="E85" s="610">
        <v>278560</v>
      </c>
      <c r="F85" s="610">
        <v>1960373</v>
      </c>
      <c r="G85" s="610">
        <v>278560</v>
      </c>
      <c r="H85" s="610">
        <v>1960373</v>
      </c>
      <c r="I85" s="610">
        <v>0</v>
      </c>
      <c r="J85" s="611">
        <v>0</v>
      </c>
    </row>
    <row r="86" spans="1:10" ht="19.5" customHeight="1">
      <c r="A86" s="607" t="s">
        <v>884</v>
      </c>
      <c r="B86" s="612" t="s">
        <v>975</v>
      </c>
      <c r="C86" s="612" t="s">
        <v>879</v>
      </c>
      <c r="D86" s="609" t="s">
        <v>976</v>
      </c>
      <c r="E86" s="610">
        <v>161829</v>
      </c>
      <c r="F86" s="610">
        <v>895854</v>
      </c>
      <c r="G86" s="610">
        <v>161829</v>
      </c>
      <c r="H86" s="610">
        <v>895854</v>
      </c>
      <c r="I86" s="610">
        <v>0</v>
      </c>
      <c r="J86" s="611">
        <v>0</v>
      </c>
    </row>
    <row r="87" spans="1:10" ht="19.5" customHeight="1">
      <c r="A87" s="607" t="s">
        <v>884</v>
      </c>
      <c r="B87" s="612" t="s">
        <v>975</v>
      </c>
      <c r="C87" s="612" t="s">
        <v>884</v>
      </c>
      <c r="D87" s="609" t="s">
        <v>977</v>
      </c>
      <c r="E87" s="610">
        <v>54000</v>
      </c>
      <c r="F87" s="610">
        <v>104000</v>
      </c>
      <c r="G87" s="610">
        <v>54000</v>
      </c>
      <c r="H87" s="610">
        <v>104000</v>
      </c>
      <c r="I87" s="610">
        <v>0</v>
      </c>
      <c r="J87" s="611">
        <v>0</v>
      </c>
    </row>
    <row r="88" spans="1:10" ht="19.5" customHeight="1">
      <c r="A88" s="607" t="s">
        <v>884</v>
      </c>
      <c r="B88" s="612" t="s">
        <v>975</v>
      </c>
      <c r="C88" s="612" t="s">
        <v>908</v>
      </c>
      <c r="D88" s="609" t="s">
        <v>978</v>
      </c>
      <c r="E88" s="610">
        <v>107829</v>
      </c>
      <c r="F88" s="610">
        <v>791854</v>
      </c>
      <c r="G88" s="610">
        <v>107829</v>
      </c>
      <c r="H88" s="610">
        <v>791854</v>
      </c>
      <c r="I88" s="610">
        <v>0</v>
      </c>
      <c r="J88" s="611">
        <v>0</v>
      </c>
    </row>
    <row r="89" spans="1:10" ht="19.5" customHeight="1">
      <c r="A89" s="607" t="s">
        <v>884</v>
      </c>
      <c r="B89" s="612" t="s">
        <v>979</v>
      </c>
      <c r="C89" s="612" t="s">
        <v>879</v>
      </c>
      <c r="D89" s="609" t="s">
        <v>980</v>
      </c>
      <c r="E89" s="610">
        <v>116731</v>
      </c>
      <c r="F89" s="610">
        <v>1064519</v>
      </c>
      <c r="G89" s="610">
        <v>116731</v>
      </c>
      <c r="H89" s="610">
        <v>1064519</v>
      </c>
      <c r="I89" s="610">
        <v>0</v>
      </c>
      <c r="J89" s="611">
        <v>0</v>
      </c>
    </row>
    <row r="90" spans="1:10" ht="19.5" customHeight="1">
      <c r="A90" s="607" t="s">
        <v>884</v>
      </c>
      <c r="B90" s="612" t="s">
        <v>979</v>
      </c>
      <c r="C90" s="612" t="s">
        <v>884</v>
      </c>
      <c r="D90" s="609" t="s">
        <v>981</v>
      </c>
      <c r="E90" s="610">
        <v>97412</v>
      </c>
      <c r="F90" s="610">
        <v>955370</v>
      </c>
      <c r="G90" s="610">
        <v>97412</v>
      </c>
      <c r="H90" s="610">
        <v>955370</v>
      </c>
      <c r="I90" s="610">
        <v>0</v>
      </c>
      <c r="J90" s="611">
        <v>0</v>
      </c>
    </row>
    <row r="91" spans="1:10" ht="19.5" customHeight="1">
      <c r="A91" s="607" t="s">
        <v>884</v>
      </c>
      <c r="B91" s="612" t="s">
        <v>979</v>
      </c>
      <c r="C91" s="612" t="s">
        <v>908</v>
      </c>
      <c r="D91" s="609" t="s">
        <v>970</v>
      </c>
      <c r="E91" s="610">
        <v>19319</v>
      </c>
      <c r="F91" s="610">
        <v>109149</v>
      </c>
      <c r="G91" s="610">
        <v>19319</v>
      </c>
      <c r="H91" s="610">
        <v>109149</v>
      </c>
      <c r="I91" s="610">
        <v>0</v>
      </c>
      <c r="J91" s="611">
        <v>0</v>
      </c>
    </row>
    <row r="92" spans="1:10" ht="19.5" customHeight="1">
      <c r="A92" s="607" t="s">
        <v>908</v>
      </c>
      <c r="B92" s="612" t="s">
        <v>879</v>
      </c>
      <c r="C92" s="612" t="s">
        <v>879</v>
      </c>
      <c r="D92" s="609" t="s">
        <v>982</v>
      </c>
      <c r="E92" s="610">
        <v>2290767</v>
      </c>
      <c r="F92" s="610">
        <v>14296797</v>
      </c>
      <c r="G92" s="610">
        <v>1953559</v>
      </c>
      <c r="H92" s="610">
        <v>11378148</v>
      </c>
      <c r="I92" s="610">
        <v>337208</v>
      </c>
      <c r="J92" s="611">
        <v>2918649</v>
      </c>
    </row>
    <row r="93" spans="1:10" ht="19.5" customHeight="1">
      <c r="A93" s="607" t="s">
        <v>908</v>
      </c>
      <c r="B93" s="612" t="s">
        <v>983</v>
      </c>
      <c r="C93" s="612" t="s">
        <v>879</v>
      </c>
      <c r="D93" s="609" t="s">
        <v>984</v>
      </c>
      <c r="E93" s="610">
        <v>744777</v>
      </c>
      <c r="F93" s="610">
        <v>3367389</v>
      </c>
      <c r="G93" s="610">
        <v>441047</v>
      </c>
      <c r="H93" s="610">
        <v>2578218</v>
      </c>
      <c r="I93" s="610">
        <v>303730</v>
      </c>
      <c r="J93" s="611">
        <v>789171</v>
      </c>
    </row>
    <row r="94" spans="1:10" ht="19.5" customHeight="1">
      <c r="A94" s="607" t="s">
        <v>908</v>
      </c>
      <c r="B94" s="612" t="s">
        <v>983</v>
      </c>
      <c r="C94" s="612" t="s">
        <v>884</v>
      </c>
      <c r="D94" s="609" t="s">
        <v>985</v>
      </c>
      <c r="E94" s="610">
        <v>744777</v>
      </c>
      <c r="F94" s="610">
        <v>3367389</v>
      </c>
      <c r="G94" s="610">
        <v>441047</v>
      </c>
      <c r="H94" s="610">
        <v>2578218</v>
      </c>
      <c r="I94" s="610">
        <v>303730</v>
      </c>
      <c r="J94" s="611">
        <v>789171</v>
      </c>
    </row>
    <row r="95" spans="1:10" ht="19.5" customHeight="1">
      <c r="A95" s="607" t="s">
        <v>908</v>
      </c>
      <c r="B95" s="612" t="s">
        <v>986</v>
      </c>
      <c r="C95" s="612" t="s">
        <v>879</v>
      </c>
      <c r="D95" s="609" t="s">
        <v>987</v>
      </c>
      <c r="E95" s="610">
        <v>5192</v>
      </c>
      <c r="F95" s="610">
        <v>49454</v>
      </c>
      <c r="G95" s="610">
        <v>5192</v>
      </c>
      <c r="H95" s="610">
        <v>49454</v>
      </c>
      <c r="I95" s="610">
        <v>0</v>
      </c>
      <c r="J95" s="611">
        <v>0</v>
      </c>
    </row>
    <row r="96" spans="1:10" ht="19.5" customHeight="1">
      <c r="A96" s="607" t="s">
        <v>908</v>
      </c>
      <c r="B96" s="612" t="s">
        <v>986</v>
      </c>
      <c r="C96" s="612" t="s">
        <v>908</v>
      </c>
      <c r="D96" s="609" t="s">
        <v>988</v>
      </c>
      <c r="E96" s="610">
        <v>5192</v>
      </c>
      <c r="F96" s="610">
        <v>49454</v>
      </c>
      <c r="G96" s="610">
        <v>5192</v>
      </c>
      <c r="H96" s="610">
        <v>49454</v>
      </c>
      <c r="I96" s="610">
        <v>0</v>
      </c>
      <c r="J96" s="611">
        <v>0</v>
      </c>
    </row>
    <row r="97" spans="1:10" ht="23.25" customHeight="1">
      <c r="A97" s="607" t="s">
        <v>908</v>
      </c>
      <c r="B97" s="612" t="s">
        <v>989</v>
      </c>
      <c r="C97" s="612" t="s">
        <v>879</v>
      </c>
      <c r="D97" s="609" t="s">
        <v>990</v>
      </c>
      <c r="E97" s="610">
        <v>1540798</v>
      </c>
      <c r="F97" s="610">
        <v>10879954</v>
      </c>
      <c r="G97" s="610">
        <v>1507320</v>
      </c>
      <c r="H97" s="610">
        <v>8750476</v>
      </c>
      <c r="I97" s="610">
        <v>33478</v>
      </c>
      <c r="J97" s="611">
        <v>2129478</v>
      </c>
    </row>
    <row r="98" spans="1:10">
      <c r="A98" s="607" t="s">
        <v>908</v>
      </c>
      <c r="B98" s="612" t="s">
        <v>989</v>
      </c>
      <c r="C98" s="612" t="s">
        <v>884</v>
      </c>
      <c r="D98" s="609" t="s">
        <v>991</v>
      </c>
      <c r="E98" s="610">
        <v>623199</v>
      </c>
      <c r="F98" s="610">
        <v>2526264</v>
      </c>
      <c r="G98" s="610">
        <v>607721</v>
      </c>
      <c r="H98" s="610">
        <v>2510786</v>
      </c>
      <c r="I98" s="610">
        <v>15478</v>
      </c>
      <c r="J98" s="611">
        <v>15478</v>
      </c>
    </row>
    <row r="99" spans="1:10">
      <c r="A99" s="607" t="s">
        <v>908</v>
      </c>
      <c r="B99" s="612" t="s">
        <v>989</v>
      </c>
      <c r="C99" s="612" t="s">
        <v>911</v>
      </c>
      <c r="D99" s="609" t="s">
        <v>993</v>
      </c>
      <c r="E99" s="610">
        <v>776389</v>
      </c>
      <c r="F99" s="610">
        <v>7628295</v>
      </c>
      <c r="G99" s="610">
        <v>758389</v>
      </c>
      <c r="H99" s="610">
        <v>5514295</v>
      </c>
      <c r="I99" s="610">
        <v>18000</v>
      </c>
      <c r="J99" s="611">
        <v>2114000</v>
      </c>
    </row>
    <row r="100" spans="1:10">
      <c r="A100" s="607" t="s">
        <v>908</v>
      </c>
      <c r="B100" s="612" t="s">
        <v>989</v>
      </c>
      <c r="C100" s="612" t="s">
        <v>918</v>
      </c>
      <c r="D100" s="609" t="s">
        <v>994</v>
      </c>
      <c r="E100" s="610">
        <v>141210</v>
      </c>
      <c r="F100" s="610">
        <v>725395</v>
      </c>
      <c r="G100" s="610">
        <v>141210</v>
      </c>
      <c r="H100" s="610">
        <v>725395</v>
      </c>
      <c r="I100" s="610">
        <v>0</v>
      </c>
      <c r="J100" s="611">
        <v>0</v>
      </c>
    </row>
    <row r="101" spans="1:10">
      <c r="A101" s="607" t="s">
        <v>903</v>
      </c>
      <c r="B101" s="612" t="s">
        <v>879</v>
      </c>
      <c r="C101" s="612" t="s">
        <v>879</v>
      </c>
      <c r="D101" s="609" t="s">
        <v>995</v>
      </c>
      <c r="E101" s="610">
        <v>501777</v>
      </c>
      <c r="F101" s="610">
        <v>3453665</v>
      </c>
      <c r="G101" s="610">
        <v>501777</v>
      </c>
      <c r="H101" s="610">
        <v>3428665</v>
      </c>
      <c r="I101" s="610">
        <v>0</v>
      </c>
      <c r="J101" s="611">
        <v>25000</v>
      </c>
    </row>
    <row r="102" spans="1:10">
      <c r="A102" s="607" t="s">
        <v>903</v>
      </c>
      <c r="B102" s="612" t="s">
        <v>996</v>
      </c>
      <c r="C102" s="612" t="s">
        <v>879</v>
      </c>
      <c r="D102" s="609" t="s">
        <v>997</v>
      </c>
      <c r="E102" s="610">
        <v>37487</v>
      </c>
      <c r="F102" s="610">
        <v>154811</v>
      </c>
      <c r="G102" s="610">
        <v>37487</v>
      </c>
      <c r="H102" s="610">
        <v>154811</v>
      </c>
      <c r="I102" s="610">
        <v>0</v>
      </c>
      <c r="J102" s="611">
        <v>0</v>
      </c>
    </row>
    <row r="103" spans="1:10">
      <c r="A103" s="607" t="s">
        <v>903</v>
      </c>
      <c r="B103" s="612" t="s">
        <v>996</v>
      </c>
      <c r="C103" s="612" t="s">
        <v>884</v>
      </c>
      <c r="D103" s="609" t="s">
        <v>998</v>
      </c>
      <c r="E103" s="610">
        <v>37487</v>
      </c>
      <c r="F103" s="610">
        <v>154811</v>
      </c>
      <c r="G103" s="610">
        <v>37487</v>
      </c>
      <c r="H103" s="610">
        <v>154811</v>
      </c>
      <c r="I103" s="610">
        <v>0</v>
      </c>
      <c r="J103" s="611">
        <v>0</v>
      </c>
    </row>
    <row r="104" spans="1:10">
      <c r="A104" s="607" t="s">
        <v>903</v>
      </c>
      <c r="B104" s="612" t="s">
        <v>999</v>
      </c>
      <c r="C104" s="612" t="s">
        <v>879</v>
      </c>
      <c r="D104" s="609" t="s">
        <v>1000</v>
      </c>
      <c r="E104" s="610">
        <v>5306</v>
      </c>
      <c r="F104" s="610">
        <v>56406</v>
      </c>
      <c r="G104" s="610">
        <v>5306</v>
      </c>
      <c r="H104" s="610">
        <v>31406</v>
      </c>
      <c r="I104" s="610">
        <v>0</v>
      </c>
      <c r="J104" s="611">
        <v>25000</v>
      </c>
    </row>
    <row r="105" spans="1:10">
      <c r="A105" s="607" t="s">
        <v>903</v>
      </c>
      <c r="B105" s="612" t="s">
        <v>999</v>
      </c>
      <c r="C105" s="612" t="s">
        <v>884</v>
      </c>
      <c r="D105" s="609" t="s">
        <v>1001</v>
      </c>
      <c r="E105" s="610">
        <v>5306</v>
      </c>
      <c r="F105" s="610">
        <v>56406</v>
      </c>
      <c r="G105" s="610">
        <v>5306</v>
      </c>
      <c r="H105" s="610">
        <v>31406</v>
      </c>
      <c r="I105" s="610">
        <v>0</v>
      </c>
      <c r="J105" s="611">
        <v>25000</v>
      </c>
    </row>
    <row r="106" spans="1:10">
      <c r="A106" s="607" t="s">
        <v>903</v>
      </c>
      <c r="B106" s="612" t="s">
        <v>1002</v>
      </c>
      <c r="C106" s="612" t="s">
        <v>879</v>
      </c>
      <c r="D106" s="609" t="s">
        <v>1003</v>
      </c>
      <c r="E106" s="610">
        <v>458984</v>
      </c>
      <c r="F106" s="610">
        <v>3242448</v>
      </c>
      <c r="G106" s="610">
        <v>458984</v>
      </c>
      <c r="H106" s="610">
        <v>3242448</v>
      </c>
      <c r="I106" s="610">
        <v>0</v>
      </c>
      <c r="J106" s="611">
        <v>0</v>
      </c>
    </row>
    <row r="107" spans="1:10">
      <c r="A107" s="607" t="s">
        <v>903</v>
      </c>
      <c r="B107" s="612" t="s">
        <v>1002</v>
      </c>
      <c r="C107" s="612" t="s">
        <v>884</v>
      </c>
      <c r="D107" s="609" t="s">
        <v>1004</v>
      </c>
      <c r="E107" s="610">
        <v>458984</v>
      </c>
      <c r="F107" s="610">
        <v>3242448</v>
      </c>
      <c r="G107" s="610">
        <v>458984</v>
      </c>
      <c r="H107" s="610">
        <v>3242448</v>
      </c>
      <c r="I107" s="610">
        <v>0</v>
      </c>
      <c r="J107" s="611">
        <v>0</v>
      </c>
    </row>
    <row r="108" spans="1:10">
      <c r="A108" s="607" t="s">
        <v>911</v>
      </c>
      <c r="B108" s="612" t="s">
        <v>879</v>
      </c>
      <c r="C108" s="612" t="s">
        <v>879</v>
      </c>
      <c r="D108" s="609" t="s">
        <v>1005</v>
      </c>
      <c r="E108" s="610">
        <v>1227251</v>
      </c>
      <c r="F108" s="610">
        <v>6852476</v>
      </c>
      <c r="G108" s="610">
        <v>1227251</v>
      </c>
      <c r="H108" s="610">
        <v>6852476</v>
      </c>
      <c r="I108" s="610">
        <v>0</v>
      </c>
      <c r="J108" s="611">
        <v>0</v>
      </c>
    </row>
    <row r="109" spans="1:10">
      <c r="A109" s="607" t="s">
        <v>911</v>
      </c>
      <c r="B109" s="612" t="s">
        <v>1006</v>
      </c>
      <c r="C109" s="612" t="s">
        <v>879</v>
      </c>
      <c r="D109" s="609" t="s">
        <v>1007</v>
      </c>
      <c r="E109" s="610">
        <v>1041338</v>
      </c>
      <c r="F109" s="610">
        <v>6349480</v>
      </c>
      <c r="G109" s="610">
        <v>1041338</v>
      </c>
      <c r="H109" s="610">
        <v>6349480</v>
      </c>
      <c r="I109" s="610">
        <v>0</v>
      </c>
      <c r="J109" s="611">
        <v>0</v>
      </c>
    </row>
    <row r="110" spans="1:10">
      <c r="A110" s="607" t="s">
        <v>911</v>
      </c>
      <c r="B110" s="612" t="s">
        <v>1006</v>
      </c>
      <c r="C110" s="612" t="s">
        <v>908</v>
      </c>
      <c r="D110" s="609" t="s">
        <v>1008</v>
      </c>
      <c r="E110" s="610">
        <v>1041338</v>
      </c>
      <c r="F110" s="610">
        <v>6349480</v>
      </c>
      <c r="G110" s="610">
        <v>1041338</v>
      </c>
      <c r="H110" s="610">
        <v>6349480</v>
      </c>
      <c r="I110" s="610">
        <v>0</v>
      </c>
      <c r="J110" s="611">
        <v>0</v>
      </c>
    </row>
    <row r="111" spans="1:10">
      <c r="A111" s="607" t="s">
        <v>911</v>
      </c>
      <c r="B111" s="612" t="s">
        <v>1009</v>
      </c>
      <c r="C111" s="612" t="s">
        <v>879</v>
      </c>
      <c r="D111" s="609" t="s">
        <v>1010</v>
      </c>
      <c r="E111" s="610">
        <v>185913</v>
      </c>
      <c r="F111" s="610">
        <v>502996</v>
      </c>
      <c r="G111" s="610">
        <v>185913</v>
      </c>
      <c r="H111" s="610">
        <v>502996</v>
      </c>
      <c r="I111" s="610">
        <v>0</v>
      </c>
      <c r="J111" s="611">
        <v>0</v>
      </c>
    </row>
    <row r="112" spans="1:10">
      <c r="A112" s="607" t="s">
        <v>911</v>
      </c>
      <c r="B112" s="612" t="s">
        <v>1009</v>
      </c>
      <c r="C112" s="612" t="s">
        <v>884</v>
      </c>
      <c r="D112" s="609" t="s">
        <v>1011</v>
      </c>
      <c r="E112" s="610">
        <v>185913</v>
      </c>
      <c r="F112" s="610">
        <v>502996</v>
      </c>
      <c r="G112" s="610">
        <v>185913</v>
      </c>
      <c r="H112" s="610">
        <v>502996</v>
      </c>
      <c r="I112" s="610">
        <v>0</v>
      </c>
      <c r="J112" s="611">
        <v>0</v>
      </c>
    </row>
    <row r="113" spans="1:10">
      <c r="A113" s="607" t="s">
        <v>918</v>
      </c>
      <c r="B113" s="612" t="s">
        <v>879</v>
      </c>
      <c r="C113" s="612" t="s">
        <v>879</v>
      </c>
      <c r="D113" s="609" t="s">
        <v>1012</v>
      </c>
      <c r="E113" s="610">
        <v>567801</v>
      </c>
      <c r="F113" s="610">
        <v>3322498</v>
      </c>
      <c r="G113" s="610">
        <v>567801</v>
      </c>
      <c r="H113" s="610">
        <v>3322498</v>
      </c>
      <c r="I113" s="610">
        <v>0</v>
      </c>
      <c r="J113" s="611">
        <v>0</v>
      </c>
    </row>
    <row r="114" spans="1:10">
      <c r="A114" s="607" t="s">
        <v>918</v>
      </c>
      <c r="B114" s="612" t="s">
        <v>1013</v>
      </c>
      <c r="C114" s="612" t="s">
        <v>879</v>
      </c>
      <c r="D114" s="609" t="s">
        <v>1014</v>
      </c>
      <c r="E114" s="610">
        <v>567801</v>
      </c>
      <c r="F114" s="610">
        <v>3322498</v>
      </c>
      <c r="G114" s="610">
        <v>567801</v>
      </c>
      <c r="H114" s="610">
        <v>3322498</v>
      </c>
      <c r="I114" s="610">
        <v>0</v>
      </c>
      <c r="J114" s="611">
        <v>0</v>
      </c>
    </row>
    <row r="115" spans="1:10">
      <c r="A115" s="607" t="s">
        <v>918</v>
      </c>
      <c r="B115" s="612" t="s">
        <v>1013</v>
      </c>
      <c r="C115" s="612" t="s">
        <v>882</v>
      </c>
      <c r="D115" s="609" t="s">
        <v>1015</v>
      </c>
      <c r="E115" s="610">
        <v>567801</v>
      </c>
      <c r="F115" s="610">
        <v>3322498</v>
      </c>
      <c r="G115" s="610">
        <v>567801</v>
      </c>
      <c r="H115" s="610">
        <v>3322498</v>
      </c>
      <c r="I115" s="610">
        <v>0</v>
      </c>
      <c r="J115" s="611">
        <v>0</v>
      </c>
    </row>
    <row r="116" spans="1:10">
      <c r="A116" s="607" t="s">
        <v>920</v>
      </c>
      <c r="B116" s="612" t="s">
        <v>879</v>
      </c>
      <c r="C116" s="612" t="s">
        <v>879</v>
      </c>
      <c r="D116" s="609" t="s">
        <v>1016</v>
      </c>
      <c r="E116" s="610">
        <v>0</v>
      </c>
      <c r="F116" s="610">
        <v>59400</v>
      </c>
      <c r="G116" s="610">
        <v>0</v>
      </c>
      <c r="H116" s="610">
        <v>59400</v>
      </c>
      <c r="I116" s="610">
        <v>0</v>
      </c>
      <c r="J116" s="611">
        <v>0</v>
      </c>
    </row>
    <row r="117" spans="1:10">
      <c r="A117" s="607" t="s">
        <v>920</v>
      </c>
      <c r="B117" s="612" t="s">
        <v>1017</v>
      </c>
      <c r="C117" s="612" t="s">
        <v>879</v>
      </c>
      <c r="D117" s="609" t="s">
        <v>1018</v>
      </c>
      <c r="E117" s="610">
        <v>0</v>
      </c>
      <c r="F117" s="610">
        <v>59400</v>
      </c>
      <c r="G117" s="610">
        <v>0</v>
      </c>
      <c r="H117" s="610">
        <v>59400</v>
      </c>
      <c r="I117" s="610">
        <v>0</v>
      </c>
      <c r="J117" s="611">
        <v>0</v>
      </c>
    </row>
    <row r="118" spans="1:10">
      <c r="A118" s="607" t="s">
        <v>920</v>
      </c>
      <c r="B118" s="612" t="s">
        <v>1017</v>
      </c>
      <c r="C118" s="612" t="s">
        <v>884</v>
      </c>
      <c r="D118" s="609" t="s">
        <v>1019</v>
      </c>
      <c r="E118" s="610">
        <v>0</v>
      </c>
      <c r="F118" s="610">
        <v>59400</v>
      </c>
      <c r="G118" s="610">
        <v>0</v>
      </c>
      <c r="H118" s="610">
        <v>59400</v>
      </c>
      <c r="I118" s="610">
        <v>0</v>
      </c>
      <c r="J118" s="611">
        <v>0</v>
      </c>
    </row>
    <row r="119" spans="1:10">
      <c r="A119" s="607" t="s">
        <v>879</v>
      </c>
      <c r="B119" s="612" t="s">
        <v>879</v>
      </c>
      <c r="C119" s="612" t="s">
        <v>879</v>
      </c>
      <c r="D119" s="609" t="s">
        <v>947</v>
      </c>
      <c r="E119" s="610">
        <v>23987121</v>
      </c>
      <c r="F119" s="610">
        <v>43837802</v>
      </c>
      <c r="G119" s="610">
        <v>400768</v>
      </c>
      <c r="H119" s="610">
        <v>1462447</v>
      </c>
      <c r="I119" s="610">
        <v>23586353</v>
      </c>
      <c r="J119" s="611">
        <v>42375355</v>
      </c>
    </row>
    <row r="120" spans="1:10">
      <c r="A120" s="607" t="s">
        <v>882</v>
      </c>
      <c r="B120" s="612" t="s">
        <v>879</v>
      </c>
      <c r="C120" s="612" t="s">
        <v>879</v>
      </c>
      <c r="D120" s="609" t="s">
        <v>952</v>
      </c>
      <c r="E120" s="610">
        <v>626180</v>
      </c>
      <c r="F120" s="610">
        <v>1329562</v>
      </c>
      <c r="G120" s="610">
        <v>0</v>
      </c>
      <c r="H120" s="610">
        <v>501382</v>
      </c>
      <c r="I120" s="610">
        <v>626180</v>
      </c>
      <c r="J120" s="611">
        <v>828180</v>
      </c>
    </row>
    <row r="121" spans="1:10">
      <c r="A121" s="607" t="s">
        <v>882</v>
      </c>
      <c r="B121" s="612" t="s">
        <v>953</v>
      </c>
      <c r="C121" s="612" t="s">
        <v>879</v>
      </c>
      <c r="D121" s="609" t="s">
        <v>954</v>
      </c>
      <c r="E121" s="610">
        <v>0</v>
      </c>
      <c r="F121" s="610">
        <v>91382</v>
      </c>
      <c r="G121" s="610">
        <v>0</v>
      </c>
      <c r="H121" s="610">
        <v>91382</v>
      </c>
      <c r="I121" s="610">
        <v>0</v>
      </c>
      <c r="J121" s="611">
        <v>0</v>
      </c>
    </row>
    <row r="122" spans="1:10">
      <c r="A122" s="607" t="s">
        <v>882</v>
      </c>
      <c r="B122" s="612" t="s">
        <v>953</v>
      </c>
      <c r="C122" s="612" t="s">
        <v>1020</v>
      </c>
      <c r="D122" s="609" t="s">
        <v>1021</v>
      </c>
      <c r="E122" s="610">
        <v>0</v>
      </c>
      <c r="F122" s="610">
        <v>91382</v>
      </c>
      <c r="G122" s="610">
        <v>0</v>
      </c>
      <c r="H122" s="610">
        <v>91382</v>
      </c>
      <c r="I122" s="610">
        <v>0</v>
      </c>
      <c r="J122" s="611">
        <v>0</v>
      </c>
    </row>
    <row r="123" spans="1:10">
      <c r="A123" s="607" t="s">
        <v>882</v>
      </c>
      <c r="B123" s="612" t="s">
        <v>960</v>
      </c>
      <c r="C123" s="612" t="s">
        <v>879</v>
      </c>
      <c r="D123" s="609" t="s">
        <v>961</v>
      </c>
      <c r="E123" s="610">
        <v>0</v>
      </c>
      <c r="F123" s="610">
        <v>410000</v>
      </c>
      <c r="G123" s="610">
        <v>0</v>
      </c>
      <c r="H123" s="610">
        <v>410000</v>
      </c>
      <c r="I123" s="610">
        <v>0</v>
      </c>
      <c r="J123" s="611">
        <v>0</v>
      </c>
    </row>
    <row r="124" spans="1:10">
      <c r="A124" s="607" t="s">
        <v>882</v>
      </c>
      <c r="B124" s="612" t="s">
        <v>960</v>
      </c>
      <c r="C124" s="612" t="s">
        <v>1020</v>
      </c>
      <c r="D124" s="609" t="s">
        <v>1021</v>
      </c>
      <c r="E124" s="610">
        <v>0</v>
      </c>
      <c r="F124" s="610">
        <v>410000</v>
      </c>
      <c r="G124" s="610">
        <v>0</v>
      </c>
      <c r="H124" s="610">
        <v>410000</v>
      </c>
      <c r="I124" s="610">
        <v>0</v>
      </c>
      <c r="J124" s="611">
        <v>0</v>
      </c>
    </row>
    <row r="125" spans="1:10">
      <c r="A125" s="607" t="s">
        <v>882</v>
      </c>
      <c r="B125" s="612" t="s">
        <v>963</v>
      </c>
      <c r="C125" s="612" t="s">
        <v>879</v>
      </c>
      <c r="D125" s="609" t="s">
        <v>964</v>
      </c>
      <c r="E125" s="610">
        <v>626180</v>
      </c>
      <c r="F125" s="610">
        <v>828180</v>
      </c>
      <c r="G125" s="610">
        <v>0</v>
      </c>
      <c r="H125" s="610">
        <v>0</v>
      </c>
      <c r="I125" s="610">
        <v>626180</v>
      </c>
      <c r="J125" s="611">
        <v>828180</v>
      </c>
    </row>
    <row r="126" spans="1:10">
      <c r="A126" s="607" t="s">
        <v>882</v>
      </c>
      <c r="B126" s="612" t="s">
        <v>963</v>
      </c>
      <c r="C126" s="612" t="s">
        <v>1020</v>
      </c>
      <c r="D126" s="609" t="s">
        <v>1021</v>
      </c>
      <c r="E126" s="610">
        <v>626180</v>
      </c>
      <c r="F126" s="610">
        <v>828180</v>
      </c>
      <c r="G126" s="610">
        <v>0</v>
      </c>
      <c r="H126" s="610">
        <v>0</v>
      </c>
      <c r="I126" s="610">
        <v>626180</v>
      </c>
      <c r="J126" s="611">
        <v>828180</v>
      </c>
    </row>
    <row r="127" spans="1:10">
      <c r="A127" s="607" t="s">
        <v>884</v>
      </c>
      <c r="B127" s="612" t="s">
        <v>879</v>
      </c>
      <c r="C127" s="612" t="s">
        <v>879</v>
      </c>
      <c r="D127" s="609" t="s">
        <v>974</v>
      </c>
      <c r="E127" s="610">
        <v>0</v>
      </c>
      <c r="F127" s="610">
        <v>16200</v>
      </c>
      <c r="G127" s="610">
        <v>0</v>
      </c>
      <c r="H127" s="610">
        <v>16200</v>
      </c>
      <c r="I127" s="610">
        <v>0</v>
      </c>
      <c r="J127" s="611">
        <v>0</v>
      </c>
    </row>
    <row r="128" spans="1:10">
      <c r="A128" s="607" t="s">
        <v>884</v>
      </c>
      <c r="B128" s="612" t="s">
        <v>975</v>
      </c>
      <c r="C128" s="612" t="s">
        <v>879</v>
      </c>
      <c r="D128" s="609" t="s">
        <v>976</v>
      </c>
      <c r="E128" s="610">
        <v>0</v>
      </c>
      <c r="F128" s="610">
        <v>16200</v>
      </c>
      <c r="G128" s="610">
        <v>0</v>
      </c>
      <c r="H128" s="610">
        <v>16200</v>
      </c>
      <c r="I128" s="610">
        <v>0</v>
      </c>
      <c r="J128" s="611">
        <v>0</v>
      </c>
    </row>
    <row r="129" spans="1:10">
      <c r="A129" s="607" t="s">
        <v>884</v>
      </c>
      <c r="B129" s="612" t="s">
        <v>975</v>
      </c>
      <c r="C129" s="612" t="s">
        <v>1020</v>
      </c>
      <c r="D129" s="609" t="s">
        <v>1021</v>
      </c>
      <c r="E129" s="610">
        <v>0</v>
      </c>
      <c r="F129" s="610">
        <v>16200</v>
      </c>
      <c r="G129" s="610">
        <v>0</v>
      </c>
      <c r="H129" s="610">
        <v>16200</v>
      </c>
      <c r="I129" s="610">
        <v>0</v>
      </c>
      <c r="J129" s="611">
        <v>0</v>
      </c>
    </row>
    <row r="130" spans="1:10">
      <c r="A130" s="607" t="s">
        <v>908</v>
      </c>
      <c r="B130" s="612" t="s">
        <v>879</v>
      </c>
      <c r="C130" s="612" t="s">
        <v>879</v>
      </c>
      <c r="D130" s="609" t="s">
        <v>982</v>
      </c>
      <c r="E130" s="610">
        <v>23360941</v>
      </c>
      <c r="F130" s="610">
        <v>42492040</v>
      </c>
      <c r="G130" s="610">
        <v>400768</v>
      </c>
      <c r="H130" s="610">
        <v>944865</v>
      </c>
      <c r="I130" s="610">
        <v>22960173</v>
      </c>
      <c r="J130" s="611">
        <v>41547175</v>
      </c>
    </row>
    <row r="131" spans="1:10">
      <c r="A131" s="607" t="s">
        <v>908</v>
      </c>
      <c r="B131" s="612" t="s">
        <v>983</v>
      </c>
      <c r="C131" s="612" t="s">
        <v>879</v>
      </c>
      <c r="D131" s="609" t="s">
        <v>984</v>
      </c>
      <c r="E131" s="610">
        <v>9729321</v>
      </c>
      <c r="F131" s="610">
        <v>9848334</v>
      </c>
      <c r="G131" s="610">
        <v>0</v>
      </c>
      <c r="H131" s="610">
        <v>119013</v>
      </c>
      <c r="I131" s="610">
        <v>9729321</v>
      </c>
      <c r="J131" s="611">
        <v>9729321</v>
      </c>
    </row>
    <row r="132" spans="1:10">
      <c r="A132" s="607" t="s">
        <v>908</v>
      </c>
      <c r="B132" s="612" t="s">
        <v>983</v>
      </c>
      <c r="C132" s="612" t="s">
        <v>1020</v>
      </c>
      <c r="D132" s="609" t="s">
        <v>1021</v>
      </c>
      <c r="E132" s="610">
        <v>9729321</v>
      </c>
      <c r="F132" s="610">
        <v>9848334</v>
      </c>
      <c r="G132" s="610">
        <v>0</v>
      </c>
      <c r="H132" s="610">
        <v>119013</v>
      </c>
      <c r="I132" s="610">
        <v>9729321</v>
      </c>
      <c r="J132" s="611">
        <v>9729321</v>
      </c>
    </row>
    <row r="133" spans="1:10">
      <c r="A133" s="607" t="s">
        <v>908</v>
      </c>
      <c r="B133" s="612" t="s">
        <v>989</v>
      </c>
      <c r="C133" s="612" t="s">
        <v>879</v>
      </c>
      <c r="D133" s="609" t="s">
        <v>990</v>
      </c>
      <c r="E133" s="610">
        <v>13631620</v>
      </c>
      <c r="F133" s="610">
        <v>32643706</v>
      </c>
      <c r="G133" s="610">
        <v>400768</v>
      </c>
      <c r="H133" s="610">
        <v>825852</v>
      </c>
      <c r="I133" s="610">
        <v>13230852</v>
      </c>
      <c r="J133" s="611">
        <v>31817854</v>
      </c>
    </row>
    <row r="134" spans="1:10">
      <c r="A134" s="607" t="s">
        <v>908</v>
      </c>
      <c r="B134" s="612" t="s">
        <v>989</v>
      </c>
      <c r="C134" s="612" t="s">
        <v>922</v>
      </c>
      <c r="D134" s="609" t="s">
        <v>1022</v>
      </c>
      <c r="E134" s="610">
        <v>13631620</v>
      </c>
      <c r="F134" s="610">
        <v>32631206</v>
      </c>
      <c r="G134" s="610">
        <v>400768</v>
      </c>
      <c r="H134" s="610">
        <v>813352</v>
      </c>
      <c r="I134" s="610">
        <v>13230852</v>
      </c>
      <c r="J134" s="611">
        <v>31817854</v>
      </c>
    </row>
    <row r="135" spans="1:10">
      <c r="A135" s="607" t="s">
        <v>908</v>
      </c>
      <c r="B135" s="612" t="s">
        <v>989</v>
      </c>
      <c r="C135" s="612" t="s">
        <v>1020</v>
      </c>
      <c r="D135" s="609" t="s">
        <v>1021</v>
      </c>
      <c r="E135" s="610">
        <v>0</v>
      </c>
      <c r="F135" s="610">
        <v>12500</v>
      </c>
      <c r="G135" s="610">
        <v>0</v>
      </c>
      <c r="H135" s="610">
        <v>12500</v>
      </c>
      <c r="I135" s="610">
        <v>0</v>
      </c>
      <c r="J135" s="611">
        <v>0</v>
      </c>
    </row>
    <row r="136" spans="1:10">
      <c r="A136" s="607" t="s">
        <v>879</v>
      </c>
      <c r="B136" s="612" t="s">
        <v>879</v>
      </c>
      <c r="C136" s="612" t="s">
        <v>879</v>
      </c>
      <c r="D136" s="609" t="s">
        <v>1024</v>
      </c>
      <c r="E136" s="610">
        <v>8739348</v>
      </c>
      <c r="F136" s="610">
        <v>10572032</v>
      </c>
      <c r="G136" s="610">
        <v>8739348</v>
      </c>
      <c r="H136" s="610">
        <v>10572032</v>
      </c>
      <c r="I136" s="610">
        <v>0</v>
      </c>
      <c r="J136" s="611">
        <v>0</v>
      </c>
    </row>
    <row r="137" spans="1:10">
      <c r="A137" s="607" t="s">
        <v>879</v>
      </c>
      <c r="B137" s="612" t="s">
        <v>879</v>
      </c>
      <c r="C137" s="612" t="s">
        <v>879</v>
      </c>
      <c r="D137" s="609" t="s">
        <v>1025</v>
      </c>
      <c r="E137" s="610">
        <v>8732168</v>
      </c>
      <c r="F137" s="610">
        <v>10564725</v>
      </c>
      <c r="G137" s="610">
        <v>8732168</v>
      </c>
      <c r="H137" s="610">
        <v>10564725</v>
      </c>
      <c r="I137" s="610">
        <v>0</v>
      </c>
      <c r="J137" s="611">
        <v>0</v>
      </c>
    </row>
    <row r="138" spans="1:10">
      <c r="A138" s="607" t="s">
        <v>879</v>
      </c>
      <c r="B138" s="612" t="s">
        <v>879</v>
      </c>
      <c r="C138" s="612" t="s">
        <v>879</v>
      </c>
      <c r="D138" s="609" t="s">
        <v>1026</v>
      </c>
      <c r="E138" s="610">
        <v>7180</v>
      </c>
      <c r="F138" s="610">
        <v>7307</v>
      </c>
      <c r="G138" s="610">
        <v>7180</v>
      </c>
      <c r="H138" s="610">
        <v>7307</v>
      </c>
      <c r="I138" s="610">
        <v>0</v>
      </c>
      <c r="J138" s="611">
        <v>0</v>
      </c>
    </row>
    <row r="139" spans="1:10">
      <c r="A139" s="607" t="s">
        <v>879</v>
      </c>
      <c r="B139" s="612" t="s">
        <v>879</v>
      </c>
      <c r="C139" s="612" t="s">
        <v>879</v>
      </c>
      <c r="D139" s="609" t="s">
        <v>1027</v>
      </c>
      <c r="E139" s="610">
        <v>42412140</v>
      </c>
      <c r="F139" s="610">
        <v>111772105</v>
      </c>
      <c r="G139" s="610" t="s">
        <v>879</v>
      </c>
      <c r="H139" s="610" t="s">
        <v>879</v>
      </c>
      <c r="I139" s="610" t="s">
        <v>879</v>
      </c>
      <c r="J139" s="611" t="s">
        <v>879</v>
      </c>
    </row>
    <row r="140" spans="1:10">
      <c r="A140" s="607" t="s">
        <v>879</v>
      </c>
      <c r="B140" s="612" t="s">
        <v>879</v>
      </c>
      <c r="C140" s="612" t="s">
        <v>879</v>
      </c>
      <c r="D140" s="609" t="s">
        <v>879</v>
      </c>
      <c r="E140" s="610" t="s">
        <v>879</v>
      </c>
      <c r="F140" s="610" t="s">
        <v>879</v>
      </c>
      <c r="G140" s="610" t="s">
        <v>879</v>
      </c>
      <c r="H140" s="610" t="s">
        <v>879</v>
      </c>
      <c r="I140" s="610" t="s">
        <v>879</v>
      </c>
      <c r="J140" s="611" t="s">
        <v>879</v>
      </c>
    </row>
    <row r="141" spans="1:10">
      <c r="A141" s="607" t="s">
        <v>879</v>
      </c>
      <c r="B141" s="612" t="s">
        <v>879</v>
      </c>
      <c r="C141" s="612" t="s">
        <v>879</v>
      </c>
      <c r="D141" s="609" t="s">
        <v>1028</v>
      </c>
      <c r="E141" s="610">
        <v>158723328</v>
      </c>
      <c r="F141" s="610" t="s">
        <v>879</v>
      </c>
      <c r="G141" s="610" t="s">
        <v>879</v>
      </c>
      <c r="H141" s="610" t="s">
        <v>879</v>
      </c>
      <c r="I141" s="610" t="s">
        <v>879</v>
      </c>
      <c r="J141" s="611" t="s">
        <v>879</v>
      </c>
    </row>
    <row r="142" spans="1:10">
      <c r="A142" s="607" t="s">
        <v>879</v>
      </c>
      <c r="B142" s="612" t="s">
        <v>879</v>
      </c>
      <c r="C142" s="612" t="s">
        <v>879</v>
      </c>
      <c r="D142" s="609" t="s">
        <v>1029</v>
      </c>
      <c r="E142" s="610">
        <v>129127239</v>
      </c>
      <c r="F142" s="610" t="s">
        <v>879</v>
      </c>
      <c r="G142" s="610" t="s">
        <v>879</v>
      </c>
      <c r="H142" s="610" t="s">
        <v>879</v>
      </c>
      <c r="I142" s="610" t="s">
        <v>879</v>
      </c>
      <c r="J142" s="611" t="s">
        <v>879</v>
      </c>
    </row>
    <row r="143" spans="1:10">
      <c r="A143" s="607" t="s">
        <v>879</v>
      </c>
      <c r="B143" s="612" t="s">
        <v>879</v>
      </c>
      <c r="C143" s="612" t="s">
        <v>879</v>
      </c>
      <c r="D143" s="609" t="s">
        <v>1030</v>
      </c>
      <c r="E143" s="610">
        <v>4544653</v>
      </c>
      <c r="F143" s="610" t="s">
        <v>879</v>
      </c>
      <c r="G143" s="610" t="s">
        <v>879</v>
      </c>
      <c r="H143" s="610" t="s">
        <v>879</v>
      </c>
      <c r="I143" s="610" t="s">
        <v>879</v>
      </c>
      <c r="J143" s="611" t="s">
        <v>879</v>
      </c>
    </row>
    <row r="144" spans="1:10" ht="25.2">
      <c r="A144" s="607" t="s">
        <v>879</v>
      </c>
      <c r="B144" s="612" t="s">
        <v>879</v>
      </c>
      <c r="C144" s="612" t="s">
        <v>879</v>
      </c>
      <c r="D144" s="609" t="s">
        <v>1031</v>
      </c>
      <c r="E144" s="610">
        <v>133671892</v>
      </c>
      <c r="F144" s="610" t="s">
        <v>879</v>
      </c>
      <c r="G144" s="610" t="s">
        <v>879</v>
      </c>
      <c r="H144" s="610" t="s">
        <v>879</v>
      </c>
      <c r="I144" s="610" t="s">
        <v>879</v>
      </c>
      <c r="J144" s="611" t="s">
        <v>879</v>
      </c>
    </row>
    <row r="145" spans="1:10" ht="93.6" customHeight="1">
      <c r="A145" s="1466" t="s">
        <v>2021</v>
      </c>
      <c r="B145" s="1466" t="s">
        <v>879</v>
      </c>
      <c r="C145" s="1466" t="s">
        <v>879</v>
      </c>
      <c r="D145" s="1466" t="s">
        <v>879</v>
      </c>
      <c r="E145" s="1466" t="s">
        <v>879</v>
      </c>
      <c r="F145" s="1466" t="s">
        <v>879</v>
      </c>
      <c r="G145" s="1466" t="s">
        <v>879</v>
      </c>
      <c r="H145" s="1466" t="s">
        <v>879</v>
      </c>
      <c r="I145" s="1466" t="s">
        <v>879</v>
      </c>
      <c r="J145" s="1466" t="s">
        <v>879</v>
      </c>
    </row>
    <row r="146" spans="1:10">
      <c r="F146" s="308"/>
      <c r="G146" s="308"/>
      <c r="H146" s="308"/>
      <c r="I146" s="308"/>
      <c r="J146" s="308"/>
    </row>
    <row r="147" spans="1:10">
      <c r="F147" s="308"/>
      <c r="G147" s="308"/>
      <c r="H147" s="308"/>
      <c r="I147" s="308"/>
      <c r="J147" s="308"/>
    </row>
    <row r="148" spans="1:10">
      <c r="F148" s="308"/>
      <c r="G148" s="308"/>
      <c r="H148" s="308"/>
      <c r="I148" s="308"/>
      <c r="J148" s="308"/>
    </row>
    <row r="149" spans="1:10">
      <c r="F149" s="308"/>
      <c r="G149" s="308"/>
      <c r="H149" s="308"/>
      <c r="I149" s="308"/>
      <c r="J149" s="308"/>
    </row>
    <row r="150" spans="1:10">
      <c r="F150" s="308"/>
      <c r="G150" s="308"/>
      <c r="H150" s="308"/>
      <c r="I150" s="308"/>
      <c r="J150" s="308"/>
    </row>
    <row r="151" spans="1:10">
      <c r="F151" s="308"/>
      <c r="G151" s="308"/>
      <c r="H151" s="308"/>
      <c r="I151" s="308"/>
      <c r="J151" s="308"/>
    </row>
    <row r="152" spans="1:10">
      <c r="F152" s="308"/>
      <c r="G152" s="308"/>
      <c r="H152" s="308"/>
      <c r="I152" s="308"/>
      <c r="J152" s="308"/>
    </row>
    <row r="153" spans="1:10">
      <c r="F153" s="308"/>
      <c r="G153" s="308"/>
      <c r="H153" s="308"/>
      <c r="I153" s="308"/>
      <c r="J153" s="308"/>
    </row>
    <row r="154" spans="1:10">
      <c r="F154" s="308"/>
      <c r="G154" s="308"/>
      <c r="H154" s="308"/>
      <c r="I154" s="308"/>
      <c r="J154" s="308"/>
    </row>
    <row r="155" spans="1:10">
      <c r="F155" s="308"/>
      <c r="G155" s="308"/>
      <c r="H155" s="308"/>
      <c r="I155" s="308"/>
      <c r="J155" s="308"/>
    </row>
    <row r="156" spans="1:10">
      <c r="F156" s="308"/>
      <c r="G156" s="308"/>
      <c r="H156" s="308"/>
      <c r="I156" s="308"/>
      <c r="J156" s="308"/>
    </row>
    <row r="157" spans="1:10">
      <c r="F157" s="308"/>
      <c r="G157" s="308"/>
      <c r="H157" s="308"/>
      <c r="I157" s="308"/>
      <c r="J157" s="308"/>
    </row>
    <row r="158" spans="1:10">
      <c r="F158" s="308"/>
      <c r="G158" s="308"/>
      <c r="H158" s="308"/>
      <c r="I158" s="308"/>
      <c r="J158" s="308"/>
    </row>
    <row r="159" spans="1:10">
      <c r="F159" s="308"/>
      <c r="G159" s="308"/>
      <c r="H159" s="308"/>
      <c r="I159" s="308"/>
      <c r="J159" s="308"/>
    </row>
    <row r="160" spans="1:10">
      <c r="F160" s="308"/>
      <c r="G160" s="308"/>
      <c r="H160" s="308"/>
      <c r="I160" s="308"/>
      <c r="J160" s="308"/>
    </row>
    <row r="161" s="308" customFormat="1"/>
    <row r="162" s="308" customFormat="1"/>
    <row r="163" s="308" customFormat="1"/>
    <row r="164" s="308" customFormat="1"/>
    <row r="165" s="308" customFormat="1"/>
    <row r="166" s="308" customFormat="1"/>
    <row r="167" s="308" customFormat="1"/>
    <row r="168" s="308" customFormat="1"/>
    <row r="169" s="308" customFormat="1"/>
    <row r="170" s="308" customFormat="1"/>
    <row r="171" s="308" customFormat="1"/>
    <row r="172" s="308" customFormat="1"/>
    <row r="173" s="308" customFormat="1"/>
    <row r="174" s="308" customFormat="1"/>
    <row r="175" s="308" customFormat="1"/>
    <row r="176" s="308" customFormat="1"/>
    <row r="177" s="308" customFormat="1"/>
    <row r="178" s="308" customFormat="1"/>
    <row r="179" s="308" customFormat="1"/>
    <row r="180" s="308" customFormat="1"/>
    <row r="181" s="308" customFormat="1"/>
    <row r="182" s="308" customFormat="1"/>
    <row r="183" s="308" customFormat="1"/>
    <row r="184" s="308" customFormat="1"/>
    <row r="185" s="308" customFormat="1"/>
    <row r="186" s="308" customFormat="1"/>
    <row r="187" s="308" customFormat="1"/>
    <row r="188" s="308" customFormat="1"/>
    <row r="189" s="308" customFormat="1"/>
    <row r="190" s="308" customFormat="1"/>
    <row r="191" s="308" customFormat="1"/>
    <row r="192" s="308" customFormat="1"/>
    <row r="193" s="308" customFormat="1"/>
    <row r="194" s="308" customFormat="1"/>
    <row r="195" s="308" customFormat="1"/>
    <row r="196" s="308" customFormat="1"/>
    <row r="197" s="308" customFormat="1"/>
    <row r="198" s="308" customFormat="1"/>
    <row r="199" s="308" customFormat="1"/>
    <row r="200" s="308" customFormat="1"/>
    <row r="201" s="308" customFormat="1"/>
    <row r="202" s="308" customFormat="1"/>
    <row r="203" s="308" customFormat="1"/>
    <row r="204" s="308" customFormat="1"/>
    <row r="205" s="308" customFormat="1"/>
    <row r="206" s="308" customFormat="1"/>
    <row r="207" s="308" customFormat="1"/>
    <row r="208" s="308" customFormat="1"/>
    <row r="209" s="308" customFormat="1"/>
    <row r="210" s="308" customFormat="1"/>
    <row r="211" s="308" customFormat="1"/>
    <row r="212" s="308" customFormat="1"/>
    <row r="213" s="308" customFormat="1"/>
    <row r="214" s="308" customFormat="1"/>
    <row r="215" s="308" customFormat="1"/>
    <row r="216" s="308" customFormat="1"/>
    <row r="217" s="308" customFormat="1"/>
    <row r="218" s="308" customFormat="1"/>
    <row r="219" s="308" customFormat="1"/>
    <row r="220" s="308" customFormat="1"/>
    <row r="221" s="308" customFormat="1"/>
    <row r="222" s="308" customFormat="1"/>
    <row r="223" s="308" customFormat="1"/>
    <row r="224" s="308" customFormat="1"/>
    <row r="225" s="308" customFormat="1"/>
    <row r="226" s="308" customFormat="1"/>
    <row r="227" s="308" customFormat="1"/>
    <row r="228" s="308" customFormat="1"/>
    <row r="229" s="308" customFormat="1"/>
    <row r="230" s="308" customFormat="1"/>
    <row r="231" s="308" customFormat="1"/>
    <row r="232" s="308" customFormat="1"/>
    <row r="233" s="308" customFormat="1"/>
    <row r="234" s="308" customFormat="1"/>
    <row r="235" s="308" customFormat="1"/>
    <row r="236" s="308" customFormat="1"/>
    <row r="237" s="308" customFormat="1"/>
    <row r="238" s="308" customFormat="1"/>
    <row r="239" s="308" customFormat="1"/>
    <row r="240" s="308" customFormat="1"/>
    <row r="241" s="308" customFormat="1"/>
    <row r="242" s="308" customFormat="1"/>
    <row r="243" s="308" customFormat="1"/>
    <row r="244" s="308" customFormat="1"/>
    <row r="245" s="308" customFormat="1"/>
    <row r="246" s="308" customFormat="1"/>
    <row r="247" s="308" customFormat="1"/>
    <row r="248" s="308" customFormat="1"/>
    <row r="249" s="308" customFormat="1"/>
    <row r="250" s="308" customFormat="1"/>
    <row r="251" s="308" customFormat="1"/>
    <row r="252" s="308" customFormat="1"/>
    <row r="253" s="308" customFormat="1"/>
    <row r="254" s="308" customFormat="1"/>
  </sheetData>
  <mergeCells count="13">
    <mergeCell ref="A145:J145"/>
    <mergeCell ref="A61:D61"/>
    <mergeCell ref="E61:F61"/>
    <mergeCell ref="G61:H61"/>
    <mergeCell ref="I61:J61"/>
    <mergeCell ref="K1:L1"/>
    <mergeCell ref="A1:D1"/>
    <mergeCell ref="A2:D2"/>
    <mergeCell ref="A3:J3"/>
    <mergeCell ref="A5:D5"/>
    <mergeCell ref="E5:F5"/>
    <mergeCell ref="G5:H5"/>
    <mergeCell ref="I5:J5"/>
  </mergeCells>
  <phoneticPr fontId="15" type="noConversion"/>
  <hyperlinks>
    <hyperlink ref="K1" location="預告統計資料發布時間表!A1" display="回發布時間表" xr:uid="{9C3EDF17-1BA7-45B1-9484-91BB49F4A1BB}"/>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BA3B-D190-4A0B-9B8B-CD95A84B0863}">
  <dimension ref="A1:L145"/>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2060</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23181553</v>
      </c>
      <c r="F7" s="322">
        <v>93947909</v>
      </c>
      <c r="G7" s="322">
        <v>19346603</v>
      </c>
      <c r="H7" s="322">
        <v>82610044</v>
      </c>
      <c r="I7" s="322">
        <v>3834950</v>
      </c>
      <c r="J7" s="323">
        <v>11337865</v>
      </c>
      <c r="K7" s="311"/>
    </row>
    <row r="8" spans="1:12" ht="19.5" customHeight="1">
      <c r="A8" s="319" t="s">
        <v>879</v>
      </c>
      <c r="B8" s="324" t="s">
        <v>879</v>
      </c>
      <c r="C8" s="324" t="s">
        <v>879</v>
      </c>
      <c r="D8" s="321" t="s">
        <v>881</v>
      </c>
      <c r="E8" s="322">
        <v>23181553</v>
      </c>
      <c r="F8" s="322">
        <v>93739419</v>
      </c>
      <c r="G8" s="322">
        <v>19346603</v>
      </c>
      <c r="H8" s="322">
        <v>82401554</v>
      </c>
      <c r="I8" s="322">
        <v>3834950</v>
      </c>
      <c r="J8" s="323">
        <v>11337865</v>
      </c>
      <c r="K8" s="311"/>
    </row>
    <row r="9" spans="1:12" ht="19.5" customHeight="1">
      <c r="A9" s="319" t="s">
        <v>882</v>
      </c>
      <c r="B9" s="324" t="s">
        <v>879</v>
      </c>
      <c r="C9" s="324" t="s">
        <v>879</v>
      </c>
      <c r="D9" s="321" t="s">
        <v>883</v>
      </c>
      <c r="E9" s="322">
        <v>12788163</v>
      </c>
      <c r="F9" s="322">
        <v>68117549</v>
      </c>
      <c r="G9" s="322">
        <v>12788163</v>
      </c>
      <c r="H9" s="322">
        <v>68117549</v>
      </c>
      <c r="I9" s="322">
        <v>0</v>
      </c>
      <c r="J9" s="323">
        <v>0</v>
      </c>
      <c r="K9" s="311"/>
    </row>
    <row r="10" spans="1:12" ht="19.5" customHeight="1">
      <c r="A10" s="319" t="s">
        <v>882</v>
      </c>
      <c r="B10" s="324" t="s">
        <v>884</v>
      </c>
      <c r="C10" s="324" t="s">
        <v>879</v>
      </c>
      <c r="D10" s="321" t="s">
        <v>885</v>
      </c>
      <c r="E10" s="322">
        <v>0</v>
      </c>
      <c r="F10" s="322">
        <v>882669</v>
      </c>
      <c r="G10" s="322">
        <v>0</v>
      </c>
      <c r="H10" s="322">
        <v>882669</v>
      </c>
      <c r="I10" s="322">
        <v>0</v>
      </c>
      <c r="J10" s="323">
        <v>0</v>
      </c>
      <c r="K10" s="311"/>
    </row>
    <row r="11" spans="1:12" ht="19.5" customHeight="1">
      <c r="A11" s="319" t="s">
        <v>882</v>
      </c>
      <c r="B11" s="324" t="s">
        <v>884</v>
      </c>
      <c r="C11" s="324" t="s">
        <v>882</v>
      </c>
      <c r="D11" s="321" t="s">
        <v>886</v>
      </c>
      <c r="E11" s="322">
        <v>0</v>
      </c>
      <c r="F11" s="322">
        <v>654347</v>
      </c>
      <c r="G11" s="322">
        <v>0</v>
      </c>
      <c r="H11" s="322">
        <v>654347</v>
      </c>
      <c r="I11" s="322">
        <v>0</v>
      </c>
      <c r="J11" s="323">
        <v>0</v>
      </c>
      <c r="K11" s="311"/>
    </row>
    <row r="12" spans="1:12" ht="19.5" customHeight="1">
      <c r="A12" s="319" t="s">
        <v>882</v>
      </c>
      <c r="B12" s="324" t="s">
        <v>884</v>
      </c>
      <c r="C12" s="324" t="s">
        <v>884</v>
      </c>
      <c r="D12" s="321" t="s">
        <v>887</v>
      </c>
      <c r="E12" s="322">
        <v>0</v>
      </c>
      <c r="F12" s="322">
        <v>228322</v>
      </c>
      <c r="G12" s="322">
        <v>0</v>
      </c>
      <c r="H12" s="322">
        <v>228322</v>
      </c>
      <c r="I12" s="322">
        <v>0</v>
      </c>
      <c r="J12" s="323">
        <v>0</v>
      </c>
      <c r="K12" s="311"/>
    </row>
    <row r="13" spans="1:12" ht="19.5" customHeight="1">
      <c r="A13" s="319" t="s">
        <v>882</v>
      </c>
      <c r="B13" s="324" t="s">
        <v>888</v>
      </c>
      <c r="C13" s="324" t="s">
        <v>879</v>
      </c>
      <c r="D13" s="321" t="s">
        <v>889</v>
      </c>
      <c r="E13" s="322">
        <v>676</v>
      </c>
      <c r="F13" s="322">
        <v>38907</v>
      </c>
      <c r="G13" s="322">
        <v>676</v>
      </c>
      <c r="H13" s="322">
        <v>38907</v>
      </c>
      <c r="I13" s="322">
        <v>0</v>
      </c>
      <c r="J13" s="323">
        <v>0</v>
      </c>
      <c r="K13" s="311"/>
    </row>
    <row r="14" spans="1:12" ht="19.5" customHeight="1">
      <c r="A14" s="319" t="s">
        <v>882</v>
      </c>
      <c r="B14" s="324" t="s">
        <v>888</v>
      </c>
      <c r="C14" s="324" t="s">
        <v>882</v>
      </c>
      <c r="D14" s="321" t="s">
        <v>890</v>
      </c>
      <c r="E14" s="322">
        <v>676</v>
      </c>
      <c r="F14" s="322">
        <v>38907</v>
      </c>
      <c r="G14" s="322">
        <v>676</v>
      </c>
      <c r="H14" s="322">
        <v>38907</v>
      </c>
      <c r="I14" s="322">
        <v>0</v>
      </c>
      <c r="J14" s="323">
        <v>0</v>
      </c>
      <c r="K14" s="311"/>
    </row>
    <row r="15" spans="1:12" ht="19.5" customHeight="1">
      <c r="A15" s="319" t="s">
        <v>882</v>
      </c>
      <c r="B15" s="324" t="s">
        <v>891</v>
      </c>
      <c r="C15" s="324" t="s">
        <v>879</v>
      </c>
      <c r="D15" s="321" t="s">
        <v>892</v>
      </c>
      <c r="E15" s="322">
        <v>2724793</v>
      </c>
      <c r="F15" s="322">
        <v>2739498</v>
      </c>
      <c r="G15" s="322">
        <v>2724793</v>
      </c>
      <c r="H15" s="322">
        <v>2739498</v>
      </c>
      <c r="I15" s="322">
        <v>0</v>
      </c>
      <c r="J15" s="323">
        <v>0</v>
      </c>
      <c r="K15" s="311"/>
    </row>
    <row r="16" spans="1:12" ht="19.5" customHeight="1">
      <c r="A16" s="319" t="s">
        <v>882</v>
      </c>
      <c r="B16" s="324" t="s">
        <v>891</v>
      </c>
      <c r="C16" s="324" t="s">
        <v>882</v>
      </c>
      <c r="D16" s="321" t="s">
        <v>893</v>
      </c>
      <c r="E16" s="322">
        <v>2724793</v>
      </c>
      <c r="F16" s="322">
        <v>2739498</v>
      </c>
      <c r="G16" s="322">
        <v>2724793</v>
      </c>
      <c r="H16" s="322">
        <v>2739498</v>
      </c>
      <c r="I16" s="322">
        <v>0</v>
      </c>
      <c r="J16" s="323">
        <v>0</v>
      </c>
      <c r="K16" s="311"/>
    </row>
    <row r="17" spans="1:11" ht="19.5" customHeight="1">
      <c r="A17" s="319" t="s">
        <v>882</v>
      </c>
      <c r="B17" s="324" t="s">
        <v>894</v>
      </c>
      <c r="C17" s="324" t="s">
        <v>879</v>
      </c>
      <c r="D17" s="321" t="s">
        <v>895</v>
      </c>
      <c r="E17" s="322">
        <v>29712</v>
      </c>
      <c r="F17" s="322">
        <v>360887</v>
      </c>
      <c r="G17" s="322">
        <v>29712</v>
      </c>
      <c r="H17" s="322">
        <v>360887</v>
      </c>
      <c r="I17" s="322">
        <v>0</v>
      </c>
      <c r="J17" s="323">
        <v>0</v>
      </c>
      <c r="K17" s="311"/>
    </row>
    <row r="18" spans="1:11" ht="19.5" customHeight="1">
      <c r="A18" s="319" t="s">
        <v>882</v>
      </c>
      <c r="B18" s="324" t="s">
        <v>894</v>
      </c>
      <c r="C18" s="324" t="s">
        <v>882</v>
      </c>
      <c r="D18" s="321" t="s">
        <v>896</v>
      </c>
      <c r="E18" s="322">
        <v>29712</v>
      </c>
      <c r="F18" s="322">
        <v>360887</v>
      </c>
      <c r="G18" s="322">
        <v>29712</v>
      </c>
      <c r="H18" s="322">
        <v>360887</v>
      </c>
      <c r="I18" s="322">
        <v>0</v>
      </c>
      <c r="J18" s="323">
        <v>0</v>
      </c>
      <c r="K18" s="311"/>
    </row>
    <row r="19" spans="1:11" ht="19.5" customHeight="1">
      <c r="A19" s="319" t="s">
        <v>882</v>
      </c>
      <c r="B19" s="324" t="s">
        <v>897</v>
      </c>
      <c r="C19" s="324" t="s">
        <v>879</v>
      </c>
      <c r="D19" s="321" t="s">
        <v>898</v>
      </c>
      <c r="E19" s="322">
        <v>13232</v>
      </c>
      <c r="F19" s="322">
        <v>54768</v>
      </c>
      <c r="G19" s="322">
        <v>13232</v>
      </c>
      <c r="H19" s="322">
        <v>54768</v>
      </c>
      <c r="I19" s="322">
        <v>0</v>
      </c>
      <c r="J19" s="323">
        <v>0</v>
      </c>
      <c r="K19" s="311"/>
    </row>
    <row r="20" spans="1:11" ht="19.5" customHeight="1">
      <c r="A20" s="319" t="s">
        <v>882</v>
      </c>
      <c r="B20" s="324" t="s">
        <v>897</v>
      </c>
      <c r="C20" s="324" t="s">
        <v>882</v>
      </c>
      <c r="D20" s="321" t="s">
        <v>899</v>
      </c>
      <c r="E20" s="322">
        <v>13232</v>
      </c>
      <c r="F20" s="322">
        <v>54768</v>
      </c>
      <c r="G20" s="322">
        <v>13232</v>
      </c>
      <c r="H20" s="322">
        <v>54768</v>
      </c>
      <c r="I20" s="322">
        <v>0</v>
      </c>
      <c r="J20" s="323">
        <v>0</v>
      </c>
      <c r="K20" s="311"/>
    </row>
    <row r="21" spans="1:11" ht="19.5" customHeight="1">
      <c r="A21" s="319" t="s">
        <v>882</v>
      </c>
      <c r="B21" s="324" t="s">
        <v>900</v>
      </c>
      <c r="C21" s="324" t="s">
        <v>879</v>
      </c>
      <c r="D21" s="321" t="s">
        <v>901</v>
      </c>
      <c r="E21" s="322">
        <v>10019750</v>
      </c>
      <c r="F21" s="322">
        <v>64040820</v>
      </c>
      <c r="G21" s="322">
        <v>10019750</v>
      </c>
      <c r="H21" s="322">
        <v>64040820</v>
      </c>
      <c r="I21" s="322">
        <v>0</v>
      </c>
      <c r="J21" s="323">
        <v>0</v>
      </c>
      <c r="K21" s="311"/>
    </row>
    <row r="22" spans="1:11" ht="19.5" customHeight="1">
      <c r="A22" s="319" t="s">
        <v>882</v>
      </c>
      <c r="B22" s="324" t="s">
        <v>900</v>
      </c>
      <c r="C22" s="324" t="s">
        <v>882</v>
      </c>
      <c r="D22" s="321" t="s">
        <v>902</v>
      </c>
      <c r="E22" s="322">
        <v>10019750</v>
      </c>
      <c r="F22" s="322">
        <v>64040820</v>
      </c>
      <c r="G22" s="322">
        <v>10019750</v>
      </c>
      <c r="H22" s="322">
        <v>64040820</v>
      </c>
      <c r="I22" s="322">
        <v>0</v>
      </c>
      <c r="J22" s="323">
        <v>0</v>
      </c>
      <c r="K22" s="311"/>
    </row>
    <row r="23" spans="1:11" ht="19.5" customHeight="1">
      <c r="A23" s="319" t="s">
        <v>903</v>
      </c>
      <c r="B23" s="324" t="s">
        <v>879</v>
      </c>
      <c r="C23" s="324" t="s">
        <v>879</v>
      </c>
      <c r="D23" s="321" t="s">
        <v>904</v>
      </c>
      <c r="E23" s="322">
        <v>2322</v>
      </c>
      <c r="F23" s="322">
        <v>29438</v>
      </c>
      <c r="G23" s="322">
        <v>2322</v>
      </c>
      <c r="H23" s="322">
        <v>29438</v>
      </c>
      <c r="I23" s="322">
        <v>0</v>
      </c>
      <c r="J23" s="323">
        <v>0</v>
      </c>
      <c r="K23" s="311"/>
    </row>
    <row r="24" spans="1:11" ht="19.5" customHeight="1">
      <c r="A24" s="319" t="s">
        <v>903</v>
      </c>
      <c r="B24" s="324" t="s">
        <v>882</v>
      </c>
      <c r="C24" s="324" t="s">
        <v>879</v>
      </c>
      <c r="D24" s="321" t="s">
        <v>905</v>
      </c>
      <c r="E24" s="322">
        <v>2322</v>
      </c>
      <c r="F24" s="322">
        <v>29438</v>
      </c>
      <c r="G24" s="322">
        <v>2322</v>
      </c>
      <c r="H24" s="322">
        <v>29438</v>
      </c>
      <c r="I24" s="322">
        <v>0</v>
      </c>
      <c r="J24" s="323">
        <v>0</v>
      </c>
      <c r="K24" s="311"/>
    </row>
    <row r="25" spans="1:11" ht="19.5" customHeight="1">
      <c r="A25" s="319" t="s">
        <v>903</v>
      </c>
      <c r="B25" s="324" t="s">
        <v>882</v>
      </c>
      <c r="C25" s="324" t="s">
        <v>882</v>
      </c>
      <c r="D25" s="321" t="s">
        <v>906</v>
      </c>
      <c r="E25" s="322">
        <v>0</v>
      </c>
      <c r="F25" s="322">
        <v>26924</v>
      </c>
      <c r="G25" s="322">
        <v>0</v>
      </c>
      <c r="H25" s="322">
        <v>26924</v>
      </c>
      <c r="I25" s="322">
        <v>0</v>
      </c>
      <c r="J25" s="323">
        <v>0</v>
      </c>
      <c r="K25" s="311"/>
    </row>
    <row r="26" spans="1:11" ht="19.5" customHeight="1">
      <c r="A26" s="319" t="s">
        <v>903</v>
      </c>
      <c r="B26" s="324" t="s">
        <v>882</v>
      </c>
      <c r="C26" s="324" t="s">
        <v>884</v>
      </c>
      <c r="D26" s="321" t="s">
        <v>907</v>
      </c>
      <c r="E26" s="322">
        <v>2322</v>
      </c>
      <c r="F26" s="322">
        <v>2514</v>
      </c>
      <c r="G26" s="322">
        <v>2322</v>
      </c>
      <c r="H26" s="322">
        <v>2514</v>
      </c>
      <c r="I26" s="322">
        <v>0</v>
      </c>
      <c r="J26" s="323">
        <v>0</v>
      </c>
      <c r="K26" s="311"/>
    </row>
    <row r="27" spans="1:11" ht="19.5" customHeight="1">
      <c r="A27" s="319" t="s">
        <v>911</v>
      </c>
      <c r="B27" s="324" t="s">
        <v>879</v>
      </c>
      <c r="C27" s="324" t="s">
        <v>879</v>
      </c>
      <c r="D27" s="321" t="s">
        <v>912</v>
      </c>
      <c r="E27" s="322">
        <v>627571</v>
      </c>
      <c r="F27" s="322">
        <v>2075314</v>
      </c>
      <c r="G27" s="322">
        <v>627571</v>
      </c>
      <c r="H27" s="322">
        <v>2075314</v>
      </c>
      <c r="I27" s="322">
        <v>0</v>
      </c>
      <c r="J27" s="323">
        <v>0</v>
      </c>
      <c r="K27" s="311"/>
    </row>
    <row r="28" spans="1:11" ht="19.5" customHeight="1">
      <c r="A28" s="319" t="s">
        <v>911</v>
      </c>
      <c r="B28" s="324" t="s">
        <v>882</v>
      </c>
      <c r="C28" s="324" t="s">
        <v>879</v>
      </c>
      <c r="D28" s="321" t="s">
        <v>913</v>
      </c>
      <c r="E28" s="322">
        <v>117350</v>
      </c>
      <c r="F28" s="322">
        <v>711950</v>
      </c>
      <c r="G28" s="322">
        <v>117350</v>
      </c>
      <c r="H28" s="322">
        <v>711950</v>
      </c>
      <c r="I28" s="322">
        <v>0</v>
      </c>
      <c r="J28" s="323">
        <v>0</v>
      </c>
      <c r="K28" s="311"/>
    </row>
    <row r="29" spans="1:11" ht="23.25" customHeight="1">
      <c r="A29" s="319" t="s">
        <v>911</v>
      </c>
      <c r="B29" s="324" t="s">
        <v>882</v>
      </c>
      <c r="C29" s="324" t="s">
        <v>882</v>
      </c>
      <c r="D29" s="321" t="s">
        <v>914</v>
      </c>
      <c r="E29" s="322">
        <v>100000</v>
      </c>
      <c r="F29" s="322">
        <v>653450</v>
      </c>
      <c r="G29" s="322">
        <v>100000</v>
      </c>
      <c r="H29" s="322">
        <v>653450</v>
      </c>
      <c r="I29" s="322">
        <v>0</v>
      </c>
      <c r="J29" s="323">
        <v>0</v>
      </c>
      <c r="K29" s="311"/>
    </row>
    <row r="30" spans="1:11" ht="23.25" customHeight="1">
      <c r="A30" s="319" t="s">
        <v>911</v>
      </c>
      <c r="B30" s="324" t="s">
        <v>882</v>
      </c>
      <c r="C30" s="324" t="s">
        <v>884</v>
      </c>
      <c r="D30" s="321" t="s">
        <v>915</v>
      </c>
      <c r="E30" s="322">
        <v>17350</v>
      </c>
      <c r="F30" s="322">
        <v>58500</v>
      </c>
      <c r="G30" s="322">
        <v>17350</v>
      </c>
      <c r="H30" s="322">
        <v>58500</v>
      </c>
      <c r="I30" s="322">
        <v>0</v>
      </c>
      <c r="J30" s="323">
        <v>0</v>
      </c>
      <c r="K30" s="311"/>
    </row>
    <row r="31" spans="1:11" ht="19.5" customHeight="1">
      <c r="A31" s="319" t="s">
        <v>911</v>
      </c>
      <c r="B31" s="324" t="s">
        <v>908</v>
      </c>
      <c r="C31" s="324" t="s">
        <v>879</v>
      </c>
      <c r="D31" s="321" t="s">
        <v>916</v>
      </c>
      <c r="E31" s="322">
        <v>510221</v>
      </c>
      <c r="F31" s="322">
        <v>1363364</v>
      </c>
      <c r="G31" s="322">
        <v>510221</v>
      </c>
      <c r="H31" s="322">
        <v>1363364</v>
      </c>
      <c r="I31" s="322">
        <v>0</v>
      </c>
      <c r="J31" s="323">
        <v>0</v>
      </c>
      <c r="K31" s="311"/>
    </row>
    <row r="32" spans="1:11" ht="19.5" customHeight="1">
      <c r="A32" s="319" t="s">
        <v>911</v>
      </c>
      <c r="B32" s="324" t="s">
        <v>908</v>
      </c>
      <c r="C32" s="324" t="s">
        <v>908</v>
      </c>
      <c r="D32" s="321" t="s">
        <v>917</v>
      </c>
      <c r="E32" s="322">
        <v>29000</v>
      </c>
      <c r="F32" s="322">
        <v>29200</v>
      </c>
      <c r="G32" s="322">
        <v>29000</v>
      </c>
      <c r="H32" s="322">
        <v>29200</v>
      </c>
      <c r="I32" s="322">
        <v>0</v>
      </c>
      <c r="J32" s="323">
        <v>0</v>
      </c>
      <c r="K32" s="311"/>
    </row>
    <row r="33" spans="1:11" ht="19.5" customHeight="1">
      <c r="A33" s="319" t="s">
        <v>911</v>
      </c>
      <c r="B33" s="324" t="s">
        <v>908</v>
      </c>
      <c r="C33" s="324" t="s">
        <v>918</v>
      </c>
      <c r="D33" s="321" t="s">
        <v>919</v>
      </c>
      <c r="E33" s="322">
        <v>150039</v>
      </c>
      <c r="F33" s="322">
        <v>820701</v>
      </c>
      <c r="G33" s="322">
        <v>150039</v>
      </c>
      <c r="H33" s="322">
        <v>820701</v>
      </c>
      <c r="I33" s="322">
        <v>0</v>
      </c>
      <c r="J33" s="323">
        <v>0</v>
      </c>
      <c r="K33" s="311"/>
    </row>
    <row r="34" spans="1:11" ht="19.5" customHeight="1">
      <c r="A34" s="319" t="s">
        <v>911</v>
      </c>
      <c r="B34" s="324" t="s">
        <v>908</v>
      </c>
      <c r="C34" s="324" t="s">
        <v>920</v>
      </c>
      <c r="D34" s="321" t="s">
        <v>921</v>
      </c>
      <c r="E34" s="322">
        <v>331182</v>
      </c>
      <c r="F34" s="322">
        <v>513463</v>
      </c>
      <c r="G34" s="322">
        <v>331182</v>
      </c>
      <c r="H34" s="322">
        <v>513463</v>
      </c>
      <c r="I34" s="322">
        <v>0</v>
      </c>
      <c r="J34" s="323">
        <v>0</v>
      </c>
      <c r="K34" s="311"/>
    </row>
    <row r="35" spans="1:11" ht="19.5" customHeight="1">
      <c r="A35" s="319" t="s">
        <v>922</v>
      </c>
      <c r="B35" s="324" t="s">
        <v>879</v>
      </c>
      <c r="C35" s="324" t="s">
        <v>879</v>
      </c>
      <c r="D35" s="321" t="s">
        <v>923</v>
      </c>
      <c r="E35" s="322">
        <v>21542</v>
      </c>
      <c r="F35" s="322">
        <v>256794</v>
      </c>
      <c r="G35" s="322">
        <v>21542</v>
      </c>
      <c r="H35" s="322">
        <v>256794</v>
      </c>
      <c r="I35" s="322">
        <v>0</v>
      </c>
      <c r="J35" s="323">
        <v>0</v>
      </c>
      <c r="K35" s="311"/>
    </row>
    <row r="36" spans="1:11" ht="19.5" customHeight="1">
      <c r="A36" s="319" t="s">
        <v>922</v>
      </c>
      <c r="B36" s="324" t="s">
        <v>882</v>
      </c>
      <c r="C36" s="324" t="s">
        <v>879</v>
      </c>
      <c r="D36" s="321" t="s">
        <v>924</v>
      </c>
      <c r="E36" s="322">
        <v>21542</v>
      </c>
      <c r="F36" s="322">
        <v>256794</v>
      </c>
      <c r="G36" s="322">
        <v>21542</v>
      </c>
      <c r="H36" s="322">
        <v>256794</v>
      </c>
      <c r="I36" s="322">
        <v>0</v>
      </c>
      <c r="J36" s="323">
        <v>0</v>
      </c>
      <c r="K36" s="311"/>
    </row>
    <row r="37" spans="1:11" ht="19.5" customHeight="1">
      <c r="A37" s="319" t="s">
        <v>922</v>
      </c>
      <c r="B37" s="324" t="s">
        <v>882</v>
      </c>
      <c r="C37" s="324" t="s">
        <v>882</v>
      </c>
      <c r="D37" s="321" t="s">
        <v>925</v>
      </c>
      <c r="E37" s="322">
        <v>21542</v>
      </c>
      <c r="F37" s="322">
        <v>122711</v>
      </c>
      <c r="G37" s="322">
        <v>21542</v>
      </c>
      <c r="H37" s="322">
        <v>122711</v>
      </c>
      <c r="I37" s="322">
        <v>0</v>
      </c>
      <c r="J37" s="323">
        <v>0</v>
      </c>
      <c r="K37" s="311"/>
    </row>
    <row r="38" spans="1:11" ht="19.5" customHeight="1">
      <c r="A38" s="319" t="s">
        <v>922</v>
      </c>
      <c r="B38" s="324" t="s">
        <v>882</v>
      </c>
      <c r="C38" s="324" t="s">
        <v>908</v>
      </c>
      <c r="D38" s="321" t="s">
        <v>926</v>
      </c>
      <c r="E38" s="322">
        <v>0</v>
      </c>
      <c r="F38" s="322">
        <v>134083</v>
      </c>
      <c r="G38" s="322">
        <v>0</v>
      </c>
      <c r="H38" s="322">
        <v>134083</v>
      </c>
      <c r="I38" s="322">
        <v>0</v>
      </c>
      <c r="J38" s="323">
        <v>0</v>
      </c>
      <c r="K38" s="311"/>
    </row>
    <row r="39" spans="1:11" ht="19.5" customHeight="1">
      <c r="A39" s="319" t="s">
        <v>930</v>
      </c>
      <c r="B39" s="324" t="s">
        <v>879</v>
      </c>
      <c r="C39" s="324" t="s">
        <v>879</v>
      </c>
      <c r="D39" s="321" t="s">
        <v>931</v>
      </c>
      <c r="E39" s="322">
        <v>9488838</v>
      </c>
      <c r="F39" s="322">
        <v>22499248</v>
      </c>
      <c r="G39" s="322">
        <v>5653888</v>
      </c>
      <c r="H39" s="322">
        <v>11161383</v>
      </c>
      <c r="I39" s="322">
        <v>3834950</v>
      </c>
      <c r="J39" s="323">
        <v>11337865</v>
      </c>
      <c r="K39" s="311"/>
    </row>
    <row r="40" spans="1:11" ht="19.5" customHeight="1">
      <c r="A40" s="319" t="s">
        <v>930</v>
      </c>
      <c r="B40" s="324" t="s">
        <v>882</v>
      </c>
      <c r="C40" s="324" t="s">
        <v>879</v>
      </c>
      <c r="D40" s="321" t="s">
        <v>932</v>
      </c>
      <c r="E40" s="322">
        <v>9488838</v>
      </c>
      <c r="F40" s="322">
        <v>22499248</v>
      </c>
      <c r="G40" s="322">
        <v>5653888</v>
      </c>
      <c r="H40" s="322">
        <v>11161383</v>
      </c>
      <c r="I40" s="322">
        <v>3834950</v>
      </c>
      <c r="J40" s="323">
        <v>11337865</v>
      </c>
      <c r="K40" s="311"/>
    </row>
    <row r="41" spans="1:11" ht="19.5" customHeight="1">
      <c r="A41" s="319" t="s">
        <v>930</v>
      </c>
      <c r="B41" s="324" t="s">
        <v>882</v>
      </c>
      <c r="C41" s="324" t="s">
        <v>882</v>
      </c>
      <c r="D41" s="321" t="s">
        <v>933</v>
      </c>
      <c r="E41" s="322">
        <v>0</v>
      </c>
      <c r="F41" s="322">
        <v>1909219</v>
      </c>
      <c r="G41" s="322">
        <v>0</v>
      </c>
      <c r="H41" s="322">
        <v>1909219</v>
      </c>
      <c r="I41" s="322">
        <v>0</v>
      </c>
      <c r="J41" s="323">
        <v>0</v>
      </c>
      <c r="K41" s="311"/>
    </row>
    <row r="42" spans="1:11" ht="19.5" customHeight="1">
      <c r="A42" s="319" t="s">
        <v>930</v>
      </c>
      <c r="B42" s="324" t="s">
        <v>882</v>
      </c>
      <c r="C42" s="324" t="s">
        <v>884</v>
      </c>
      <c r="D42" s="321" t="s">
        <v>934</v>
      </c>
      <c r="E42" s="322">
        <v>9488838</v>
      </c>
      <c r="F42" s="322">
        <v>20590029</v>
      </c>
      <c r="G42" s="322">
        <v>5653888</v>
      </c>
      <c r="H42" s="322">
        <v>9252164</v>
      </c>
      <c r="I42" s="322">
        <v>3834950</v>
      </c>
      <c r="J42" s="323">
        <v>11337865</v>
      </c>
      <c r="K42" s="311"/>
    </row>
    <row r="43" spans="1:11" ht="19.5" customHeight="1">
      <c r="A43" s="319" t="s">
        <v>935</v>
      </c>
      <c r="B43" s="324" t="s">
        <v>879</v>
      </c>
      <c r="C43" s="324" t="s">
        <v>879</v>
      </c>
      <c r="D43" s="321" t="s">
        <v>936</v>
      </c>
      <c r="E43" s="322">
        <v>0</v>
      </c>
      <c r="F43" s="322">
        <v>70000</v>
      </c>
      <c r="G43" s="322">
        <v>0</v>
      </c>
      <c r="H43" s="322">
        <v>70000</v>
      </c>
      <c r="I43" s="322">
        <v>0</v>
      </c>
      <c r="J43" s="323">
        <v>0</v>
      </c>
      <c r="K43" s="311"/>
    </row>
    <row r="44" spans="1:11" ht="19.5" customHeight="1">
      <c r="A44" s="319" t="s">
        <v>935</v>
      </c>
      <c r="B44" s="324" t="s">
        <v>882</v>
      </c>
      <c r="C44" s="324" t="s">
        <v>879</v>
      </c>
      <c r="D44" s="321" t="s">
        <v>937</v>
      </c>
      <c r="E44" s="322">
        <v>0</v>
      </c>
      <c r="F44" s="322">
        <v>70000</v>
      </c>
      <c r="G44" s="322">
        <v>0</v>
      </c>
      <c r="H44" s="322">
        <v>70000</v>
      </c>
      <c r="I44" s="322">
        <v>0</v>
      </c>
      <c r="J44" s="323">
        <v>0</v>
      </c>
      <c r="K44" s="311"/>
    </row>
    <row r="45" spans="1:11" ht="19.5" customHeight="1">
      <c r="A45" s="319" t="s">
        <v>935</v>
      </c>
      <c r="B45" s="324" t="s">
        <v>882</v>
      </c>
      <c r="C45" s="324" t="s">
        <v>882</v>
      </c>
      <c r="D45" s="321" t="s">
        <v>938</v>
      </c>
      <c r="E45" s="322">
        <v>0</v>
      </c>
      <c r="F45" s="322">
        <v>70000</v>
      </c>
      <c r="G45" s="322">
        <v>0</v>
      </c>
      <c r="H45" s="322">
        <v>70000</v>
      </c>
      <c r="I45" s="322">
        <v>0</v>
      </c>
      <c r="J45" s="323">
        <v>0</v>
      </c>
      <c r="K45" s="311"/>
    </row>
    <row r="46" spans="1:11" ht="19.5" customHeight="1">
      <c r="A46" s="319" t="s">
        <v>939</v>
      </c>
      <c r="B46" s="324" t="s">
        <v>879</v>
      </c>
      <c r="C46" s="324" t="s">
        <v>879</v>
      </c>
      <c r="D46" s="321" t="s">
        <v>940</v>
      </c>
      <c r="E46" s="322">
        <v>253117</v>
      </c>
      <c r="F46" s="322">
        <v>691076</v>
      </c>
      <c r="G46" s="322">
        <v>253117</v>
      </c>
      <c r="H46" s="322">
        <v>691076</v>
      </c>
      <c r="I46" s="322">
        <v>0</v>
      </c>
      <c r="J46" s="323">
        <v>0</v>
      </c>
      <c r="K46" s="311"/>
    </row>
    <row r="47" spans="1:11" ht="19.5" customHeight="1">
      <c r="A47" s="319" t="s">
        <v>939</v>
      </c>
      <c r="B47" s="324" t="s">
        <v>882</v>
      </c>
      <c r="C47" s="324" t="s">
        <v>879</v>
      </c>
      <c r="D47" s="321" t="s">
        <v>941</v>
      </c>
      <c r="E47" s="322">
        <v>9905</v>
      </c>
      <c r="F47" s="322">
        <v>169820</v>
      </c>
      <c r="G47" s="322">
        <v>9905</v>
      </c>
      <c r="H47" s="322">
        <v>169820</v>
      </c>
      <c r="I47" s="322">
        <v>0</v>
      </c>
      <c r="J47" s="323">
        <v>0</v>
      </c>
      <c r="K47" s="311"/>
    </row>
    <row r="48" spans="1:11" ht="19.5" customHeight="1">
      <c r="A48" s="319" t="s">
        <v>939</v>
      </c>
      <c r="B48" s="324" t="s">
        <v>882</v>
      </c>
      <c r="C48" s="324" t="s">
        <v>882</v>
      </c>
      <c r="D48" s="321" t="s">
        <v>942</v>
      </c>
      <c r="E48" s="322">
        <v>9905</v>
      </c>
      <c r="F48" s="322">
        <v>169820</v>
      </c>
      <c r="G48" s="322">
        <v>9905</v>
      </c>
      <c r="H48" s="322">
        <v>169820</v>
      </c>
      <c r="I48" s="322">
        <v>0</v>
      </c>
      <c r="J48" s="323">
        <v>0</v>
      </c>
      <c r="K48" s="311"/>
    </row>
    <row r="49" spans="1:11" ht="19.5" customHeight="1">
      <c r="A49" s="319" t="s">
        <v>939</v>
      </c>
      <c r="B49" s="324" t="s">
        <v>884</v>
      </c>
      <c r="C49" s="324" t="s">
        <v>879</v>
      </c>
      <c r="D49" s="321" t="s">
        <v>943</v>
      </c>
      <c r="E49" s="322">
        <v>243212</v>
      </c>
      <c r="F49" s="322">
        <v>521256</v>
      </c>
      <c r="G49" s="322">
        <v>243212</v>
      </c>
      <c r="H49" s="322">
        <v>521256</v>
      </c>
      <c r="I49" s="322">
        <v>0</v>
      </c>
      <c r="J49" s="323">
        <v>0</v>
      </c>
      <c r="K49" s="311"/>
    </row>
    <row r="50" spans="1:11" ht="19.5" customHeight="1">
      <c r="A50" s="319" t="s">
        <v>939</v>
      </c>
      <c r="B50" s="324" t="s">
        <v>884</v>
      </c>
      <c r="C50" s="324" t="s">
        <v>903</v>
      </c>
      <c r="D50" s="321" t="s">
        <v>945</v>
      </c>
      <c r="E50" s="322">
        <v>210753</v>
      </c>
      <c r="F50" s="322">
        <v>354590</v>
      </c>
      <c r="G50" s="322">
        <v>210753</v>
      </c>
      <c r="H50" s="322">
        <v>354590</v>
      </c>
      <c r="I50" s="322">
        <v>0</v>
      </c>
      <c r="J50" s="323">
        <v>0</v>
      </c>
      <c r="K50" s="311"/>
    </row>
    <row r="51" spans="1:11" ht="19.5" customHeight="1">
      <c r="A51" s="319" t="s">
        <v>939</v>
      </c>
      <c r="B51" s="324" t="s">
        <v>884</v>
      </c>
      <c r="C51" s="324" t="s">
        <v>935</v>
      </c>
      <c r="D51" s="321" t="s">
        <v>946</v>
      </c>
      <c r="E51" s="322">
        <v>32459</v>
      </c>
      <c r="F51" s="322">
        <v>166666</v>
      </c>
      <c r="G51" s="322">
        <v>32459</v>
      </c>
      <c r="H51" s="322">
        <v>166666</v>
      </c>
      <c r="I51" s="322">
        <v>0</v>
      </c>
      <c r="J51" s="323">
        <v>0</v>
      </c>
      <c r="K51" s="311"/>
    </row>
    <row r="52" spans="1:11" ht="19.5" customHeight="1">
      <c r="A52" s="319" t="s">
        <v>879</v>
      </c>
      <c r="B52" s="324" t="s">
        <v>879</v>
      </c>
      <c r="C52" s="324" t="s">
        <v>879</v>
      </c>
      <c r="D52" s="321" t="s">
        <v>947</v>
      </c>
      <c r="E52" s="322">
        <v>0</v>
      </c>
      <c r="F52" s="322">
        <v>208490</v>
      </c>
      <c r="G52" s="322">
        <v>0</v>
      </c>
      <c r="H52" s="322">
        <v>208490</v>
      </c>
      <c r="I52" s="322">
        <v>0</v>
      </c>
      <c r="J52" s="323">
        <v>0</v>
      </c>
      <c r="K52" s="311"/>
    </row>
    <row r="53" spans="1:11" ht="19.5" customHeight="1">
      <c r="A53" s="319" t="s">
        <v>922</v>
      </c>
      <c r="B53" s="324" t="s">
        <v>879</v>
      </c>
      <c r="C53" s="324" t="s">
        <v>879</v>
      </c>
      <c r="D53" s="321" t="s">
        <v>923</v>
      </c>
      <c r="E53" s="322">
        <v>0</v>
      </c>
      <c r="F53" s="322">
        <v>208490</v>
      </c>
      <c r="G53" s="322">
        <v>0</v>
      </c>
      <c r="H53" s="322">
        <v>208490</v>
      </c>
      <c r="I53" s="322">
        <v>0</v>
      </c>
      <c r="J53" s="323">
        <v>0</v>
      </c>
      <c r="K53" s="311"/>
    </row>
    <row r="54" spans="1:11" ht="23.25" customHeight="1">
      <c r="A54" s="319" t="s">
        <v>922</v>
      </c>
      <c r="B54" s="324" t="s">
        <v>884</v>
      </c>
      <c r="C54" s="324" t="s">
        <v>879</v>
      </c>
      <c r="D54" s="321" t="s">
        <v>1465</v>
      </c>
      <c r="E54" s="322">
        <v>0</v>
      </c>
      <c r="F54" s="322">
        <v>208490</v>
      </c>
      <c r="G54" s="322">
        <v>0</v>
      </c>
      <c r="H54" s="322">
        <v>208490</v>
      </c>
      <c r="I54" s="322">
        <v>0</v>
      </c>
      <c r="J54" s="323">
        <v>0</v>
      </c>
      <c r="K54" s="311"/>
    </row>
    <row r="55" spans="1:11" ht="23.25" customHeight="1">
      <c r="A55" s="319" t="s">
        <v>922</v>
      </c>
      <c r="B55" s="324" t="s">
        <v>884</v>
      </c>
      <c r="C55" s="324" t="s">
        <v>882</v>
      </c>
      <c r="D55" s="321" t="s">
        <v>1466</v>
      </c>
      <c r="E55" s="322">
        <v>0</v>
      </c>
      <c r="F55" s="322">
        <v>208490</v>
      </c>
      <c r="G55" s="322">
        <v>0</v>
      </c>
      <c r="H55" s="322">
        <v>208490</v>
      </c>
      <c r="I55" s="322">
        <v>0</v>
      </c>
      <c r="J55" s="323">
        <v>0</v>
      </c>
      <c r="K55" s="311"/>
    </row>
    <row r="56" spans="1:11" ht="19.5" customHeight="1">
      <c r="A56" s="319" t="s">
        <v>879</v>
      </c>
      <c r="B56" s="324" t="s">
        <v>879</v>
      </c>
      <c r="C56" s="324" t="s">
        <v>879</v>
      </c>
      <c r="D56" s="321" t="s">
        <v>948</v>
      </c>
      <c r="E56" s="322">
        <v>0</v>
      </c>
      <c r="F56" s="322">
        <v>0</v>
      </c>
      <c r="G56" s="322">
        <v>0</v>
      </c>
      <c r="H56" s="322">
        <v>0</v>
      </c>
      <c r="I56" s="322">
        <v>0</v>
      </c>
      <c r="J56" s="323">
        <v>0</v>
      </c>
      <c r="K56" s="613"/>
    </row>
    <row r="57" spans="1:11" ht="19.5" customHeight="1">
      <c r="A57" s="319" t="s">
        <v>879</v>
      </c>
      <c r="B57" s="324" t="s">
        <v>879</v>
      </c>
      <c r="C57" s="324" t="s">
        <v>879</v>
      </c>
      <c r="D57" s="321" t="s">
        <v>949</v>
      </c>
      <c r="E57" s="322">
        <v>23181553</v>
      </c>
      <c r="F57" s="322">
        <v>93947909</v>
      </c>
      <c r="G57" s="322" t="s">
        <v>879</v>
      </c>
      <c r="H57" s="322" t="s">
        <v>879</v>
      </c>
      <c r="I57" s="322" t="s">
        <v>879</v>
      </c>
      <c r="J57" s="323" t="s">
        <v>879</v>
      </c>
      <c r="K57" s="311"/>
    </row>
    <row r="58" spans="1:11" ht="19.5" customHeight="1">
      <c r="A58" s="311"/>
      <c r="F58" s="308"/>
      <c r="G58" s="308"/>
      <c r="H58" s="308"/>
      <c r="I58" s="308"/>
      <c r="J58" s="308"/>
    </row>
    <row r="59" spans="1:11" ht="19.5" customHeight="1">
      <c r="A59" s="311"/>
      <c r="F59" s="308"/>
      <c r="G59" s="308"/>
      <c r="H59" s="308"/>
      <c r="I59" s="308"/>
      <c r="J59" s="308"/>
    </row>
    <row r="60" spans="1:11" ht="19.5" customHeight="1">
      <c r="A60" s="311"/>
      <c r="F60" s="308"/>
      <c r="G60" s="308"/>
      <c r="H60" s="308"/>
      <c r="I60" s="308"/>
      <c r="J60" s="308"/>
    </row>
    <row r="61" spans="1:11" ht="19.5" customHeight="1">
      <c r="A61" s="1454" t="s">
        <v>870</v>
      </c>
      <c r="B61" s="1455"/>
      <c r="C61" s="1455"/>
      <c r="D61" s="1456"/>
      <c r="E61" s="1457" t="s">
        <v>1034</v>
      </c>
      <c r="F61" s="1458"/>
      <c r="G61" s="1457" t="s">
        <v>950</v>
      </c>
      <c r="H61" s="1458"/>
      <c r="I61" s="1457" t="s">
        <v>951</v>
      </c>
      <c r="J61" s="1458"/>
      <c r="K61" s="311"/>
    </row>
    <row r="62" spans="1:11" ht="19.5" customHeight="1">
      <c r="A62" s="325" t="s">
        <v>873</v>
      </c>
      <c r="B62" s="326" t="s">
        <v>874</v>
      </c>
      <c r="C62" s="326" t="s">
        <v>875</v>
      </c>
      <c r="D62" s="327" t="s">
        <v>876</v>
      </c>
      <c r="E62" s="328" t="s">
        <v>877</v>
      </c>
      <c r="F62" s="328" t="s">
        <v>878</v>
      </c>
      <c r="G62" s="328" t="s">
        <v>877</v>
      </c>
      <c r="H62" s="328" t="s">
        <v>878</v>
      </c>
      <c r="I62" s="328" t="s">
        <v>877</v>
      </c>
      <c r="J62" s="328" t="s">
        <v>878</v>
      </c>
      <c r="K62" s="311"/>
    </row>
    <row r="63" spans="1:11" ht="19.5" customHeight="1">
      <c r="A63" s="319" t="s">
        <v>879</v>
      </c>
      <c r="B63" s="320" t="s">
        <v>879</v>
      </c>
      <c r="C63" s="320" t="s">
        <v>879</v>
      </c>
      <c r="D63" s="321" t="s">
        <v>880</v>
      </c>
      <c r="E63" s="322">
        <v>18861796</v>
      </c>
      <c r="F63" s="322">
        <v>120061869</v>
      </c>
      <c r="G63" s="322">
        <v>10657943</v>
      </c>
      <c r="H63" s="322">
        <v>66104012</v>
      </c>
      <c r="I63" s="322">
        <v>8203853</v>
      </c>
      <c r="J63" s="323">
        <v>53957857</v>
      </c>
      <c r="K63" s="311"/>
    </row>
    <row r="64" spans="1:11" ht="19.5" customHeight="1">
      <c r="A64" s="319" t="s">
        <v>879</v>
      </c>
      <c r="B64" s="324" t="s">
        <v>879</v>
      </c>
      <c r="C64" s="324" t="s">
        <v>879</v>
      </c>
      <c r="D64" s="321" t="s">
        <v>881</v>
      </c>
      <c r="E64" s="322">
        <v>11554365</v>
      </c>
      <c r="F64" s="322">
        <v>68916636</v>
      </c>
      <c r="G64" s="322">
        <v>10453713</v>
      </c>
      <c r="H64" s="322">
        <v>64437335</v>
      </c>
      <c r="I64" s="322">
        <v>1100652</v>
      </c>
      <c r="J64" s="323">
        <v>4479301</v>
      </c>
      <c r="K64" s="311"/>
    </row>
    <row r="65" spans="1:12" ht="19.5" customHeight="1">
      <c r="A65" s="319" t="s">
        <v>882</v>
      </c>
      <c r="B65" s="324" t="s">
        <v>879</v>
      </c>
      <c r="C65" s="324" t="s">
        <v>879</v>
      </c>
      <c r="D65" s="321" t="s">
        <v>952</v>
      </c>
      <c r="E65" s="322">
        <v>4572389</v>
      </c>
      <c r="F65" s="322">
        <v>31989451</v>
      </c>
      <c r="G65" s="322">
        <v>4572389</v>
      </c>
      <c r="H65" s="322">
        <v>31554451</v>
      </c>
      <c r="I65" s="322">
        <v>0</v>
      </c>
      <c r="J65" s="323">
        <v>435000</v>
      </c>
      <c r="K65" s="311"/>
    </row>
    <row r="66" spans="1:12" ht="19.5" customHeight="1">
      <c r="A66" s="319" t="s">
        <v>882</v>
      </c>
      <c r="B66" s="324" t="s">
        <v>953</v>
      </c>
      <c r="C66" s="324" t="s">
        <v>879</v>
      </c>
      <c r="D66" s="321" t="s">
        <v>954</v>
      </c>
      <c r="E66" s="322">
        <v>1833524</v>
      </c>
      <c r="F66" s="322">
        <v>11330049</v>
      </c>
      <c r="G66" s="322">
        <v>1833524</v>
      </c>
      <c r="H66" s="322">
        <v>11330049</v>
      </c>
      <c r="I66" s="322">
        <v>0</v>
      </c>
      <c r="J66" s="323">
        <v>0</v>
      </c>
      <c r="K66" s="311"/>
    </row>
    <row r="67" spans="1:12" ht="19.5" customHeight="1">
      <c r="A67" s="319" t="s">
        <v>882</v>
      </c>
      <c r="B67" s="324" t="s">
        <v>953</v>
      </c>
      <c r="C67" s="324" t="s">
        <v>882</v>
      </c>
      <c r="D67" s="321" t="s">
        <v>955</v>
      </c>
      <c r="E67" s="322">
        <v>1687426</v>
      </c>
      <c r="F67" s="322">
        <v>10700078</v>
      </c>
      <c r="G67" s="322">
        <v>1687426</v>
      </c>
      <c r="H67" s="322">
        <v>10700078</v>
      </c>
      <c r="I67" s="322">
        <v>0</v>
      </c>
      <c r="J67" s="323">
        <v>0</v>
      </c>
      <c r="K67" s="311"/>
    </row>
    <row r="68" spans="1:12" ht="19.5" customHeight="1">
      <c r="A68" s="319" t="s">
        <v>882</v>
      </c>
      <c r="B68" s="324" t="s">
        <v>953</v>
      </c>
      <c r="C68" s="324" t="s">
        <v>884</v>
      </c>
      <c r="D68" s="321" t="s">
        <v>956</v>
      </c>
      <c r="E68" s="322">
        <v>6997</v>
      </c>
      <c r="F68" s="322">
        <v>39957</v>
      </c>
      <c r="G68" s="322">
        <v>6997</v>
      </c>
      <c r="H68" s="322">
        <v>39957</v>
      </c>
      <c r="I68" s="322">
        <v>0</v>
      </c>
      <c r="J68" s="323">
        <v>0</v>
      </c>
      <c r="K68" s="311"/>
    </row>
    <row r="69" spans="1:12" ht="19.5" customHeight="1">
      <c r="A69" s="319" t="s">
        <v>882</v>
      </c>
      <c r="B69" s="324" t="s">
        <v>953</v>
      </c>
      <c r="C69" s="324" t="s">
        <v>908</v>
      </c>
      <c r="D69" s="321" t="s">
        <v>957</v>
      </c>
      <c r="E69" s="322">
        <v>46787</v>
      </c>
      <c r="F69" s="322">
        <v>241174</v>
      </c>
      <c r="G69" s="322">
        <v>46787</v>
      </c>
      <c r="H69" s="322">
        <v>241174</v>
      </c>
      <c r="I69" s="322">
        <v>0</v>
      </c>
      <c r="J69" s="323">
        <v>0</v>
      </c>
      <c r="K69" s="311"/>
    </row>
    <row r="70" spans="1:12" ht="19.5" customHeight="1">
      <c r="A70" s="319" t="s">
        <v>882</v>
      </c>
      <c r="B70" s="324" t="s">
        <v>953</v>
      </c>
      <c r="C70" s="324" t="s">
        <v>903</v>
      </c>
      <c r="D70" s="321" t="s">
        <v>958</v>
      </c>
      <c r="E70" s="322">
        <v>0</v>
      </c>
      <c r="F70" s="322">
        <v>2956</v>
      </c>
      <c r="G70" s="322">
        <v>0</v>
      </c>
      <c r="H70" s="322">
        <v>2956</v>
      </c>
      <c r="I70" s="322">
        <v>0</v>
      </c>
      <c r="J70" s="323">
        <v>0</v>
      </c>
      <c r="K70" s="311"/>
    </row>
    <row r="71" spans="1:12" ht="19.5" customHeight="1">
      <c r="A71" s="319" t="s">
        <v>882</v>
      </c>
      <c r="B71" s="324" t="s">
        <v>953</v>
      </c>
      <c r="C71" s="324" t="s">
        <v>911</v>
      </c>
      <c r="D71" s="321" t="s">
        <v>959</v>
      </c>
      <c r="E71" s="322">
        <v>92314</v>
      </c>
      <c r="F71" s="322">
        <v>345884</v>
      </c>
      <c r="G71" s="322">
        <v>92314</v>
      </c>
      <c r="H71" s="322">
        <v>345884</v>
      </c>
      <c r="I71" s="322">
        <v>0</v>
      </c>
      <c r="J71" s="323">
        <v>0</v>
      </c>
      <c r="K71" s="311"/>
    </row>
    <row r="72" spans="1:12" ht="19.5" customHeight="1">
      <c r="A72" s="319" t="s">
        <v>882</v>
      </c>
      <c r="B72" s="324" t="s">
        <v>960</v>
      </c>
      <c r="C72" s="324" t="s">
        <v>879</v>
      </c>
      <c r="D72" s="321" t="s">
        <v>961</v>
      </c>
      <c r="E72" s="322">
        <v>1120000</v>
      </c>
      <c r="F72" s="322">
        <v>10342000</v>
      </c>
      <c r="G72" s="322">
        <v>1120000</v>
      </c>
      <c r="H72" s="322">
        <v>10342000</v>
      </c>
      <c r="I72" s="322">
        <v>0</v>
      </c>
      <c r="J72" s="323">
        <v>0</v>
      </c>
      <c r="K72" s="311"/>
    </row>
    <row r="73" spans="1:12" ht="19.5" customHeight="1">
      <c r="A73" s="319" t="s">
        <v>882</v>
      </c>
      <c r="B73" s="324" t="s">
        <v>960</v>
      </c>
      <c r="C73" s="324" t="s">
        <v>882</v>
      </c>
      <c r="D73" s="321" t="s">
        <v>955</v>
      </c>
      <c r="E73" s="322">
        <v>560000</v>
      </c>
      <c r="F73" s="322">
        <v>4666000</v>
      </c>
      <c r="G73" s="322">
        <v>560000</v>
      </c>
      <c r="H73" s="322">
        <v>4666000</v>
      </c>
      <c r="I73" s="322">
        <v>0</v>
      </c>
      <c r="J73" s="323">
        <v>0</v>
      </c>
      <c r="K73" s="311"/>
    </row>
    <row r="74" spans="1:12" ht="19.5" customHeight="1">
      <c r="A74" s="319" t="s">
        <v>882</v>
      </c>
      <c r="B74" s="324" t="s">
        <v>960</v>
      </c>
      <c r="C74" s="324" t="s">
        <v>884</v>
      </c>
      <c r="D74" s="321" t="s">
        <v>962</v>
      </c>
      <c r="E74" s="322">
        <v>560000</v>
      </c>
      <c r="F74" s="322">
        <v>5676000</v>
      </c>
      <c r="G74" s="322">
        <v>560000</v>
      </c>
      <c r="H74" s="322">
        <v>5676000</v>
      </c>
      <c r="I74" s="322">
        <v>0</v>
      </c>
      <c r="J74" s="323">
        <v>0</v>
      </c>
      <c r="K74" s="311"/>
    </row>
    <row r="75" spans="1:12" ht="19.5" customHeight="1">
      <c r="A75" s="319" t="s">
        <v>882</v>
      </c>
      <c r="B75" s="324" t="s">
        <v>963</v>
      </c>
      <c r="C75" s="324" t="s">
        <v>879</v>
      </c>
      <c r="D75" s="321" t="s">
        <v>964</v>
      </c>
      <c r="E75" s="322">
        <v>1615809</v>
      </c>
      <c r="F75" s="322">
        <v>10281574</v>
      </c>
      <c r="G75" s="322">
        <v>1615809</v>
      </c>
      <c r="H75" s="322">
        <v>9846574</v>
      </c>
      <c r="I75" s="322">
        <v>0</v>
      </c>
      <c r="J75" s="323">
        <v>435000</v>
      </c>
      <c r="K75" s="311"/>
    </row>
    <row r="76" spans="1:12" ht="19.5" customHeight="1">
      <c r="A76" s="319" t="s">
        <v>882</v>
      </c>
      <c r="B76" s="324" t="s">
        <v>963</v>
      </c>
      <c r="C76" s="324" t="s">
        <v>884</v>
      </c>
      <c r="D76" s="321" t="s">
        <v>965</v>
      </c>
      <c r="E76" s="322">
        <v>1255593</v>
      </c>
      <c r="F76" s="322">
        <v>7811616</v>
      </c>
      <c r="G76" s="322">
        <v>1255593</v>
      </c>
      <c r="H76" s="322">
        <v>7811616</v>
      </c>
      <c r="I76" s="322">
        <v>0</v>
      </c>
      <c r="J76" s="323">
        <v>0</v>
      </c>
      <c r="K76" s="311"/>
    </row>
    <row r="77" spans="1:12" ht="19.5" customHeight="1">
      <c r="A77" s="319" t="s">
        <v>882</v>
      </c>
      <c r="B77" s="324" t="s">
        <v>963</v>
      </c>
      <c r="C77" s="324" t="s">
        <v>908</v>
      </c>
      <c r="D77" s="321" t="s">
        <v>966</v>
      </c>
      <c r="E77" s="322">
        <v>2050</v>
      </c>
      <c r="F77" s="322">
        <v>24034</v>
      </c>
      <c r="G77" s="322">
        <v>2050</v>
      </c>
      <c r="H77" s="322">
        <v>24034</v>
      </c>
      <c r="I77" s="322">
        <v>0</v>
      </c>
      <c r="J77" s="323">
        <v>0</v>
      </c>
      <c r="K77" s="311"/>
    </row>
    <row r="78" spans="1:12" ht="19.5" customHeight="1">
      <c r="A78" s="319" t="s">
        <v>882</v>
      </c>
      <c r="B78" s="324" t="s">
        <v>963</v>
      </c>
      <c r="C78" s="324" t="s">
        <v>903</v>
      </c>
      <c r="D78" s="321" t="s">
        <v>967</v>
      </c>
      <c r="E78" s="322">
        <v>0</v>
      </c>
      <c r="F78" s="322">
        <v>174</v>
      </c>
      <c r="G78" s="322">
        <v>0</v>
      </c>
      <c r="H78" s="322">
        <v>174</v>
      </c>
      <c r="I78" s="322">
        <v>0</v>
      </c>
      <c r="J78" s="323">
        <v>0</v>
      </c>
      <c r="K78" s="311"/>
    </row>
    <row r="79" spans="1:12" ht="19.5" customHeight="1">
      <c r="A79" s="319" t="s">
        <v>882</v>
      </c>
      <c r="B79" s="324" t="s">
        <v>963</v>
      </c>
      <c r="C79" s="324" t="s">
        <v>911</v>
      </c>
      <c r="D79" s="321" t="s">
        <v>968</v>
      </c>
      <c r="E79" s="322">
        <v>218349</v>
      </c>
      <c r="F79" s="322">
        <v>857573</v>
      </c>
      <c r="G79" s="322">
        <v>218349</v>
      </c>
      <c r="H79" s="322">
        <v>857573</v>
      </c>
      <c r="I79" s="322">
        <v>0</v>
      </c>
      <c r="J79" s="323">
        <v>0</v>
      </c>
      <c r="K79" s="311"/>
    </row>
    <row r="80" spans="1:12" ht="23.25" customHeight="1">
      <c r="A80" s="319" t="s">
        <v>882</v>
      </c>
      <c r="B80" s="324" t="s">
        <v>963</v>
      </c>
      <c r="C80" s="324" t="s">
        <v>918</v>
      </c>
      <c r="D80" s="321" t="s">
        <v>969</v>
      </c>
      <c r="E80" s="322">
        <v>1161</v>
      </c>
      <c r="F80" s="322">
        <v>258567</v>
      </c>
      <c r="G80" s="322">
        <v>1161</v>
      </c>
      <c r="H80" s="322">
        <v>258567</v>
      </c>
      <c r="I80" s="322">
        <v>0</v>
      </c>
      <c r="J80" s="323">
        <v>0</v>
      </c>
      <c r="K80" s="329"/>
      <c r="L80" s="1234"/>
    </row>
    <row r="81" spans="1:12" ht="23.25" customHeight="1">
      <c r="A81" s="319" t="s">
        <v>882</v>
      </c>
      <c r="B81" s="324" t="s">
        <v>963</v>
      </c>
      <c r="C81" s="324" t="s">
        <v>920</v>
      </c>
      <c r="D81" s="321" t="s">
        <v>970</v>
      </c>
      <c r="E81" s="322">
        <v>138656</v>
      </c>
      <c r="F81" s="322">
        <v>1329610</v>
      </c>
      <c r="G81" s="322">
        <v>138656</v>
      </c>
      <c r="H81" s="322">
        <v>894610</v>
      </c>
      <c r="I81" s="322">
        <v>0</v>
      </c>
      <c r="J81" s="323">
        <v>435000</v>
      </c>
      <c r="K81" s="329"/>
      <c r="L81" s="1235"/>
    </row>
    <row r="82" spans="1:12" ht="19.5" customHeight="1">
      <c r="A82" s="319" t="s">
        <v>882</v>
      </c>
      <c r="B82" s="324" t="s">
        <v>971</v>
      </c>
      <c r="C82" s="324" t="s">
        <v>879</v>
      </c>
      <c r="D82" s="321" t="s">
        <v>972</v>
      </c>
      <c r="E82" s="322">
        <v>3056</v>
      </c>
      <c r="F82" s="322">
        <v>35828</v>
      </c>
      <c r="G82" s="322">
        <v>3056</v>
      </c>
      <c r="H82" s="322">
        <v>35828</v>
      </c>
      <c r="I82" s="322">
        <v>0</v>
      </c>
      <c r="J82" s="323">
        <v>0</v>
      </c>
      <c r="K82" s="311"/>
    </row>
    <row r="83" spans="1:12" ht="19.5" customHeight="1">
      <c r="A83" s="319" t="s">
        <v>882</v>
      </c>
      <c r="B83" s="324" t="s">
        <v>971</v>
      </c>
      <c r="C83" s="324" t="s">
        <v>884</v>
      </c>
      <c r="D83" s="321" t="s">
        <v>973</v>
      </c>
      <c r="E83" s="322">
        <v>3056</v>
      </c>
      <c r="F83" s="322">
        <v>35828</v>
      </c>
      <c r="G83" s="322">
        <v>3056</v>
      </c>
      <c r="H83" s="322">
        <v>35828</v>
      </c>
      <c r="I83" s="322">
        <v>0</v>
      </c>
      <c r="J83" s="323">
        <v>0</v>
      </c>
      <c r="K83" s="311"/>
    </row>
    <row r="84" spans="1:12" ht="19.5" customHeight="1">
      <c r="A84" s="319" t="s">
        <v>884</v>
      </c>
      <c r="B84" s="324" t="s">
        <v>879</v>
      </c>
      <c r="C84" s="324" t="s">
        <v>879</v>
      </c>
      <c r="D84" s="321" t="s">
        <v>974</v>
      </c>
      <c r="E84" s="322">
        <v>344721</v>
      </c>
      <c r="F84" s="322">
        <v>2305094</v>
      </c>
      <c r="G84" s="322">
        <v>344721</v>
      </c>
      <c r="H84" s="322">
        <v>2305094</v>
      </c>
      <c r="I84" s="322">
        <v>0</v>
      </c>
      <c r="J84" s="323">
        <v>0</v>
      </c>
      <c r="K84" s="311"/>
    </row>
    <row r="85" spans="1:12" ht="19.5" customHeight="1">
      <c r="A85" s="319" t="s">
        <v>884</v>
      </c>
      <c r="B85" s="324" t="s">
        <v>975</v>
      </c>
      <c r="C85" s="324" t="s">
        <v>879</v>
      </c>
      <c r="D85" s="321" t="s">
        <v>976</v>
      </c>
      <c r="E85" s="322">
        <v>226465</v>
      </c>
      <c r="F85" s="322">
        <v>1122319</v>
      </c>
      <c r="G85" s="322">
        <v>226465</v>
      </c>
      <c r="H85" s="322">
        <v>1122319</v>
      </c>
      <c r="I85" s="322">
        <v>0</v>
      </c>
      <c r="J85" s="323">
        <v>0</v>
      </c>
      <c r="K85" s="311"/>
    </row>
    <row r="86" spans="1:12" ht="19.5" customHeight="1">
      <c r="A86" s="319" t="s">
        <v>884</v>
      </c>
      <c r="B86" s="324" t="s">
        <v>975</v>
      </c>
      <c r="C86" s="324" t="s">
        <v>884</v>
      </c>
      <c r="D86" s="321" t="s">
        <v>977</v>
      </c>
      <c r="E86" s="322">
        <v>77768</v>
      </c>
      <c r="F86" s="322">
        <v>181768</v>
      </c>
      <c r="G86" s="322">
        <v>77768</v>
      </c>
      <c r="H86" s="322">
        <v>181768</v>
      </c>
      <c r="I86" s="322">
        <v>0</v>
      </c>
      <c r="J86" s="323">
        <v>0</v>
      </c>
      <c r="K86" s="311"/>
    </row>
    <row r="87" spans="1:12" ht="19.5" customHeight="1">
      <c r="A87" s="319" t="s">
        <v>884</v>
      </c>
      <c r="B87" s="324" t="s">
        <v>975</v>
      </c>
      <c r="C87" s="324" t="s">
        <v>908</v>
      </c>
      <c r="D87" s="321" t="s">
        <v>978</v>
      </c>
      <c r="E87" s="322">
        <v>148697</v>
      </c>
      <c r="F87" s="322">
        <v>940551</v>
      </c>
      <c r="G87" s="322">
        <v>148697</v>
      </c>
      <c r="H87" s="322">
        <v>940551</v>
      </c>
      <c r="I87" s="322">
        <v>0</v>
      </c>
      <c r="J87" s="323">
        <v>0</v>
      </c>
      <c r="K87" s="311"/>
    </row>
    <row r="88" spans="1:12" ht="19.5" customHeight="1">
      <c r="A88" s="319" t="s">
        <v>884</v>
      </c>
      <c r="B88" s="324" t="s">
        <v>979</v>
      </c>
      <c r="C88" s="324" t="s">
        <v>879</v>
      </c>
      <c r="D88" s="321" t="s">
        <v>980</v>
      </c>
      <c r="E88" s="322">
        <v>118256</v>
      </c>
      <c r="F88" s="322">
        <v>1182775</v>
      </c>
      <c r="G88" s="322">
        <v>118256</v>
      </c>
      <c r="H88" s="322">
        <v>1182775</v>
      </c>
      <c r="I88" s="322">
        <v>0</v>
      </c>
      <c r="J88" s="323">
        <v>0</v>
      </c>
      <c r="K88" s="311"/>
    </row>
    <row r="89" spans="1:12" ht="19.5" customHeight="1">
      <c r="A89" s="319" t="s">
        <v>884</v>
      </c>
      <c r="B89" s="324" t="s">
        <v>979</v>
      </c>
      <c r="C89" s="324" t="s">
        <v>884</v>
      </c>
      <c r="D89" s="321" t="s">
        <v>981</v>
      </c>
      <c r="E89" s="322">
        <v>107100</v>
      </c>
      <c r="F89" s="322">
        <v>1062470</v>
      </c>
      <c r="G89" s="322">
        <v>107100</v>
      </c>
      <c r="H89" s="322">
        <v>1062470</v>
      </c>
      <c r="I89" s="322">
        <v>0</v>
      </c>
      <c r="J89" s="323">
        <v>0</v>
      </c>
      <c r="K89" s="311"/>
    </row>
    <row r="90" spans="1:12" ht="19.5" customHeight="1">
      <c r="A90" s="319" t="s">
        <v>884</v>
      </c>
      <c r="B90" s="324" t="s">
        <v>979</v>
      </c>
      <c r="C90" s="324" t="s">
        <v>908</v>
      </c>
      <c r="D90" s="321" t="s">
        <v>970</v>
      </c>
      <c r="E90" s="322">
        <v>11156</v>
      </c>
      <c r="F90" s="322">
        <v>120305</v>
      </c>
      <c r="G90" s="322">
        <v>11156</v>
      </c>
      <c r="H90" s="322">
        <v>120305</v>
      </c>
      <c r="I90" s="322">
        <v>0</v>
      </c>
      <c r="J90" s="323">
        <v>0</v>
      </c>
      <c r="K90" s="311"/>
    </row>
    <row r="91" spans="1:12" ht="19.5" customHeight="1">
      <c r="A91" s="319" t="s">
        <v>908</v>
      </c>
      <c r="B91" s="324" t="s">
        <v>879</v>
      </c>
      <c r="C91" s="324" t="s">
        <v>879</v>
      </c>
      <c r="D91" s="321" t="s">
        <v>982</v>
      </c>
      <c r="E91" s="322">
        <v>3986926</v>
      </c>
      <c r="F91" s="322">
        <v>18283723</v>
      </c>
      <c r="G91" s="322">
        <v>2886274</v>
      </c>
      <c r="H91" s="322">
        <v>14264422</v>
      </c>
      <c r="I91" s="322">
        <v>1100652</v>
      </c>
      <c r="J91" s="323">
        <v>4019301</v>
      </c>
      <c r="K91" s="311"/>
    </row>
    <row r="92" spans="1:12" ht="19.5" customHeight="1">
      <c r="A92" s="319" t="s">
        <v>908</v>
      </c>
      <c r="B92" s="324" t="s">
        <v>983</v>
      </c>
      <c r="C92" s="324" t="s">
        <v>879</v>
      </c>
      <c r="D92" s="321" t="s">
        <v>984</v>
      </c>
      <c r="E92" s="322">
        <v>714152</v>
      </c>
      <c r="F92" s="322">
        <v>4081541</v>
      </c>
      <c r="G92" s="322">
        <v>547875</v>
      </c>
      <c r="H92" s="322">
        <v>3126093</v>
      </c>
      <c r="I92" s="322">
        <v>166277</v>
      </c>
      <c r="J92" s="323">
        <v>955448</v>
      </c>
      <c r="K92" s="311"/>
    </row>
    <row r="93" spans="1:12" ht="19.5" customHeight="1">
      <c r="A93" s="319" t="s">
        <v>908</v>
      </c>
      <c r="B93" s="324" t="s">
        <v>983</v>
      </c>
      <c r="C93" s="324" t="s">
        <v>884</v>
      </c>
      <c r="D93" s="321" t="s">
        <v>985</v>
      </c>
      <c r="E93" s="322">
        <v>713919</v>
      </c>
      <c r="F93" s="322">
        <v>4081308</v>
      </c>
      <c r="G93" s="322">
        <v>547642</v>
      </c>
      <c r="H93" s="322">
        <v>3125860</v>
      </c>
      <c r="I93" s="322">
        <v>166277</v>
      </c>
      <c r="J93" s="323">
        <v>955448</v>
      </c>
      <c r="K93" s="311"/>
    </row>
    <row r="94" spans="1:12" ht="19.5" customHeight="1">
      <c r="A94" s="319" t="s">
        <v>908</v>
      </c>
      <c r="B94" s="324" t="s">
        <v>983</v>
      </c>
      <c r="C94" s="324" t="s">
        <v>908</v>
      </c>
      <c r="D94" s="321" t="s">
        <v>2061</v>
      </c>
      <c r="E94" s="322">
        <v>233</v>
      </c>
      <c r="F94" s="322">
        <v>233</v>
      </c>
      <c r="G94" s="322">
        <v>233</v>
      </c>
      <c r="H94" s="322">
        <v>233</v>
      </c>
      <c r="I94" s="322">
        <v>0</v>
      </c>
      <c r="J94" s="323">
        <v>0</v>
      </c>
      <c r="K94" s="311"/>
    </row>
    <row r="95" spans="1:12" ht="19.5" customHeight="1">
      <c r="A95" s="319" t="s">
        <v>908</v>
      </c>
      <c r="B95" s="324" t="s">
        <v>986</v>
      </c>
      <c r="C95" s="324" t="s">
        <v>879</v>
      </c>
      <c r="D95" s="321" t="s">
        <v>987</v>
      </c>
      <c r="E95" s="322">
        <v>5589</v>
      </c>
      <c r="F95" s="322">
        <v>55043</v>
      </c>
      <c r="G95" s="322">
        <v>5589</v>
      </c>
      <c r="H95" s="322">
        <v>55043</v>
      </c>
      <c r="I95" s="322">
        <v>0</v>
      </c>
      <c r="J95" s="323">
        <v>0</v>
      </c>
      <c r="K95" s="311"/>
    </row>
    <row r="96" spans="1:12" ht="23.25" customHeight="1">
      <c r="A96" s="319" t="s">
        <v>908</v>
      </c>
      <c r="B96" s="324" t="s">
        <v>986</v>
      </c>
      <c r="C96" s="324" t="s">
        <v>908</v>
      </c>
      <c r="D96" s="321" t="s">
        <v>988</v>
      </c>
      <c r="E96" s="322">
        <v>5589</v>
      </c>
      <c r="F96" s="322">
        <v>55043</v>
      </c>
      <c r="G96" s="322">
        <v>5589</v>
      </c>
      <c r="H96" s="322">
        <v>55043</v>
      </c>
      <c r="I96" s="322">
        <v>0</v>
      </c>
      <c r="J96" s="323">
        <v>0</v>
      </c>
      <c r="K96" s="311"/>
    </row>
    <row r="97" spans="1:11">
      <c r="A97" s="319" t="s">
        <v>908</v>
      </c>
      <c r="B97" s="324" t="s">
        <v>989</v>
      </c>
      <c r="C97" s="324" t="s">
        <v>879</v>
      </c>
      <c r="D97" s="321" t="s">
        <v>990</v>
      </c>
      <c r="E97" s="322">
        <v>3267185</v>
      </c>
      <c r="F97" s="322">
        <v>14147139</v>
      </c>
      <c r="G97" s="322">
        <v>2332810</v>
      </c>
      <c r="H97" s="322">
        <v>11083286</v>
      </c>
      <c r="I97" s="322">
        <v>934375</v>
      </c>
      <c r="J97" s="323">
        <v>3063853</v>
      </c>
      <c r="K97" s="311"/>
    </row>
    <row r="98" spans="1:11">
      <c r="A98" s="319" t="s">
        <v>908</v>
      </c>
      <c r="B98" s="324" t="s">
        <v>989</v>
      </c>
      <c r="C98" s="324" t="s">
        <v>884</v>
      </c>
      <c r="D98" s="321" t="s">
        <v>991</v>
      </c>
      <c r="E98" s="322">
        <v>1448668</v>
      </c>
      <c r="F98" s="322">
        <v>3974932</v>
      </c>
      <c r="G98" s="322">
        <v>1113718</v>
      </c>
      <c r="H98" s="322">
        <v>3624504</v>
      </c>
      <c r="I98" s="322">
        <v>334950</v>
      </c>
      <c r="J98" s="323">
        <v>350428</v>
      </c>
      <c r="K98" s="311"/>
    </row>
    <row r="99" spans="1:11">
      <c r="A99" s="319" t="s">
        <v>908</v>
      </c>
      <c r="B99" s="324" t="s">
        <v>989</v>
      </c>
      <c r="C99" s="324" t="s">
        <v>911</v>
      </c>
      <c r="D99" s="321" t="s">
        <v>993</v>
      </c>
      <c r="E99" s="322">
        <v>1510765</v>
      </c>
      <c r="F99" s="322">
        <v>9139060</v>
      </c>
      <c r="G99" s="322">
        <v>911340</v>
      </c>
      <c r="H99" s="322">
        <v>6425635</v>
      </c>
      <c r="I99" s="322">
        <v>599425</v>
      </c>
      <c r="J99" s="323">
        <v>2713425</v>
      </c>
      <c r="K99" s="311"/>
    </row>
    <row r="100" spans="1:11">
      <c r="A100" s="319" t="s">
        <v>908</v>
      </c>
      <c r="B100" s="324" t="s">
        <v>989</v>
      </c>
      <c r="C100" s="324" t="s">
        <v>918</v>
      </c>
      <c r="D100" s="321" t="s">
        <v>994</v>
      </c>
      <c r="E100" s="322">
        <v>307752</v>
      </c>
      <c r="F100" s="322">
        <v>1033147</v>
      </c>
      <c r="G100" s="322">
        <v>307752</v>
      </c>
      <c r="H100" s="322">
        <v>1033147</v>
      </c>
      <c r="I100" s="322">
        <v>0</v>
      </c>
      <c r="J100" s="323">
        <v>0</v>
      </c>
    </row>
    <row r="101" spans="1:11">
      <c r="A101" s="319" t="s">
        <v>903</v>
      </c>
      <c r="B101" s="324" t="s">
        <v>879</v>
      </c>
      <c r="C101" s="324" t="s">
        <v>879</v>
      </c>
      <c r="D101" s="321" t="s">
        <v>995</v>
      </c>
      <c r="E101" s="322">
        <v>611652</v>
      </c>
      <c r="F101" s="322">
        <v>4065317</v>
      </c>
      <c r="G101" s="322">
        <v>611652</v>
      </c>
      <c r="H101" s="322">
        <v>4040317</v>
      </c>
      <c r="I101" s="322">
        <v>0</v>
      </c>
      <c r="J101" s="323">
        <v>25000</v>
      </c>
    </row>
    <row r="102" spans="1:11">
      <c r="A102" s="319" t="s">
        <v>903</v>
      </c>
      <c r="B102" s="324" t="s">
        <v>996</v>
      </c>
      <c r="C102" s="324" t="s">
        <v>879</v>
      </c>
      <c r="D102" s="321" t="s">
        <v>997</v>
      </c>
      <c r="E102" s="322">
        <v>37493</v>
      </c>
      <c r="F102" s="322">
        <v>192304</v>
      </c>
      <c r="G102" s="322">
        <v>37493</v>
      </c>
      <c r="H102" s="322">
        <v>192304</v>
      </c>
      <c r="I102" s="322">
        <v>0</v>
      </c>
      <c r="J102" s="323">
        <v>0</v>
      </c>
    </row>
    <row r="103" spans="1:11">
      <c r="A103" s="319" t="s">
        <v>903</v>
      </c>
      <c r="B103" s="324" t="s">
        <v>996</v>
      </c>
      <c r="C103" s="324" t="s">
        <v>884</v>
      </c>
      <c r="D103" s="321" t="s">
        <v>998</v>
      </c>
      <c r="E103" s="322">
        <v>37493</v>
      </c>
      <c r="F103" s="322">
        <v>192304</v>
      </c>
      <c r="G103" s="322">
        <v>37493</v>
      </c>
      <c r="H103" s="322">
        <v>192304</v>
      </c>
      <c r="I103" s="322">
        <v>0</v>
      </c>
      <c r="J103" s="323">
        <v>0</v>
      </c>
    </row>
    <row r="104" spans="1:11">
      <c r="A104" s="319" t="s">
        <v>903</v>
      </c>
      <c r="B104" s="324" t="s">
        <v>999</v>
      </c>
      <c r="C104" s="324" t="s">
        <v>879</v>
      </c>
      <c r="D104" s="321" t="s">
        <v>1000</v>
      </c>
      <c r="E104" s="322">
        <v>5653</v>
      </c>
      <c r="F104" s="322">
        <v>62059</v>
      </c>
      <c r="G104" s="322">
        <v>5653</v>
      </c>
      <c r="H104" s="322">
        <v>37059</v>
      </c>
      <c r="I104" s="322">
        <v>0</v>
      </c>
      <c r="J104" s="323">
        <v>25000</v>
      </c>
    </row>
    <row r="105" spans="1:11">
      <c r="A105" s="319" t="s">
        <v>903</v>
      </c>
      <c r="B105" s="324" t="s">
        <v>999</v>
      </c>
      <c r="C105" s="324" t="s">
        <v>884</v>
      </c>
      <c r="D105" s="321" t="s">
        <v>1001</v>
      </c>
      <c r="E105" s="322">
        <v>5653</v>
      </c>
      <c r="F105" s="322">
        <v>62059</v>
      </c>
      <c r="G105" s="322">
        <v>5653</v>
      </c>
      <c r="H105" s="322">
        <v>37059</v>
      </c>
      <c r="I105" s="322">
        <v>0</v>
      </c>
      <c r="J105" s="323">
        <v>25000</v>
      </c>
    </row>
    <row r="106" spans="1:11">
      <c r="A106" s="319" t="s">
        <v>903</v>
      </c>
      <c r="B106" s="324" t="s">
        <v>1002</v>
      </c>
      <c r="C106" s="324" t="s">
        <v>879</v>
      </c>
      <c r="D106" s="321" t="s">
        <v>1003</v>
      </c>
      <c r="E106" s="322">
        <v>568506</v>
      </c>
      <c r="F106" s="322">
        <v>3810954</v>
      </c>
      <c r="G106" s="322">
        <v>568506</v>
      </c>
      <c r="H106" s="322">
        <v>3810954</v>
      </c>
      <c r="I106" s="322">
        <v>0</v>
      </c>
      <c r="J106" s="323">
        <v>0</v>
      </c>
    </row>
    <row r="107" spans="1:11">
      <c r="A107" s="319" t="s">
        <v>903</v>
      </c>
      <c r="B107" s="324" t="s">
        <v>1002</v>
      </c>
      <c r="C107" s="324" t="s">
        <v>884</v>
      </c>
      <c r="D107" s="321" t="s">
        <v>1004</v>
      </c>
      <c r="E107" s="322">
        <v>568506</v>
      </c>
      <c r="F107" s="322">
        <v>3810954</v>
      </c>
      <c r="G107" s="322">
        <v>568506</v>
      </c>
      <c r="H107" s="322">
        <v>3810954</v>
      </c>
      <c r="I107" s="322">
        <v>0</v>
      </c>
      <c r="J107" s="323">
        <v>0</v>
      </c>
    </row>
    <row r="108" spans="1:11">
      <c r="A108" s="319" t="s">
        <v>911</v>
      </c>
      <c r="B108" s="324" t="s">
        <v>879</v>
      </c>
      <c r="C108" s="324" t="s">
        <v>879</v>
      </c>
      <c r="D108" s="321" t="s">
        <v>1005</v>
      </c>
      <c r="E108" s="322">
        <v>1470876</v>
      </c>
      <c r="F108" s="322">
        <v>8323352</v>
      </c>
      <c r="G108" s="322">
        <v>1470876</v>
      </c>
      <c r="H108" s="322">
        <v>8323352</v>
      </c>
      <c r="I108" s="322">
        <v>0</v>
      </c>
      <c r="J108" s="323">
        <v>0</v>
      </c>
    </row>
    <row r="109" spans="1:11">
      <c r="A109" s="319" t="s">
        <v>911</v>
      </c>
      <c r="B109" s="324" t="s">
        <v>1006</v>
      </c>
      <c r="C109" s="324" t="s">
        <v>879</v>
      </c>
      <c r="D109" s="321" t="s">
        <v>1007</v>
      </c>
      <c r="E109" s="322">
        <v>1214547</v>
      </c>
      <c r="F109" s="322">
        <v>7564027</v>
      </c>
      <c r="G109" s="322">
        <v>1214547</v>
      </c>
      <c r="H109" s="322">
        <v>7564027</v>
      </c>
      <c r="I109" s="322">
        <v>0</v>
      </c>
      <c r="J109" s="323">
        <v>0</v>
      </c>
    </row>
    <row r="110" spans="1:11">
      <c r="A110" s="319" t="s">
        <v>911</v>
      </c>
      <c r="B110" s="324" t="s">
        <v>1006</v>
      </c>
      <c r="C110" s="324" t="s">
        <v>908</v>
      </c>
      <c r="D110" s="321" t="s">
        <v>1008</v>
      </c>
      <c r="E110" s="322">
        <v>1214547</v>
      </c>
      <c r="F110" s="322">
        <v>7564027</v>
      </c>
      <c r="G110" s="322">
        <v>1214547</v>
      </c>
      <c r="H110" s="322">
        <v>7564027</v>
      </c>
      <c r="I110" s="322">
        <v>0</v>
      </c>
      <c r="J110" s="323">
        <v>0</v>
      </c>
    </row>
    <row r="111" spans="1:11">
      <c r="A111" s="319" t="s">
        <v>911</v>
      </c>
      <c r="B111" s="324" t="s">
        <v>1009</v>
      </c>
      <c r="C111" s="324" t="s">
        <v>879</v>
      </c>
      <c r="D111" s="321" t="s">
        <v>1010</v>
      </c>
      <c r="E111" s="322">
        <v>256329</v>
      </c>
      <c r="F111" s="322">
        <v>759325</v>
      </c>
      <c r="G111" s="322">
        <v>256329</v>
      </c>
      <c r="H111" s="322">
        <v>759325</v>
      </c>
      <c r="I111" s="322">
        <v>0</v>
      </c>
      <c r="J111" s="323">
        <v>0</v>
      </c>
    </row>
    <row r="112" spans="1:11">
      <c r="A112" s="319" t="s">
        <v>911</v>
      </c>
      <c r="B112" s="324" t="s">
        <v>1009</v>
      </c>
      <c r="C112" s="324" t="s">
        <v>884</v>
      </c>
      <c r="D112" s="321" t="s">
        <v>1011</v>
      </c>
      <c r="E112" s="322">
        <v>256329</v>
      </c>
      <c r="F112" s="322">
        <v>759325</v>
      </c>
      <c r="G112" s="322">
        <v>256329</v>
      </c>
      <c r="H112" s="322">
        <v>759325</v>
      </c>
      <c r="I112" s="322">
        <v>0</v>
      </c>
      <c r="J112" s="323">
        <v>0</v>
      </c>
    </row>
    <row r="113" spans="1:10">
      <c r="A113" s="319" t="s">
        <v>918</v>
      </c>
      <c r="B113" s="324" t="s">
        <v>879</v>
      </c>
      <c r="C113" s="324" t="s">
        <v>879</v>
      </c>
      <c r="D113" s="321" t="s">
        <v>1012</v>
      </c>
      <c r="E113" s="322">
        <v>567801</v>
      </c>
      <c r="F113" s="322">
        <v>3890299</v>
      </c>
      <c r="G113" s="322">
        <v>567801</v>
      </c>
      <c r="H113" s="322">
        <v>3890299</v>
      </c>
      <c r="I113" s="322">
        <v>0</v>
      </c>
      <c r="J113" s="323">
        <v>0</v>
      </c>
    </row>
    <row r="114" spans="1:10">
      <c r="A114" s="319" t="s">
        <v>918</v>
      </c>
      <c r="B114" s="324" t="s">
        <v>1013</v>
      </c>
      <c r="C114" s="324" t="s">
        <v>879</v>
      </c>
      <c r="D114" s="321" t="s">
        <v>1014</v>
      </c>
      <c r="E114" s="322">
        <v>567801</v>
      </c>
      <c r="F114" s="322">
        <v>3890299</v>
      </c>
      <c r="G114" s="322">
        <v>567801</v>
      </c>
      <c r="H114" s="322">
        <v>3890299</v>
      </c>
      <c r="I114" s="322">
        <v>0</v>
      </c>
      <c r="J114" s="323">
        <v>0</v>
      </c>
    </row>
    <row r="115" spans="1:10">
      <c r="A115" s="319" t="s">
        <v>918</v>
      </c>
      <c r="B115" s="324" t="s">
        <v>1013</v>
      </c>
      <c r="C115" s="324" t="s">
        <v>882</v>
      </c>
      <c r="D115" s="321" t="s">
        <v>1015</v>
      </c>
      <c r="E115" s="322">
        <v>567801</v>
      </c>
      <c r="F115" s="322">
        <v>3890299</v>
      </c>
      <c r="G115" s="322">
        <v>567801</v>
      </c>
      <c r="H115" s="322">
        <v>3890299</v>
      </c>
      <c r="I115" s="322">
        <v>0</v>
      </c>
      <c r="J115" s="323">
        <v>0</v>
      </c>
    </row>
    <row r="116" spans="1:10">
      <c r="A116" s="319" t="s">
        <v>920</v>
      </c>
      <c r="B116" s="324" t="s">
        <v>879</v>
      </c>
      <c r="C116" s="324" t="s">
        <v>879</v>
      </c>
      <c r="D116" s="321" t="s">
        <v>1016</v>
      </c>
      <c r="E116" s="322">
        <v>0</v>
      </c>
      <c r="F116" s="322">
        <v>59400</v>
      </c>
      <c r="G116" s="322">
        <v>0</v>
      </c>
      <c r="H116" s="322">
        <v>59400</v>
      </c>
      <c r="I116" s="322">
        <v>0</v>
      </c>
      <c r="J116" s="323">
        <v>0</v>
      </c>
    </row>
    <row r="117" spans="1:10">
      <c r="A117" s="319" t="s">
        <v>920</v>
      </c>
      <c r="B117" s="324" t="s">
        <v>1017</v>
      </c>
      <c r="C117" s="324" t="s">
        <v>879</v>
      </c>
      <c r="D117" s="321" t="s">
        <v>1018</v>
      </c>
      <c r="E117" s="322">
        <v>0</v>
      </c>
      <c r="F117" s="322">
        <v>59400</v>
      </c>
      <c r="G117" s="322">
        <v>0</v>
      </c>
      <c r="H117" s="322">
        <v>59400</v>
      </c>
      <c r="I117" s="322">
        <v>0</v>
      </c>
      <c r="J117" s="323">
        <v>0</v>
      </c>
    </row>
    <row r="118" spans="1:10">
      <c r="A118" s="319" t="s">
        <v>920</v>
      </c>
      <c r="B118" s="324" t="s">
        <v>1017</v>
      </c>
      <c r="C118" s="324" t="s">
        <v>884</v>
      </c>
      <c r="D118" s="321" t="s">
        <v>1019</v>
      </c>
      <c r="E118" s="322">
        <v>0</v>
      </c>
      <c r="F118" s="322">
        <v>59400</v>
      </c>
      <c r="G118" s="322">
        <v>0</v>
      </c>
      <c r="H118" s="322">
        <v>59400</v>
      </c>
      <c r="I118" s="322">
        <v>0</v>
      </c>
      <c r="J118" s="323">
        <v>0</v>
      </c>
    </row>
    <row r="119" spans="1:10">
      <c r="A119" s="319" t="s">
        <v>879</v>
      </c>
      <c r="B119" s="324" t="s">
        <v>879</v>
      </c>
      <c r="C119" s="324" t="s">
        <v>879</v>
      </c>
      <c r="D119" s="321" t="s">
        <v>947</v>
      </c>
      <c r="E119" s="322">
        <v>7307431</v>
      </c>
      <c r="F119" s="322">
        <v>51145233</v>
      </c>
      <c r="G119" s="322">
        <v>204230</v>
      </c>
      <c r="H119" s="322">
        <v>1666677</v>
      </c>
      <c r="I119" s="322">
        <v>7103201</v>
      </c>
      <c r="J119" s="323">
        <v>49478556</v>
      </c>
    </row>
    <row r="120" spans="1:10">
      <c r="A120" s="319" t="s">
        <v>882</v>
      </c>
      <c r="B120" s="324" t="s">
        <v>879</v>
      </c>
      <c r="C120" s="324" t="s">
        <v>879</v>
      </c>
      <c r="D120" s="321" t="s">
        <v>952</v>
      </c>
      <c r="E120" s="322">
        <v>16369</v>
      </c>
      <c r="F120" s="322">
        <v>1345931</v>
      </c>
      <c r="G120" s="322">
        <v>12500</v>
      </c>
      <c r="H120" s="322">
        <v>513882</v>
      </c>
      <c r="I120" s="322">
        <v>3869</v>
      </c>
      <c r="J120" s="323">
        <v>832049</v>
      </c>
    </row>
    <row r="121" spans="1:10">
      <c r="A121" s="319" t="s">
        <v>882</v>
      </c>
      <c r="B121" s="324" t="s">
        <v>953</v>
      </c>
      <c r="C121" s="324" t="s">
        <v>879</v>
      </c>
      <c r="D121" s="321" t="s">
        <v>954</v>
      </c>
      <c r="E121" s="322">
        <v>12500</v>
      </c>
      <c r="F121" s="322">
        <v>103882</v>
      </c>
      <c r="G121" s="322">
        <v>12500</v>
      </c>
      <c r="H121" s="322">
        <v>103882</v>
      </c>
      <c r="I121" s="322">
        <v>0</v>
      </c>
      <c r="J121" s="323">
        <v>0</v>
      </c>
    </row>
    <row r="122" spans="1:10">
      <c r="A122" s="319" t="s">
        <v>882</v>
      </c>
      <c r="B122" s="324" t="s">
        <v>953</v>
      </c>
      <c r="C122" s="324" t="s">
        <v>1020</v>
      </c>
      <c r="D122" s="321" t="s">
        <v>1021</v>
      </c>
      <c r="E122" s="322">
        <v>12500</v>
      </c>
      <c r="F122" s="322">
        <v>103882</v>
      </c>
      <c r="G122" s="322">
        <v>12500</v>
      </c>
      <c r="H122" s="322">
        <v>103882</v>
      </c>
      <c r="I122" s="322">
        <v>0</v>
      </c>
      <c r="J122" s="323">
        <v>0</v>
      </c>
    </row>
    <row r="123" spans="1:10">
      <c r="A123" s="319" t="s">
        <v>882</v>
      </c>
      <c r="B123" s="324" t="s">
        <v>960</v>
      </c>
      <c r="C123" s="324" t="s">
        <v>879</v>
      </c>
      <c r="D123" s="321" t="s">
        <v>961</v>
      </c>
      <c r="E123" s="322">
        <v>0</v>
      </c>
      <c r="F123" s="322">
        <v>410000</v>
      </c>
      <c r="G123" s="322">
        <v>0</v>
      </c>
      <c r="H123" s="322">
        <v>410000</v>
      </c>
      <c r="I123" s="322">
        <v>0</v>
      </c>
      <c r="J123" s="323">
        <v>0</v>
      </c>
    </row>
    <row r="124" spans="1:10">
      <c r="A124" s="319" t="s">
        <v>882</v>
      </c>
      <c r="B124" s="324" t="s">
        <v>960</v>
      </c>
      <c r="C124" s="324" t="s">
        <v>1020</v>
      </c>
      <c r="D124" s="321" t="s">
        <v>1021</v>
      </c>
      <c r="E124" s="322">
        <v>0</v>
      </c>
      <c r="F124" s="322">
        <v>410000</v>
      </c>
      <c r="G124" s="322">
        <v>0</v>
      </c>
      <c r="H124" s="322">
        <v>410000</v>
      </c>
      <c r="I124" s="322">
        <v>0</v>
      </c>
      <c r="J124" s="323">
        <v>0</v>
      </c>
    </row>
    <row r="125" spans="1:10">
      <c r="A125" s="319" t="s">
        <v>882</v>
      </c>
      <c r="B125" s="324" t="s">
        <v>963</v>
      </c>
      <c r="C125" s="324" t="s">
        <v>879</v>
      </c>
      <c r="D125" s="321" t="s">
        <v>964</v>
      </c>
      <c r="E125" s="322">
        <v>3869</v>
      </c>
      <c r="F125" s="322">
        <v>832049</v>
      </c>
      <c r="G125" s="322">
        <v>0</v>
      </c>
      <c r="H125" s="322">
        <v>0</v>
      </c>
      <c r="I125" s="322">
        <v>3869</v>
      </c>
      <c r="J125" s="323">
        <v>832049</v>
      </c>
    </row>
    <row r="126" spans="1:10">
      <c r="A126" s="319" t="s">
        <v>882</v>
      </c>
      <c r="B126" s="324" t="s">
        <v>963</v>
      </c>
      <c r="C126" s="324" t="s">
        <v>1020</v>
      </c>
      <c r="D126" s="321" t="s">
        <v>1021</v>
      </c>
      <c r="E126" s="322">
        <v>3869</v>
      </c>
      <c r="F126" s="322">
        <v>832049</v>
      </c>
      <c r="G126" s="322">
        <v>0</v>
      </c>
      <c r="H126" s="322">
        <v>0</v>
      </c>
      <c r="I126" s="322">
        <v>3869</v>
      </c>
      <c r="J126" s="323">
        <v>832049</v>
      </c>
    </row>
    <row r="127" spans="1:10">
      <c r="A127" s="319" t="s">
        <v>884</v>
      </c>
      <c r="B127" s="324" t="s">
        <v>879</v>
      </c>
      <c r="C127" s="324" t="s">
        <v>879</v>
      </c>
      <c r="D127" s="321" t="s">
        <v>974</v>
      </c>
      <c r="E127" s="322">
        <v>0</v>
      </c>
      <c r="F127" s="322">
        <v>16200</v>
      </c>
      <c r="G127" s="322">
        <v>0</v>
      </c>
      <c r="H127" s="322">
        <v>16200</v>
      </c>
      <c r="I127" s="322">
        <v>0</v>
      </c>
      <c r="J127" s="323">
        <v>0</v>
      </c>
    </row>
    <row r="128" spans="1:10">
      <c r="A128" s="319" t="s">
        <v>884</v>
      </c>
      <c r="B128" s="324" t="s">
        <v>975</v>
      </c>
      <c r="C128" s="324" t="s">
        <v>879</v>
      </c>
      <c r="D128" s="321" t="s">
        <v>976</v>
      </c>
      <c r="E128" s="322">
        <v>0</v>
      </c>
      <c r="F128" s="322">
        <v>16200</v>
      </c>
      <c r="G128" s="322">
        <v>0</v>
      </c>
      <c r="H128" s="322">
        <v>16200</v>
      </c>
      <c r="I128" s="322">
        <v>0</v>
      </c>
      <c r="J128" s="323">
        <v>0</v>
      </c>
    </row>
    <row r="129" spans="1:10">
      <c r="A129" s="319" t="s">
        <v>884</v>
      </c>
      <c r="B129" s="324" t="s">
        <v>975</v>
      </c>
      <c r="C129" s="324" t="s">
        <v>1020</v>
      </c>
      <c r="D129" s="321" t="s">
        <v>1021</v>
      </c>
      <c r="E129" s="322">
        <v>0</v>
      </c>
      <c r="F129" s="322">
        <v>16200</v>
      </c>
      <c r="G129" s="322">
        <v>0</v>
      </c>
      <c r="H129" s="322">
        <v>16200</v>
      </c>
      <c r="I129" s="322">
        <v>0</v>
      </c>
      <c r="J129" s="323">
        <v>0</v>
      </c>
    </row>
    <row r="130" spans="1:10">
      <c r="A130" s="319" t="s">
        <v>908</v>
      </c>
      <c r="B130" s="324" t="s">
        <v>879</v>
      </c>
      <c r="C130" s="324" t="s">
        <v>879</v>
      </c>
      <c r="D130" s="321" t="s">
        <v>982</v>
      </c>
      <c r="E130" s="322">
        <v>7291062</v>
      </c>
      <c r="F130" s="322">
        <v>49783102</v>
      </c>
      <c r="G130" s="322">
        <v>191730</v>
      </c>
      <c r="H130" s="322">
        <v>1136595</v>
      </c>
      <c r="I130" s="322">
        <v>7099332</v>
      </c>
      <c r="J130" s="323">
        <v>48646507</v>
      </c>
    </row>
    <row r="131" spans="1:10">
      <c r="A131" s="319" t="s">
        <v>908</v>
      </c>
      <c r="B131" s="324" t="s">
        <v>983</v>
      </c>
      <c r="C131" s="324" t="s">
        <v>879</v>
      </c>
      <c r="D131" s="321" t="s">
        <v>984</v>
      </c>
      <c r="E131" s="322">
        <v>346003</v>
      </c>
      <c r="F131" s="322">
        <v>10194337</v>
      </c>
      <c r="G131" s="322">
        <v>0</v>
      </c>
      <c r="H131" s="322">
        <v>119013</v>
      </c>
      <c r="I131" s="322">
        <v>346003</v>
      </c>
      <c r="J131" s="323">
        <v>10075324</v>
      </c>
    </row>
    <row r="132" spans="1:10">
      <c r="A132" s="319" t="s">
        <v>908</v>
      </c>
      <c r="B132" s="324" t="s">
        <v>983</v>
      </c>
      <c r="C132" s="324" t="s">
        <v>1020</v>
      </c>
      <c r="D132" s="321" t="s">
        <v>1021</v>
      </c>
      <c r="E132" s="322">
        <v>346003</v>
      </c>
      <c r="F132" s="322">
        <v>10194337</v>
      </c>
      <c r="G132" s="322">
        <v>0</v>
      </c>
      <c r="H132" s="322">
        <v>119013</v>
      </c>
      <c r="I132" s="322">
        <v>346003</v>
      </c>
      <c r="J132" s="323">
        <v>10075324</v>
      </c>
    </row>
    <row r="133" spans="1:10">
      <c r="A133" s="319" t="s">
        <v>908</v>
      </c>
      <c r="B133" s="324" t="s">
        <v>989</v>
      </c>
      <c r="C133" s="324" t="s">
        <v>879</v>
      </c>
      <c r="D133" s="321" t="s">
        <v>990</v>
      </c>
      <c r="E133" s="322">
        <v>6945059</v>
      </c>
      <c r="F133" s="322">
        <v>39588765</v>
      </c>
      <c r="G133" s="322">
        <v>191730</v>
      </c>
      <c r="H133" s="322">
        <v>1017582</v>
      </c>
      <c r="I133" s="322">
        <v>6753329</v>
      </c>
      <c r="J133" s="323">
        <v>38571183</v>
      </c>
    </row>
    <row r="134" spans="1:10">
      <c r="A134" s="319" t="s">
        <v>908</v>
      </c>
      <c r="B134" s="324" t="s">
        <v>989</v>
      </c>
      <c r="C134" s="324" t="s">
        <v>922</v>
      </c>
      <c r="D134" s="321" t="s">
        <v>1022</v>
      </c>
      <c r="E134" s="322">
        <v>6922059</v>
      </c>
      <c r="F134" s="322">
        <v>39553265</v>
      </c>
      <c r="G134" s="322">
        <v>168730</v>
      </c>
      <c r="H134" s="322">
        <v>982082</v>
      </c>
      <c r="I134" s="322">
        <v>6753329</v>
      </c>
      <c r="J134" s="323">
        <v>38571183</v>
      </c>
    </row>
    <row r="135" spans="1:10">
      <c r="A135" s="319" t="s">
        <v>908</v>
      </c>
      <c r="B135" s="324" t="s">
        <v>989</v>
      </c>
      <c r="C135" s="324" t="s">
        <v>1020</v>
      </c>
      <c r="D135" s="321" t="s">
        <v>1021</v>
      </c>
      <c r="E135" s="322">
        <v>23000</v>
      </c>
      <c r="F135" s="322">
        <v>35500</v>
      </c>
      <c r="G135" s="322">
        <v>23000</v>
      </c>
      <c r="H135" s="322">
        <v>35500</v>
      </c>
      <c r="I135" s="322">
        <v>0</v>
      </c>
      <c r="J135" s="323">
        <v>0</v>
      </c>
    </row>
    <row r="136" spans="1:10">
      <c r="A136" s="319" t="s">
        <v>879</v>
      </c>
      <c r="B136" s="324" t="s">
        <v>879</v>
      </c>
      <c r="C136" s="324" t="s">
        <v>879</v>
      </c>
      <c r="D136" s="321" t="s">
        <v>1024</v>
      </c>
      <c r="E136" s="322">
        <v>352053</v>
      </c>
      <c r="F136" s="322">
        <v>10924085</v>
      </c>
      <c r="G136" s="322">
        <v>352053</v>
      </c>
      <c r="H136" s="322">
        <v>10924085</v>
      </c>
      <c r="I136" s="322">
        <v>0</v>
      </c>
      <c r="J136" s="323">
        <v>0</v>
      </c>
    </row>
    <row r="137" spans="1:10">
      <c r="A137" s="319" t="s">
        <v>879</v>
      </c>
      <c r="B137" s="324" t="s">
        <v>879</v>
      </c>
      <c r="C137" s="324" t="s">
        <v>879</v>
      </c>
      <c r="D137" s="321" t="s">
        <v>1025</v>
      </c>
      <c r="E137" s="322">
        <v>331014</v>
      </c>
      <c r="F137" s="322">
        <v>10895739</v>
      </c>
      <c r="G137" s="322">
        <v>331014</v>
      </c>
      <c r="H137" s="322">
        <v>10895739</v>
      </c>
      <c r="I137" s="322">
        <v>0</v>
      </c>
      <c r="J137" s="323">
        <v>0</v>
      </c>
    </row>
    <row r="138" spans="1:10">
      <c r="A138" s="319" t="s">
        <v>879</v>
      </c>
      <c r="B138" s="324" t="s">
        <v>879</v>
      </c>
      <c r="C138" s="324" t="s">
        <v>879</v>
      </c>
      <c r="D138" s="321" t="s">
        <v>1026</v>
      </c>
      <c r="E138" s="322">
        <v>21039</v>
      </c>
      <c r="F138" s="322">
        <v>28346</v>
      </c>
      <c r="G138" s="322">
        <v>21039</v>
      </c>
      <c r="H138" s="322">
        <v>28346</v>
      </c>
      <c r="I138" s="322">
        <v>0</v>
      </c>
      <c r="J138" s="323">
        <v>0</v>
      </c>
    </row>
    <row r="139" spans="1:10">
      <c r="A139" s="319" t="s">
        <v>879</v>
      </c>
      <c r="B139" s="324" t="s">
        <v>879</v>
      </c>
      <c r="C139" s="324" t="s">
        <v>879</v>
      </c>
      <c r="D139" s="321" t="s">
        <v>1027</v>
      </c>
      <c r="E139" s="322">
        <v>19213849</v>
      </c>
      <c r="F139" s="322">
        <v>130985954</v>
      </c>
      <c r="G139" s="322" t="s">
        <v>879</v>
      </c>
      <c r="H139" s="322" t="s">
        <v>879</v>
      </c>
      <c r="I139" s="322" t="s">
        <v>879</v>
      </c>
      <c r="J139" s="323" t="s">
        <v>879</v>
      </c>
    </row>
    <row r="140" spans="1:10">
      <c r="A140" s="319" t="s">
        <v>879</v>
      </c>
      <c r="B140" s="324" t="s">
        <v>879</v>
      </c>
      <c r="C140" s="324" t="s">
        <v>879</v>
      </c>
      <c r="D140" s="321" t="s">
        <v>879</v>
      </c>
      <c r="E140" s="322" t="s">
        <v>879</v>
      </c>
      <c r="F140" s="322" t="s">
        <v>879</v>
      </c>
      <c r="G140" s="322" t="s">
        <v>879</v>
      </c>
      <c r="H140" s="322" t="s">
        <v>879</v>
      </c>
      <c r="I140" s="322" t="s">
        <v>879</v>
      </c>
      <c r="J140" s="323" t="s">
        <v>879</v>
      </c>
    </row>
    <row r="141" spans="1:10">
      <c r="A141" s="319" t="s">
        <v>879</v>
      </c>
      <c r="B141" s="324" t="s">
        <v>879</v>
      </c>
      <c r="C141" s="324" t="s">
        <v>879</v>
      </c>
      <c r="D141" s="321" t="s">
        <v>1028</v>
      </c>
      <c r="E141" s="322">
        <v>129127239</v>
      </c>
      <c r="F141" s="322" t="s">
        <v>879</v>
      </c>
      <c r="G141" s="322" t="s">
        <v>879</v>
      </c>
      <c r="H141" s="322" t="s">
        <v>879</v>
      </c>
      <c r="I141" s="322" t="s">
        <v>879</v>
      </c>
      <c r="J141" s="323" t="s">
        <v>879</v>
      </c>
    </row>
    <row r="142" spans="1:10">
      <c r="A142" s="319" t="s">
        <v>879</v>
      </c>
      <c r="B142" s="324" t="s">
        <v>879</v>
      </c>
      <c r="C142" s="324" t="s">
        <v>879</v>
      </c>
      <c r="D142" s="321" t="s">
        <v>1029</v>
      </c>
      <c r="E142" s="322">
        <v>133094943</v>
      </c>
      <c r="F142" s="322" t="s">
        <v>879</v>
      </c>
      <c r="G142" s="322" t="s">
        <v>879</v>
      </c>
      <c r="H142" s="322" t="s">
        <v>879</v>
      </c>
      <c r="I142" s="322" t="s">
        <v>879</v>
      </c>
      <c r="J142" s="323" t="s">
        <v>879</v>
      </c>
    </row>
    <row r="143" spans="1:10">
      <c r="A143" s="319" t="s">
        <v>879</v>
      </c>
      <c r="B143" s="324" t="s">
        <v>879</v>
      </c>
      <c r="C143" s="324" t="s">
        <v>879</v>
      </c>
      <c r="D143" s="321" t="s">
        <v>1030</v>
      </c>
      <c r="E143" s="322">
        <v>4182842</v>
      </c>
      <c r="F143" s="322" t="s">
        <v>879</v>
      </c>
      <c r="G143" s="322" t="s">
        <v>879</v>
      </c>
      <c r="H143" s="322" t="s">
        <v>879</v>
      </c>
      <c r="I143" s="322" t="s">
        <v>879</v>
      </c>
      <c r="J143" s="323" t="s">
        <v>879</v>
      </c>
    </row>
    <row r="144" spans="1:10" ht="25.2">
      <c r="A144" s="319" t="s">
        <v>879</v>
      </c>
      <c r="B144" s="324" t="s">
        <v>879</v>
      </c>
      <c r="C144" s="324" t="s">
        <v>879</v>
      </c>
      <c r="D144" s="321" t="s">
        <v>1031</v>
      </c>
      <c r="E144" s="322">
        <v>137277785</v>
      </c>
      <c r="F144" s="322" t="s">
        <v>879</v>
      </c>
      <c r="G144" s="322" t="s">
        <v>879</v>
      </c>
      <c r="H144" s="322" t="s">
        <v>879</v>
      </c>
      <c r="I144" s="322" t="s">
        <v>879</v>
      </c>
      <c r="J144" s="323" t="s">
        <v>879</v>
      </c>
    </row>
    <row r="145" spans="1:10" ht="96.6" customHeight="1">
      <c r="A145" s="1466" t="s">
        <v>2062</v>
      </c>
      <c r="B145" s="1466" t="s">
        <v>879</v>
      </c>
      <c r="C145" s="1466" t="s">
        <v>879</v>
      </c>
      <c r="D145" s="1466" t="s">
        <v>879</v>
      </c>
      <c r="E145" s="1466" t="s">
        <v>879</v>
      </c>
      <c r="F145" s="1466" t="s">
        <v>879</v>
      </c>
      <c r="G145" s="1466" t="s">
        <v>879</v>
      </c>
      <c r="H145" s="1466" t="s">
        <v>879</v>
      </c>
      <c r="I145" s="1466" t="s">
        <v>879</v>
      </c>
      <c r="J145" s="1466" t="s">
        <v>879</v>
      </c>
    </row>
  </sheetData>
  <mergeCells count="13">
    <mergeCell ref="A145:J145"/>
    <mergeCell ref="K1:L1"/>
    <mergeCell ref="A61:D61"/>
    <mergeCell ref="E61:F61"/>
    <mergeCell ref="G61:H61"/>
    <mergeCell ref="I61:J61"/>
    <mergeCell ref="A1:D1"/>
    <mergeCell ref="A2:D2"/>
    <mergeCell ref="A3:J3"/>
    <mergeCell ref="A5:D5"/>
    <mergeCell ref="E5:F5"/>
    <mergeCell ref="G5:H5"/>
    <mergeCell ref="I5:J5"/>
  </mergeCells>
  <phoneticPr fontId="15" type="noConversion"/>
  <hyperlinks>
    <hyperlink ref="K1" location="預告統計資料發布時間表!A1" display="回發布時間表" xr:uid="{FECB43E1-655D-44E5-8F2F-1F4844B382F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D90D-5CE0-45ED-AE5C-09AC3E74F4FD}">
  <dimension ref="A1:L153"/>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2149</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20525238</v>
      </c>
      <c r="F7" s="322">
        <v>114473147</v>
      </c>
      <c r="G7" s="322">
        <v>19177746</v>
      </c>
      <c r="H7" s="322">
        <v>101787790</v>
      </c>
      <c r="I7" s="322">
        <v>1347492</v>
      </c>
      <c r="J7" s="323">
        <v>12685357</v>
      </c>
      <c r="K7" s="311"/>
    </row>
    <row r="8" spans="1:12" ht="19.5" customHeight="1">
      <c r="A8" s="319" t="s">
        <v>879</v>
      </c>
      <c r="B8" s="324" t="s">
        <v>879</v>
      </c>
      <c r="C8" s="324" t="s">
        <v>879</v>
      </c>
      <c r="D8" s="321" t="s">
        <v>881</v>
      </c>
      <c r="E8" s="322">
        <v>20525238</v>
      </c>
      <c r="F8" s="322">
        <v>114264657</v>
      </c>
      <c r="G8" s="322">
        <v>19177746</v>
      </c>
      <c r="H8" s="322">
        <v>101579300</v>
      </c>
      <c r="I8" s="322">
        <v>1347492</v>
      </c>
      <c r="J8" s="323">
        <v>12685357</v>
      </c>
      <c r="K8" s="311"/>
    </row>
    <row r="9" spans="1:12" ht="19.5" customHeight="1">
      <c r="A9" s="319" t="s">
        <v>882</v>
      </c>
      <c r="B9" s="324" t="s">
        <v>879</v>
      </c>
      <c r="C9" s="324" t="s">
        <v>879</v>
      </c>
      <c r="D9" s="321" t="s">
        <v>883</v>
      </c>
      <c r="E9" s="322">
        <v>13453798</v>
      </c>
      <c r="F9" s="322">
        <v>81571347</v>
      </c>
      <c r="G9" s="322">
        <v>13453798</v>
      </c>
      <c r="H9" s="322">
        <v>81571347</v>
      </c>
      <c r="I9" s="322">
        <v>0</v>
      </c>
      <c r="J9" s="323">
        <v>0</v>
      </c>
      <c r="K9" s="311"/>
    </row>
    <row r="10" spans="1:12" ht="19.5" customHeight="1">
      <c r="A10" s="319" t="s">
        <v>882</v>
      </c>
      <c r="B10" s="324" t="s">
        <v>884</v>
      </c>
      <c r="C10" s="324" t="s">
        <v>879</v>
      </c>
      <c r="D10" s="321" t="s">
        <v>885</v>
      </c>
      <c r="E10" s="322">
        <v>290932</v>
      </c>
      <c r="F10" s="322">
        <v>1173601</v>
      </c>
      <c r="G10" s="322">
        <v>290932</v>
      </c>
      <c r="H10" s="322">
        <v>1173601</v>
      </c>
      <c r="I10" s="322">
        <v>0</v>
      </c>
      <c r="J10" s="323">
        <v>0</v>
      </c>
      <c r="K10" s="311"/>
    </row>
    <row r="11" spans="1:12" ht="19.5" customHeight="1">
      <c r="A11" s="319" t="s">
        <v>882</v>
      </c>
      <c r="B11" s="324" t="s">
        <v>884</v>
      </c>
      <c r="C11" s="324" t="s">
        <v>882</v>
      </c>
      <c r="D11" s="321" t="s">
        <v>886</v>
      </c>
      <c r="E11" s="322">
        <v>271132</v>
      </c>
      <c r="F11" s="322">
        <v>925479</v>
      </c>
      <c r="G11" s="322">
        <v>271132</v>
      </c>
      <c r="H11" s="322">
        <v>925479</v>
      </c>
      <c r="I11" s="322">
        <v>0</v>
      </c>
      <c r="J11" s="323">
        <v>0</v>
      </c>
      <c r="K11" s="311"/>
    </row>
    <row r="12" spans="1:12" ht="19.5" customHeight="1">
      <c r="A12" s="319" t="s">
        <v>882</v>
      </c>
      <c r="B12" s="324" t="s">
        <v>884</v>
      </c>
      <c r="C12" s="324" t="s">
        <v>884</v>
      </c>
      <c r="D12" s="321" t="s">
        <v>887</v>
      </c>
      <c r="E12" s="322">
        <v>19800</v>
      </c>
      <c r="F12" s="322">
        <v>248122</v>
      </c>
      <c r="G12" s="322">
        <v>19800</v>
      </c>
      <c r="H12" s="322">
        <v>248122</v>
      </c>
      <c r="I12" s="322">
        <v>0</v>
      </c>
      <c r="J12" s="323">
        <v>0</v>
      </c>
      <c r="K12" s="311"/>
    </row>
    <row r="13" spans="1:12" ht="19.5" customHeight="1">
      <c r="A13" s="319" t="s">
        <v>882</v>
      </c>
      <c r="B13" s="324" t="s">
        <v>888</v>
      </c>
      <c r="C13" s="324" t="s">
        <v>879</v>
      </c>
      <c r="D13" s="321" t="s">
        <v>889</v>
      </c>
      <c r="E13" s="322">
        <v>354</v>
      </c>
      <c r="F13" s="322">
        <v>39261</v>
      </c>
      <c r="G13" s="322">
        <v>354</v>
      </c>
      <c r="H13" s="322">
        <v>39261</v>
      </c>
      <c r="I13" s="322">
        <v>0</v>
      </c>
      <c r="J13" s="323">
        <v>0</v>
      </c>
      <c r="K13" s="311"/>
    </row>
    <row r="14" spans="1:12" ht="19.5" customHeight="1">
      <c r="A14" s="319" t="s">
        <v>882</v>
      </c>
      <c r="B14" s="324" t="s">
        <v>888</v>
      </c>
      <c r="C14" s="324" t="s">
        <v>882</v>
      </c>
      <c r="D14" s="321" t="s">
        <v>890</v>
      </c>
      <c r="E14" s="322">
        <v>354</v>
      </c>
      <c r="F14" s="322">
        <v>39261</v>
      </c>
      <c r="G14" s="322">
        <v>354</v>
      </c>
      <c r="H14" s="322">
        <v>39261</v>
      </c>
      <c r="I14" s="322">
        <v>0</v>
      </c>
      <c r="J14" s="323">
        <v>0</v>
      </c>
      <c r="K14" s="311"/>
    </row>
    <row r="15" spans="1:12" ht="19.5" customHeight="1">
      <c r="A15" s="319" t="s">
        <v>882</v>
      </c>
      <c r="B15" s="324" t="s">
        <v>891</v>
      </c>
      <c r="C15" s="324" t="s">
        <v>879</v>
      </c>
      <c r="D15" s="321" t="s">
        <v>892</v>
      </c>
      <c r="E15" s="322">
        <v>1842131</v>
      </c>
      <c r="F15" s="322">
        <v>4581629</v>
      </c>
      <c r="G15" s="322">
        <v>1842131</v>
      </c>
      <c r="H15" s="322">
        <v>4581629</v>
      </c>
      <c r="I15" s="322">
        <v>0</v>
      </c>
      <c r="J15" s="323">
        <v>0</v>
      </c>
      <c r="K15" s="311"/>
    </row>
    <row r="16" spans="1:12" ht="19.5" customHeight="1">
      <c r="A16" s="319" t="s">
        <v>882</v>
      </c>
      <c r="B16" s="324" t="s">
        <v>891</v>
      </c>
      <c r="C16" s="324" t="s">
        <v>882</v>
      </c>
      <c r="D16" s="321" t="s">
        <v>893</v>
      </c>
      <c r="E16" s="322">
        <v>1842131</v>
      </c>
      <c r="F16" s="322">
        <v>4581629</v>
      </c>
      <c r="G16" s="322">
        <v>1842131</v>
      </c>
      <c r="H16" s="322">
        <v>4581629</v>
      </c>
      <c r="I16" s="322">
        <v>0</v>
      </c>
      <c r="J16" s="323">
        <v>0</v>
      </c>
      <c r="K16" s="311"/>
    </row>
    <row r="17" spans="1:11" ht="19.5" customHeight="1">
      <c r="A17" s="319" t="s">
        <v>882</v>
      </c>
      <c r="B17" s="324" t="s">
        <v>894</v>
      </c>
      <c r="C17" s="324" t="s">
        <v>879</v>
      </c>
      <c r="D17" s="321" t="s">
        <v>895</v>
      </c>
      <c r="E17" s="322">
        <v>5990</v>
      </c>
      <c r="F17" s="322">
        <v>366877</v>
      </c>
      <c r="G17" s="322">
        <v>5990</v>
      </c>
      <c r="H17" s="322">
        <v>366877</v>
      </c>
      <c r="I17" s="322">
        <v>0</v>
      </c>
      <c r="J17" s="323">
        <v>0</v>
      </c>
      <c r="K17" s="311"/>
    </row>
    <row r="18" spans="1:11" ht="19.5" customHeight="1">
      <c r="A18" s="319" t="s">
        <v>882</v>
      </c>
      <c r="B18" s="324" t="s">
        <v>894</v>
      </c>
      <c r="C18" s="324" t="s">
        <v>882</v>
      </c>
      <c r="D18" s="321" t="s">
        <v>896</v>
      </c>
      <c r="E18" s="322">
        <v>5990</v>
      </c>
      <c r="F18" s="322">
        <v>366877</v>
      </c>
      <c r="G18" s="322">
        <v>5990</v>
      </c>
      <c r="H18" s="322">
        <v>366877</v>
      </c>
      <c r="I18" s="322">
        <v>0</v>
      </c>
      <c r="J18" s="323">
        <v>0</v>
      </c>
      <c r="K18" s="311"/>
    </row>
    <row r="19" spans="1:11" ht="19.5" customHeight="1">
      <c r="A19" s="319" t="s">
        <v>882</v>
      </c>
      <c r="B19" s="324" t="s">
        <v>897</v>
      </c>
      <c r="C19" s="324" t="s">
        <v>879</v>
      </c>
      <c r="D19" s="321" t="s">
        <v>898</v>
      </c>
      <c r="E19" s="322">
        <v>8341</v>
      </c>
      <c r="F19" s="322">
        <v>63109</v>
      </c>
      <c r="G19" s="322">
        <v>8341</v>
      </c>
      <c r="H19" s="322">
        <v>63109</v>
      </c>
      <c r="I19" s="322">
        <v>0</v>
      </c>
      <c r="J19" s="323">
        <v>0</v>
      </c>
      <c r="K19" s="311"/>
    </row>
    <row r="20" spans="1:11" ht="19.5" customHeight="1">
      <c r="A20" s="319" t="s">
        <v>882</v>
      </c>
      <c r="B20" s="324" t="s">
        <v>897</v>
      </c>
      <c r="C20" s="324" t="s">
        <v>882</v>
      </c>
      <c r="D20" s="321" t="s">
        <v>899</v>
      </c>
      <c r="E20" s="322">
        <v>8341</v>
      </c>
      <c r="F20" s="322">
        <v>63109</v>
      </c>
      <c r="G20" s="322">
        <v>8341</v>
      </c>
      <c r="H20" s="322">
        <v>63109</v>
      </c>
      <c r="I20" s="322">
        <v>0</v>
      </c>
      <c r="J20" s="323">
        <v>0</v>
      </c>
      <c r="K20" s="311"/>
    </row>
    <row r="21" spans="1:11" ht="19.5" customHeight="1">
      <c r="A21" s="319" t="s">
        <v>882</v>
      </c>
      <c r="B21" s="324" t="s">
        <v>900</v>
      </c>
      <c r="C21" s="324" t="s">
        <v>879</v>
      </c>
      <c r="D21" s="321" t="s">
        <v>901</v>
      </c>
      <c r="E21" s="322">
        <v>11306050</v>
      </c>
      <c r="F21" s="322">
        <v>75346870</v>
      </c>
      <c r="G21" s="322">
        <v>11306050</v>
      </c>
      <c r="H21" s="322">
        <v>75346870</v>
      </c>
      <c r="I21" s="322">
        <v>0</v>
      </c>
      <c r="J21" s="323">
        <v>0</v>
      </c>
      <c r="K21" s="311"/>
    </row>
    <row r="22" spans="1:11" ht="19.5" customHeight="1">
      <c r="A22" s="319" t="s">
        <v>882</v>
      </c>
      <c r="B22" s="324" t="s">
        <v>900</v>
      </c>
      <c r="C22" s="324" t="s">
        <v>882</v>
      </c>
      <c r="D22" s="321" t="s">
        <v>902</v>
      </c>
      <c r="E22" s="322">
        <v>11306050</v>
      </c>
      <c r="F22" s="322">
        <v>75346870</v>
      </c>
      <c r="G22" s="322">
        <v>11306050</v>
      </c>
      <c r="H22" s="322">
        <v>75346870</v>
      </c>
      <c r="I22" s="322">
        <v>0</v>
      </c>
      <c r="J22" s="323">
        <v>0</v>
      </c>
      <c r="K22" s="311"/>
    </row>
    <row r="23" spans="1:11" ht="19.5" customHeight="1">
      <c r="A23" s="319" t="s">
        <v>903</v>
      </c>
      <c r="B23" s="324" t="s">
        <v>879</v>
      </c>
      <c r="C23" s="324" t="s">
        <v>879</v>
      </c>
      <c r="D23" s="321" t="s">
        <v>904</v>
      </c>
      <c r="E23" s="322">
        <v>20506</v>
      </c>
      <c r="F23" s="322">
        <v>49944</v>
      </c>
      <c r="G23" s="322">
        <v>20506</v>
      </c>
      <c r="H23" s="322">
        <v>49944</v>
      </c>
      <c r="I23" s="322">
        <v>0</v>
      </c>
      <c r="J23" s="323">
        <v>0</v>
      </c>
      <c r="K23" s="311"/>
    </row>
    <row r="24" spans="1:11" ht="19.5" customHeight="1">
      <c r="A24" s="319" t="s">
        <v>903</v>
      </c>
      <c r="B24" s="324" t="s">
        <v>882</v>
      </c>
      <c r="C24" s="324" t="s">
        <v>879</v>
      </c>
      <c r="D24" s="321" t="s">
        <v>905</v>
      </c>
      <c r="E24" s="322">
        <v>20506</v>
      </c>
      <c r="F24" s="322">
        <v>49944</v>
      </c>
      <c r="G24" s="322">
        <v>20506</v>
      </c>
      <c r="H24" s="322">
        <v>49944</v>
      </c>
      <c r="I24" s="322">
        <v>0</v>
      </c>
      <c r="J24" s="323">
        <v>0</v>
      </c>
      <c r="K24" s="311"/>
    </row>
    <row r="25" spans="1:11" ht="19.5" customHeight="1">
      <c r="A25" s="319" t="s">
        <v>903</v>
      </c>
      <c r="B25" s="324" t="s">
        <v>882</v>
      </c>
      <c r="C25" s="324" t="s">
        <v>882</v>
      </c>
      <c r="D25" s="321" t="s">
        <v>906</v>
      </c>
      <c r="E25" s="322">
        <v>18849</v>
      </c>
      <c r="F25" s="322">
        <v>45773</v>
      </c>
      <c r="G25" s="322">
        <v>18849</v>
      </c>
      <c r="H25" s="322">
        <v>45773</v>
      </c>
      <c r="I25" s="322">
        <v>0</v>
      </c>
      <c r="J25" s="323">
        <v>0</v>
      </c>
      <c r="K25" s="311"/>
    </row>
    <row r="26" spans="1:11" ht="19.5" customHeight="1">
      <c r="A26" s="319" t="s">
        <v>903</v>
      </c>
      <c r="B26" s="324" t="s">
        <v>882</v>
      </c>
      <c r="C26" s="324" t="s">
        <v>884</v>
      </c>
      <c r="D26" s="321" t="s">
        <v>907</v>
      </c>
      <c r="E26" s="322">
        <v>1657</v>
      </c>
      <c r="F26" s="322">
        <v>4171</v>
      </c>
      <c r="G26" s="322">
        <v>1657</v>
      </c>
      <c r="H26" s="322">
        <v>4171</v>
      </c>
      <c r="I26" s="322">
        <v>0</v>
      </c>
      <c r="J26" s="323">
        <v>0</v>
      </c>
      <c r="K26" s="311"/>
    </row>
    <row r="27" spans="1:11" ht="19.5" customHeight="1">
      <c r="A27" s="319" t="s">
        <v>911</v>
      </c>
      <c r="B27" s="324" t="s">
        <v>879</v>
      </c>
      <c r="C27" s="324" t="s">
        <v>879</v>
      </c>
      <c r="D27" s="321" t="s">
        <v>912</v>
      </c>
      <c r="E27" s="322">
        <v>3862368</v>
      </c>
      <c r="F27" s="322">
        <v>5937682</v>
      </c>
      <c r="G27" s="322">
        <v>3862368</v>
      </c>
      <c r="H27" s="322">
        <v>5937682</v>
      </c>
      <c r="I27" s="322">
        <v>0</v>
      </c>
      <c r="J27" s="323">
        <v>0</v>
      </c>
      <c r="K27" s="311"/>
    </row>
    <row r="28" spans="1:11" ht="19.5" customHeight="1">
      <c r="A28" s="319" t="s">
        <v>911</v>
      </c>
      <c r="B28" s="324" t="s">
        <v>882</v>
      </c>
      <c r="C28" s="324" t="s">
        <v>879</v>
      </c>
      <c r="D28" s="321" t="s">
        <v>913</v>
      </c>
      <c r="E28" s="322">
        <v>387135</v>
      </c>
      <c r="F28" s="322">
        <v>1099085</v>
      </c>
      <c r="G28" s="322">
        <v>387135</v>
      </c>
      <c r="H28" s="322">
        <v>1099085</v>
      </c>
      <c r="I28" s="322">
        <v>0</v>
      </c>
      <c r="J28" s="323">
        <v>0</v>
      </c>
      <c r="K28" s="311"/>
    </row>
    <row r="29" spans="1:11" ht="23.25" customHeight="1">
      <c r="A29" s="319" t="s">
        <v>911</v>
      </c>
      <c r="B29" s="324" t="s">
        <v>882</v>
      </c>
      <c r="C29" s="324" t="s">
        <v>882</v>
      </c>
      <c r="D29" s="321" t="s">
        <v>914</v>
      </c>
      <c r="E29" s="322">
        <v>375635</v>
      </c>
      <c r="F29" s="322">
        <v>1029085</v>
      </c>
      <c r="G29" s="322">
        <v>375635</v>
      </c>
      <c r="H29" s="322">
        <v>1029085</v>
      </c>
      <c r="I29" s="322">
        <v>0</v>
      </c>
      <c r="J29" s="323">
        <v>0</v>
      </c>
      <c r="K29" s="311"/>
    </row>
    <row r="30" spans="1:11" ht="23.25" customHeight="1">
      <c r="A30" s="319" t="s">
        <v>911</v>
      </c>
      <c r="B30" s="324" t="s">
        <v>882</v>
      </c>
      <c r="C30" s="324" t="s">
        <v>884</v>
      </c>
      <c r="D30" s="321" t="s">
        <v>915</v>
      </c>
      <c r="E30" s="322">
        <v>11500</v>
      </c>
      <c r="F30" s="322">
        <v>70000</v>
      </c>
      <c r="G30" s="322">
        <v>11500</v>
      </c>
      <c r="H30" s="322">
        <v>70000</v>
      </c>
      <c r="I30" s="322">
        <v>0</v>
      </c>
      <c r="J30" s="323">
        <v>0</v>
      </c>
      <c r="K30" s="311"/>
    </row>
    <row r="31" spans="1:11" ht="19.5" customHeight="1">
      <c r="A31" s="319" t="s">
        <v>911</v>
      </c>
      <c r="B31" s="324" t="s">
        <v>908</v>
      </c>
      <c r="C31" s="324" t="s">
        <v>879</v>
      </c>
      <c r="D31" s="321" t="s">
        <v>916</v>
      </c>
      <c r="E31" s="322">
        <v>3475233</v>
      </c>
      <c r="F31" s="322">
        <v>4838597</v>
      </c>
      <c r="G31" s="322">
        <v>3475233</v>
      </c>
      <c r="H31" s="322">
        <v>4838597</v>
      </c>
      <c r="I31" s="322">
        <v>0</v>
      </c>
      <c r="J31" s="323">
        <v>0</v>
      </c>
      <c r="K31" s="311"/>
    </row>
    <row r="32" spans="1:11" ht="19.5" customHeight="1">
      <c r="A32" s="319" t="s">
        <v>911</v>
      </c>
      <c r="B32" s="324" t="s">
        <v>908</v>
      </c>
      <c r="C32" s="324" t="s">
        <v>908</v>
      </c>
      <c r="D32" s="321" t="s">
        <v>917</v>
      </c>
      <c r="E32" s="322">
        <v>0</v>
      </c>
      <c r="F32" s="322">
        <v>29200</v>
      </c>
      <c r="G32" s="322">
        <v>0</v>
      </c>
      <c r="H32" s="322">
        <v>29200</v>
      </c>
      <c r="I32" s="322">
        <v>0</v>
      </c>
      <c r="J32" s="323">
        <v>0</v>
      </c>
      <c r="K32" s="311"/>
    </row>
    <row r="33" spans="1:11" ht="19.5" customHeight="1">
      <c r="A33" s="319" t="s">
        <v>911</v>
      </c>
      <c r="B33" s="324" t="s">
        <v>908</v>
      </c>
      <c r="C33" s="324" t="s">
        <v>918</v>
      </c>
      <c r="D33" s="321" t="s">
        <v>919</v>
      </c>
      <c r="E33" s="322">
        <v>185350</v>
      </c>
      <c r="F33" s="322">
        <v>1006051</v>
      </c>
      <c r="G33" s="322">
        <v>185350</v>
      </c>
      <c r="H33" s="322">
        <v>1006051</v>
      </c>
      <c r="I33" s="322">
        <v>0</v>
      </c>
      <c r="J33" s="323">
        <v>0</v>
      </c>
      <c r="K33" s="311"/>
    </row>
    <row r="34" spans="1:11" ht="19.5" customHeight="1">
      <c r="A34" s="319" t="s">
        <v>911</v>
      </c>
      <c r="B34" s="324" t="s">
        <v>908</v>
      </c>
      <c r="C34" s="324" t="s">
        <v>920</v>
      </c>
      <c r="D34" s="321" t="s">
        <v>921</v>
      </c>
      <c r="E34" s="322">
        <v>3289883</v>
      </c>
      <c r="F34" s="322">
        <v>3803346</v>
      </c>
      <c r="G34" s="322">
        <v>3289883</v>
      </c>
      <c r="H34" s="322">
        <v>3803346</v>
      </c>
      <c r="I34" s="322">
        <v>0</v>
      </c>
      <c r="J34" s="323">
        <v>0</v>
      </c>
      <c r="K34" s="311"/>
    </row>
    <row r="35" spans="1:11" ht="19.5" customHeight="1">
      <c r="A35" s="319" t="s">
        <v>922</v>
      </c>
      <c r="B35" s="324" t="s">
        <v>879</v>
      </c>
      <c r="C35" s="324" t="s">
        <v>879</v>
      </c>
      <c r="D35" s="321" t="s">
        <v>923</v>
      </c>
      <c r="E35" s="322">
        <v>65773</v>
      </c>
      <c r="F35" s="322">
        <v>322567</v>
      </c>
      <c r="G35" s="322">
        <v>65773</v>
      </c>
      <c r="H35" s="322">
        <v>322567</v>
      </c>
      <c r="I35" s="322">
        <v>0</v>
      </c>
      <c r="J35" s="323">
        <v>0</v>
      </c>
      <c r="K35" s="311"/>
    </row>
    <row r="36" spans="1:11" ht="19.5" customHeight="1">
      <c r="A36" s="319" t="s">
        <v>922</v>
      </c>
      <c r="B36" s="324" t="s">
        <v>882</v>
      </c>
      <c r="C36" s="324" t="s">
        <v>879</v>
      </c>
      <c r="D36" s="321" t="s">
        <v>924</v>
      </c>
      <c r="E36" s="322">
        <v>65773</v>
      </c>
      <c r="F36" s="322">
        <v>322567</v>
      </c>
      <c r="G36" s="322">
        <v>65773</v>
      </c>
      <c r="H36" s="322">
        <v>322567</v>
      </c>
      <c r="I36" s="322">
        <v>0</v>
      </c>
      <c r="J36" s="323">
        <v>0</v>
      </c>
      <c r="K36" s="311"/>
    </row>
    <row r="37" spans="1:11" ht="19.5" customHeight="1">
      <c r="A37" s="319" t="s">
        <v>922</v>
      </c>
      <c r="B37" s="324" t="s">
        <v>882</v>
      </c>
      <c r="C37" s="324" t="s">
        <v>882</v>
      </c>
      <c r="D37" s="321" t="s">
        <v>925</v>
      </c>
      <c r="E37" s="322">
        <v>65773</v>
      </c>
      <c r="F37" s="322">
        <v>188484</v>
      </c>
      <c r="G37" s="322">
        <v>65773</v>
      </c>
      <c r="H37" s="322">
        <v>188484</v>
      </c>
      <c r="I37" s="322">
        <v>0</v>
      </c>
      <c r="J37" s="323">
        <v>0</v>
      </c>
      <c r="K37" s="311"/>
    </row>
    <row r="38" spans="1:11" ht="19.5" customHeight="1">
      <c r="A38" s="319" t="s">
        <v>922</v>
      </c>
      <c r="B38" s="324" t="s">
        <v>882</v>
      </c>
      <c r="C38" s="324" t="s">
        <v>908</v>
      </c>
      <c r="D38" s="321" t="s">
        <v>926</v>
      </c>
      <c r="E38" s="322">
        <v>0</v>
      </c>
      <c r="F38" s="322">
        <v>134083</v>
      </c>
      <c r="G38" s="322">
        <v>0</v>
      </c>
      <c r="H38" s="322">
        <v>134083</v>
      </c>
      <c r="I38" s="322">
        <v>0</v>
      </c>
      <c r="J38" s="323">
        <v>0</v>
      </c>
      <c r="K38" s="311"/>
    </row>
    <row r="39" spans="1:11" ht="19.5" customHeight="1">
      <c r="A39" s="319" t="s">
        <v>920</v>
      </c>
      <c r="B39" s="324" t="s">
        <v>879</v>
      </c>
      <c r="C39" s="324" t="s">
        <v>879</v>
      </c>
      <c r="D39" s="321" t="s">
        <v>927</v>
      </c>
      <c r="E39" s="322">
        <v>1500000</v>
      </c>
      <c r="F39" s="322">
        <v>1500000</v>
      </c>
      <c r="G39" s="322">
        <v>1500000</v>
      </c>
      <c r="H39" s="322">
        <v>1500000</v>
      </c>
      <c r="I39" s="322">
        <v>0</v>
      </c>
      <c r="J39" s="323">
        <v>0</v>
      </c>
      <c r="K39" s="311"/>
    </row>
    <row r="40" spans="1:11" ht="19.5" customHeight="1">
      <c r="A40" s="319" t="s">
        <v>920</v>
      </c>
      <c r="B40" s="324" t="s">
        <v>884</v>
      </c>
      <c r="C40" s="324" t="s">
        <v>879</v>
      </c>
      <c r="D40" s="321" t="s">
        <v>928</v>
      </c>
      <c r="E40" s="322">
        <v>1500000</v>
      </c>
      <c r="F40" s="322">
        <v>1500000</v>
      </c>
      <c r="G40" s="322">
        <v>1500000</v>
      </c>
      <c r="H40" s="322">
        <v>1500000</v>
      </c>
      <c r="I40" s="322">
        <v>0</v>
      </c>
      <c r="J40" s="323">
        <v>0</v>
      </c>
      <c r="K40" s="311"/>
    </row>
    <row r="41" spans="1:11" ht="19.5" customHeight="1">
      <c r="A41" s="319" t="s">
        <v>920</v>
      </c>
      <c r="B41" s="324" t="s">
        <v>884</v>
      </c>
      <c r="C41" s="324" t="s">
        <v>882</v>
      </c>
      <c r="D41" s="321" t="s">
        <v>929</v>
      </c>
      <c r="E41" s="322">
        <v>1500000</v>
      </c>
      <c r="F41" s="322">
        <v>1500000</v>
      </c>
      <c r="G41" s="322">
        <v>1500000</v>
      </c>
      <c r="H41" s="322">
        <v>1500000</v>
      </c>
      <c r="I41" s="322">
        <v>0</v>
      </c>
      <c r="J41" s="323">
        <v>0</v>
      </c>
      <c r="K41" s="311"/>
    </row>
    <row r="42" spans="1:11" ht="19.5" customHeight="1">
      <c r="A42" s="319" t="s">
        <v>930</v>
      </c>
      <c r="B42" s="324" t="s">
        <v>879</v>
      </c>
      <c r="C42" s="324" t="s">
        <v>879</v>
      </c>
      <c r="D42" s="321" t="s">
        <v>931</v>
      </c>
      <c r="E42" s="322">
        <v>1575118</v>
      </c>
      <c r="F42" s="322">
        <v>24074366</v>
      </c>
      <c r="G42" s="322">
        <v>227626</v>
      </c>
      <c r="H42" s="322">
        <v>11389009</v>
      </c>
      <c r="I42" s="322">
        <v>1347492</v>
      </c>
      <c r="J42" s="323">
        <v>12685357</v>
      </c>
      <c r="K42" s="311"/>
    </row>
    <row r="43" spans="1:11" ht="19.5" customHeight="1">
      <c r="A43" s="319" t="s">
        <v>930</v>
      </c>
      <c r="B43" s="324" t="s">
        <v>882</v>
      </c>
      <c r="C43" s="324" t="s">
        <v>879</v>
      </c>
      <c r="D43" s="321" t="s">
        <v>932</v>
      </c>
      <c r="E43" s="322">
        <v>1575118</v>
      </c>
      <c r="F43" s="322">
        <v>24074366</v>
      </c>
      <c r="G43" s="322">
        <v>227626</v>
      </c>
      <c r="H43" s="322">
        <v>11389009</v>
      </c>
      <c r="I43" s="322">
        <v>1347492</v>
      </c>
      <c r="J43" s="323">
        <v>12685357</v>
      </c>
      <c r="K43" s="311"/>
    </row>
    <row r="44" spans="1:11" ht="19.5" customHeight="1">
      <c r="A44" s="319" t="s">
        <v>930</v>
      </c>
      <c r="B44" s="324" t="s">
        <v>882</v>
      </c>
      <c r="C44" s="324" t="s">
        <v>882</v>
      </c>
      <c r="D44" s="321" t="s">
        <v>933</v>
      </c>
      <c r="E44" s="322">
        <v>0</v>
      </c>
      <c r="F44" s="322">
        <v>1909219</v>
      </c>
      <c r="G44" s="322">
        <v>0</v>
      </c>
      <c r="H44" s="322">
        <v>1909219</v>
      </c>
      <c r="I44" s="322">
        <v>0</v>
      </c>
      <c r="J44" s="323">
        <v>0</v>
      </c>
      <c r="K44" s="311"/>
    </row>
    <row r="45" spans="1:11" ht="19.5" customHeight="1">
      <c r="A45" s="319" t="s">
        <v>930</v>
      </c>
      <c r="B45" s="324" t="s">
        <v>882</v>
      </c>
      <c r="C45" s="324" t="s">
        <v>884</v>
      </c>
      <c r="D45" s="321" t="s">
        <v>934</v>
      </c>
      <c r="E45" s="322">
        <v>1575118</v>
      </c>
      <c r="F45" s="322">
        <v>22165147</v>
      </c>
      <c r="G45" s="322">
        <v>227626</v>
      </c>
      <c r="H45" s="322">
        <v>9479790</v>
      </c>
      <c r="I45" s="322">
        <v>1347492</v>
      </c>
      <c r="J45" s="323">
        <v>12685357</v>
      </c>
      <c r="K45" s="311"/>
    </row>
    <row r="46" spans="1:11" ht="19.5" customHeight="1">
      <c r="A46" s="319" t="s">
        <v>935</v>
      </c>
      <c r="B46" s="324" t="s">
        <v>879</v>
      </c>
      <c r="C46" s="324" t="s">
        <v>879</v>
      </c>
      <c r="D46" s="321" t="s">
        <v>936</v>
      </c>
      <c r="E46" s="322">
        <v>0</v>
      </c>
      <c r="F46" s="322">
        <v>70000</v>
      </c>
      <c r="G46" s="322">
        <v>0</v>
      </c>
      <c r="H46" s="322">
        <v>70000</v>
      </c>
      <c r="I46" s="322">
        <v>0</v>
      </c>
      <c r="J46" s="323">
        <v>0</v>
      </c>
      <c r="K46" s="311"/>
    </row>
    <row r="47" spans="1:11" ht="19.5" customHeight="1">
      <c r="A47" s="319" t="s">
        <v>935</v>
      </c>
      <c r="B47" s="324" t="s">
        <v>882</v>
      </c>
      <c r="C47" s="324" t="s">
        <v>879</v>
      </c>
      <c r="D47" s="321" t="s">
        <v>937</v>
      </c>
      <c r="E47" s="322">
        <v>0</v>
      </c>
      <c r="F47" s="322">
        <v>70000</v>
      </c>
      <c r="G47" s="322">
        <v>0</v>
      </c>
      <c r="H47" s="322">
        <v>70000</v>
      </c>
      <c r="I47" s="322">
        <v>0</v>
      </c>
      <c r="J47" s="323">
        <v>0</v>
      </c>
      <c r="K47" s="311"/>
    </row>
    <row r="48" spans="1:11" ht="19.5" customHeight="1">
      <c r="A48" s="319" t="s">
        <v>935</v>
      </c>
      <c r="B48" s="324" t="s">
        <v>882</v>
      </c>
      <c r="C48" s="324" t="s">
        <v>882</v>
      </c>
      <c r="D48" s="321" t="s">
        <v>938</v>
      </c>
      <c r="E48" s="322">
        <v>0</v>
      </c>
      <c r="F48" s="322">
        <v>70000</v>
      </c>
      <c r="G48" s="322">
        <v>0</v>
      </c>
      <c r="H48" s="322">
        <v>70000</v>
      </c>
      <c r="I48" s="322">
        <v>0</v>
      </c>
      <c r="J48" s="323">
        <v>0</v>
      </c>
      <c r="K48" s="311"/>
    </row>
    <row r="49" spans="1:11" ht="19.5" customHeight="1">
      <c r="A49" s="319" t="s">
        <v>939</v>
      </c>
      <c r="B49" s="324" t="s">
        <v>879</v>
      </c>
      <c r="C49" s="324" t="s">
        <v>879</v>
      </c>
      <c r="D49" s="321" t="s">
        <v>940</v>
      </c>
      <c r="E49" s="322">
        <v>47675</v>
      </c>
      <c r="F49" s="322">
        <v>738751</v>
      </c>
      <c r="G49" s="322">
        <v>47675</v>
      </c>
      <c r="H49" s="322">
        <v>738751</v>
      </c>
      <c r="I49" s="322">
        <v>0</v>
      </c>
      <c r="J49" s="323">
        <v>0</v>
      </c>
      <c r="K49" s="311"/>
    </row>
    <row r="50" spans="1:11" ht="19.5" customHeight="1">
      <c r="A50" s="319" t="s">
        <v>939</v>
      </c>
      <c r="B50" s="324" t="s">
        <v>882</v>
      </c>
      <c r="C50" s="324" t="s">
        <v>879</v>
      </c>
      <c r="D50" s="321" t="s">
        <v>941</v>
      </c>
      <c r="E50" s="322">
        <v>0</v>
      </c>
      <c r="F50" s="322">
        <v>169820</v>
      </c>
      <c r="G50" s="322">
        <v>0</v>
      </c>
      <c r="H50" s="322">
        <v>169820</v>
      </c>
      <c r="I50" s="322">
        <v>0</v>
      </c>
      <c r="J50" s="323">
        <v>0</v>
      </c>
      <c r="K50" s="311"/>
    </row>
    <row r="51" spans="1:11" ht="19.5" customHeight="1">
      <c r="A51" s="319" t="s">
        <v>939</v>
      </c>
      <c r="B51" s="324" t="s">
        <v>882</v>
      </c>
      <c r="C51" s="324" t="s">
        <v>882</v>
      </c>
      <c r="D51" s="321" t="s">
        <v>942</v>
      </c>
      <c r="E51" s="322">
        <v>0</v>
      </c>
      <c r="F51" s="322">
        <v>169820</v>
      </c>
      <c r="G51" s="322">
        <v>0</v>
      </c>
      <c r="H51" s="322">
        <v>169820</v>
      </c>
      <c r="I51" s="322">
        <v>0</v>
      </c>
      <c r="J51" s="323">
        <v>0</v>
      </c>
      <c r="K51" s="311"/>
    </row>
    <row r="52" spans="1:11" ht="19.5" customHeight="1">
      <c r="A52" s="319" t="s">
        <v>939</v>
      </c>
      <c r="B52" s="324" t="s">
        <v>884</v>
      </c>
      <c r="C52" s="324" t="s">
        <v>879</v>
      </c>
      <c r="D52" s="321" t="s">
        <v>943</v>
      </c>
      <c r="E52" s="322">
        <v>47675</v>
      </c>
      <c r="F52" s="322">
        <v>568931</v>
      </c>
      <c r="G52" s="322">
        <v>47675</v>
      </c>
      <c r="H52" s="322">
        <v>568931</v>
      </c>
      <c r="I52" s="322">
        <v>0</v>
      </c>
      <c r="J52" s="323">
        <v>0</v>
      </c>
      <c r="K52" s="311"/>
    </row>
    <row r="53" spans="1:11" ht="19.5" customHeight="1">
      <c r="A53" s="319" t="s">
        <v>939</v>
      </c>
      <c r="B53" s="324" t="s">
        <v>884</v>
      </c>
      <c r="C53" s="324" t="s">
        <v>903</v>
      </c>
      <c r="D53" s="321" t="s">
        <v>945</v>
      </c>
      <c r="E53" s="322">
        <v>3850</v>
      </c>
      <c r="F53" s="322">
        <v>358440</v>
      </c>
      <c r="G53" s="322">
        <v>3850</v>
      </c>
      <c r="H53" s="322">
        <v>358440</v>
      </c>
      <c r="I53" s="322">
        <v>0</v>
      </c>
      <c r="J53" s="323">
        <v>0</v>
      </c>
      <c r="K53" s="311"/>
    </row>
    <row r="54" spans="1:11" ht="23.25" customHeight="1">
      <c r="A54" s="319" t="s">
        <v>939</v>
      </c>
      <c r="B54" s="324" t="s">
        <v>884</v>
      </c>
      <c r="C54" s="324" t="s">
        <v>935</v>
      </c>
      <c r="D54" s="321" t="s">
        <v>946</v>
      </c>
      <c r="E54" s="322">
        <v>43825</v>
      </c>
      <c r="F54" s="322">
        <v>210491</v>
      </c>
      <c r="G54" s="322">
        <v>43825</v>
      </c>
      <c r="H54" s="322">
        <v>210491</v>
      </c>
      <c r="I54" s="322">
        <v>0</v>
      </c>
      <c r="J54" s="323">
        <v>0</v>
      </c>
      <c r="K54" s="311"/>
    </row>
    <row r="55" spans="1:11" ht="23.25" customHeight="1">
      <c r="A55" s="319" t="s">
        <v>879</v>
      </c>
      <c r="B55" s="324" t="s">
        <v>879</v>
      </c>
      <c r="C55" s="324" t="s">
        <v>879</v>
      </c>
      <c r="D55" s="321" t="s">
        <v>947</v>
      </c>
      <c r="E55" s="322">
        <v>0</v>
      </c>
      <c r="F55" s="322">
        <v>208490</v>
      </c>
      <c r="G55" s="322">
        <v>0</v>
      </c>
      <c r="H55" s="322">
        <v>208490</v>
      </c>
      <c r="I55" s="322">
        <v>0</v>
      </c>
      <c r="J55" s="323">
        <v>0</v>
      </c>
      <c r="K55" s="311"/>
    </row>
    <row r="56" spans="1:11" ht="19.5" customHeight="1">
      <c r="A56" s="319" t="s">
        <v>922</v>
      </c>
      <c r="B56" s="324" t="s">
        <v>879</v>
      </c>
      <c r="C56" s="324" t="s">
        <v>879</v>
      </c>
      <c r="D56" s="321" t="s">
        <v>923</v>
      </c>
      <c r="E56" s="322">
        <v>0</v>
      </c>
      <c r="F56" s="322">
        <v>208490</v>
      </c>
      <c r="G56" s="322">
        <v>0</v>
      </c>
      <c r="H56" s="322">
        <v>208490</v>
      </c>
      <c r="I56" s="322">
        <v>0</v>
      </c>
      <c r="J56" s="323">
        <v>0</v>
      </c>
      <c r="K56" s="613"/>
    </row>
    <row r="57" spans="1:11" ht="19.5" customHeight="1">
      <c r="A57" s="319" t="s">
        <v>922</v>
      </c>
      <c r="B57" s="324" t="s">
        <v>884</v>
      </c>
      <c r="C57" s="324" t="s">
        <v>879</v>
      </c>
      <c r="D57" s="321" t="s">
        <v>1465</v>
      </c>
      <c r="E57" s="322">
        <v>0</v>
      </c>
      <c r="F57" s="322">
        <v>208490</v>
      </c>
      <c r="G57" s="322">
        <v>0</v>
      </c>
      <c r="H57" s="322">
        <v>208490</v>
      </c>
      <c r="I57" s="322">
        <v>0</v>
      </c>
      <c r="J57" s="323">
        <v>0</v>
      </c>
      <c r="K57" s="311"/>
    </row>
    <row r="58" spans="1:11" ht="19.5" customHeight="1">
      <c r="A58" s="319" t="s">
        <v>922</v>
      </c>
      <c r="B58" s="324" t="s">
        <v>884</v>
      </c>
      <c r="C58" s="324" t="s">
        <v>882</v>
      </c>
      <c r="D58" s="321" t="s">
        <v>1466</v>
      </c>
      <c r="E58" s="322">
        <v>0</v>
      </c>
      <c r="F58" s="322">
        <v>208490</v>
      </c>
      <c r="G58" s="322">
        <v>0</v>
      </c>
      <c r="H58" s="322">
        <v>208490</v>
      </c>
      <c r="I58" s="322">
        <v>0</v>
      </c>
      <c r="J58" s="323">
        <v>0</v>
      </c>
      <c r="K58" s="311"/>
    </row>
    <row r="59" spans="1:11" ht="19.5" customHeight="1">
      <c r="A59" s="319" t="s">
        <v>879</v>
      </c>
      <c r="B59" s="324" t="s">
        <v>879</v>
      </c>
      <c r="C59" s="324" t="s">
        <v>879</v>
      </c>
      <c r="D59" s="321" t="s">
        <v>948</v>
      </c>
      <c r="E59" s="322">
        <v>0</v>
      </c>
      <c r="F59" s="322">
        <v>0</v>
      </c>
      <c r="G59" s="322">
        <v>0</v>
      </c>
      <c r="H59" s="322">
        <v>0</v>
      </c>
      <c r="I59" s="322">
        <v>0</v>
      </c>
      <c r="J59" s="323">
        <v>0</v>
      </c>
      <c r="K59" s="311"/>
    </row>
    <row r="60" spans="1:11" ht="19.5" customHeight="1">
      <c r="A60" s="319" t="s">
        <v>879</v>
      </c>
      <c r="B60" s="324" t="s">
        <v>879</v>
      </c>
      <c r="C60" s="324" t="s">
        <v>879</v>
      </c>
      <c r="D60" s="321" t="s">
        <v>949</v>
      </c>
      <c r="E60" s="322">
        <v>20525238</v>
      </c>
      <c r="F60" s="322">
        <v>114473147</v>
      </c>
      <c r="G60" s="322" t="s">
        <v>879</v>
      </c>
      <c r="H60" s="322" t="s">
        <v>879</v>
      </c>
      <c r="I60" s="322" t="s">
        <v>879</v>
      </c>
      <c r="J60" s="323" t="s">
        <v>879</v>
      </c>
      <c r="K60" s="311"/>
    </row>
    <row r="61" spans="1:11" ht="19.5" customHeight="1">
      <c r="A61" s="311"/>
      <c r="F61" s="308"/>
      <c r="G61" s="308"/>
      <c r="H61" s="308"/>
      <c r="I61" s="308"/>
      <c r="J61" s="308"/>
    </row>
    <row r="62" spans="1:11" ht="19.5" customHeight="1">
      <c r="A62" s="311"/>
      <c r="F62" s="308"/>
      <c r="G62" s="308"/>
      <c r="H62" s="308"/>
      <c r="I62" s="308"/>
      <c r="J62" s="308"/>
    </row>
    <row r="63" spans="1:11" ht="19.5" customHeight="1">
      <c r="A63" s="311"/>
      <c r="F63" s="308"/>
      <c r="G63" s="308"/>
      <c r="H63" s="308"/>
      <c r="I63" s="308"/>
      <c r="J63" s="308"/>
    </row>
    <row r="64" spans="1:11" ht="19.5" customHeight="1">
      <c r="A64" s="1454" t="s">
        <v>870</v>
      </c>
      <c r="B64" s="1455"/>
      <c r="C64" s="1455"/>
      <c r="D64" s="1456"/>
      <c r="E64" s="1457" t="s">
        <v>1034</v>
      </c>
      <c r="F64" s="1458"/>
      <c r="G64" s="1457" t="s">
        <v>950</v>
      </c>
      <c r="H64" s="1458"/>
      <c r="I64" s="1457" t="s">
        <v>951</v>
      </c>
      <c r="J64" s="1458"/>
    </row>
    <row r="65" spans="1:10" ht="19.5" customHeight="1">
      <c r="A65" s="325" t="s">
        <v>873</v>
      </c>
      <c r="B65" s="326" t="s">
        <v>874</v>
      </c>
      <c r="C65" s="326" t="s">
        <v>875</v>
      </c>
      <c r="D65" s="327" t="s">
        <v>876</v>
      </c>
      <c r="E65" s="328" t="s">
        <v>877</v>
      </c>
      <c r="F65" s="328" t="s">
        <v>878</v>
      </c>
      <c r="G65" s="328" t="s">
        <v>877</v>
      </c>
      <c r="H65" s="328" t="s">
        <v>878</v>
      </c>
      <c r="I65" s="328" t="s">
        <v>877</v>
      </c>
      <c r="J65" s="328" t="s">
        <v>878</v>
      </c>
    </row>
    <row r="66" spans="1:10" ht="19.5" customHeight="1">
      <c r="A66" s="319" t="s">
        <v>879</v>
      </c>
      <c r="B66" s="320" t="s">
        <v>879</v>
      </c>
      <c r="C66" s="320" t="s">
        <v>879</v>
      </c>
      <c r="D66" s="321" t="s">
        <v>880</v>
      </c>
      <c r="E66" s="322">
        <v>21701099</v>
      </c>
      <c r="F66" s="322">
        <v>141762968</v>
      </c>
      <c r="G66" s="322">
        <v>13249142</v>
      </c>
      <c r="H66" s="322">
        <v>79353154</v>
      </c>
      <c r="I66" s="322">
        <v>8451957</v>
      </c>
      <c r="J66" s="323">
        <v>62409814</v>
      </c>
    </row>
    <row r="67" spans="1:10" ht="19.5" customHeight="1">
      <c r="A67" s="319" t="s">
        <v>879</v>
      </c>
      <c r="B67" s="324" t="s">
        <v>879</v>
      </c>
      <c r="C67" s="324" t="s">
        <v>879</v>
      </c>
      <c r="D67" s="321" t="s">
        <v>881</v>
      </c>
      <c r="E67" s="322">
        <v>10942837</v>
      </c>
      <c r="F67" s="322">
        <v>79859473</v>
      </c>
      <c r="G67" s="322">
        <v>10821969</v>
      </c>
      <c r="H67" s="322">
        <v>75259304</v>
      </c>
      <c r="I67" s="322">
        <v>120868</v>
      </c>
      <c r="J67" s="323">
        <v>4600169</v>
      </c>
    </row>
    <row r="68" spans="1:10" ht="19.5" customHeight="1">
      <c r="A68" s="319" t="s">
        <v>882</v>
      </c>
      <c r="B68" s="324" t="s">
        <v>879</v>
      </c>
      <c r="C68" s="324" t="s">
        <v>879</v>
      </c>
      <c r="D68" s="321" t="s">
        <v>952</v>
      </c>
      <c r="E68" s="322">
        <v>5937533</v>
      </c>
      <c r="F68" s="322">
        <v>37926984</v>
      </c>
      <c r="G68" s="322">
        <v>5937533</v>
      </c>
      <c r="H68" s="322">
        <v>37491984</v>
      </c>
      <c r="I68" s="322">
        <v>0</v>
      </c>
      <c r="J68" s="323">
        <v>435000</v>
      </c>
    </row>
    <row r="69" spans="1:10" ht="19.5" customHeight="1">
      <c r="A69" s="319" t="s">
        <v>882</v>
      </c>
      <c r="B69" s="324" t="s">
        <v>953</v>
      </c>
      <c r="C69" s="324" t="s">
        <v>879</v>
      </c>
      <c r="D69" s="321" t="s">
        <v>954</v>
      </c>
      <c r="E69" s="322">
        <v>2488801</v>
      </c>
      <c r="F69" s="322">
        <v>13818850</v>
      </c>
      <c r="G69" s="322">
        <v>2488801</v>
      </c>
      <c r="H69" s="322">
        <v>13818850</v>
      </c>
      <c r="I69" s="322">
        <v>0</v>
      </c>
      <c r="J69" s="323">
        <v>0</v>
      </c>
    </row>
    <row r="70" spans="1:10" ht="19.5" customHeight="1">
      <c r="A70" s="319" t="s">
        <v>882</v>
      </c>
      <c r="B70" s="324" t="s">
        <v>953</v>
      </c>
      <c r="C70" s="324" t="s">
        <v>882</v>
      </c>
      <c r="D70" s="321" t="s">
        <v>955</v>
      </c>
      <c r="E70" s="322">
        <v>1984374</v>
      </c>
      <c r="F70" s="322">
        <v>12684452</v>
      </c>
      <c r="G70" s="322">
        <v>1984374</v>
      </c>
      <c r="H70" s="322">
        <v>12684452</v>
      </c>
      <c r="I70" s="322">
        <v>0</v>
      </c>
      <c r="J70" s="323">
        <v>0</v>
      </c>
    </row>
    <row r="71" spans="1:10" ht="19.5" customHeight="1">
      <c r="A71" s="319" t="s">
        <v>882</v>
      </c>
      <c r="B71" s="324" t="s">
        <v>953</v>
      </c>
      <c r="C71" s="324" t="s">
        <v>884</v>
      </c>
      <c r="D71" s="321" t="s">
        <v>956</v>
      </c>
      <c r="E71" s="322">
        <v>1311</v>
      </c>
      <c r="F71" s="322">
        <v>41268</v>
      </c>
      <c r="G71" s="322">
        <v>1311</v>
      </c>
      <c r="H71" s="322">
        <v>41268</v>
      </c>
      <c r="I71" s="322">
        <v>0</v>
      </c>
      <c r="J71" s="323">
        <v>0</v>
      </c>
    </row>
    <row r="72" spans="1:10" ht="19.5" customHeight="1">
      <c r="A72" s="319" t="s">
        <v>882</v>
      </c>
      <c r="B72" s="324" t="s">
        <v>953</v>
      </c>
      <c r="C72" s="324" t="s">
        <v>908</v>
      </c>
      <c r="D72" s="321" t="s">
        <v>957</v>
      </c>
      <c r="E72" s="322">
        <v>186875</v>
      </c>
      <c r="F72" s="322">
        <v>428049</v>
      </c>
      <c r="G72" s="322">
        <v>186875</v>
      </c>
      <c r="H72" s="322">
        <v>428049</v>
      </c>
      <c r="I72" s="322">
        <v>0</v>
      </c>
      <c r="J72" s="323">
        <v>0</v>
      </c>
    </row>
    <row r="73" spans="1:10" ht="19.5" customHeight="1">
      <c r="A73" s="319" t="s">
        <v>882</v>
      </c>
      <c r="B73" s="324" t="s">
        <v>953</v>
      </c>
      <c r="C73" s="324" t="s">
        <v>903</v>
      </c>
      <c r="D73" s="321" t="s">
        <v>958</v>
      </c>
      <c r="E73" s="322">
        <v>0</v>
      </c>
      <c r="F73" s="322">
        <v>2956</v>
      </c>
      <c r="G73" s="322">
        <v>0</v>
      </c>
      <c r="H73" s="322">
        <v>2956</v>
      </c>
      <c r="I73" s="322">
        <v>0</v>
      </c>
      <c r="J73" s="323">
        <v>0</v>
      </c>
    </row>
    <row r="74" spans="1:10" ht="19.5" customHeight="1">
      <c r="A74" s="319" t="s">
        <v>882</v>
      </c>
      <c r="B74" s="324" t="s">
        <v>953</v>
      </c>
      <c r="C74" s="324" t="s">
        <v>911</v>
      </c>
      <c r="D74" s="321" t="s">
        <v>959</v>
      </c>
      <c r="E74" s="322">
        <v>316241</v>
      </c>
      <c r="F74" s="322">
        <v>662125</v>
      </c>
      <c r="G74" s="322">
        <v>316241</v>
      </c>
      <c r="H74" s="322">
        <v>662125</v>
      </c>
      <c r="I74" s="322">
        <v>0</v>
      </c>
      <c r="J74" s="323">
        <v>0</v>
      </c>
    </row>
    <row r="75" spans="1:10" ht="19.5" customHeight="1">
      <c r="A75" s="319" t="s">
        <v>882</v>
      </c>
      <c r="B75" s="324" t="s">
        <v>960</v>
      </c>
      <c r="C75" s="324" t="s">
        <v>879</v>
      </c>
      <c r="D75" s="321" t="s">
        <v>961</v>
      </c>
      <c r="E75" s="322">
        <v>1085000</v>
      </c>
      <c r="F75" s="322">
        <v>11427000</v>
      </c>
      <c r="G75" s="322">
        <v>1085000</v>
      </c>
      <c r="H75" s="322">
        <v>11427000</v>
      </c>
      <c r="I75" s="322">
        <v>0</v>
      </c>
      <c r="J75" s="323">
        <v>0</v>
      </c>
    </row>
    <row r="76" spans="1:10" ht="19.5" customHeight="1">
      <c r="A76" s="319" t="s">
        <v>882</v>
      </c>
      <c r="B76" s="324" t="s">
        <v>960</v>
      </c>
      <c r="C76" s="324" t="s">
        <v>882</v>
      </c>
      <c r="D76" s="321" t="s">
        <v>955</v>
      </c>
      <c r="E76" s="322">
        <v>525000</v>
      </c>
      <c r="F76" s="322">
        <v>5191000</v>
      </c>
      <c r="G76" s="322">
        <v>525000</v>
      </c>
      <c r="H76" s="322">
        <v>5191000</v>
      </c>
      <c r="I76" s="322">
        <v>0</v>
      </c>
      <c r="J76" s="323">
        <v>0</v>
      </c>
    </row>
    <row r="77" spans="1:10" ht="19.5" customHeight="1">
      <c r="A77" s="319" t="s">
        <v>882</v>
      </c>
      <c r="B77" s="324" t="s">
        <v>960</v>
      </c>
      <c r="C77" s="324" t="s">
        <v>884</v>
      </c>
      <c r="D77" s="321" t="s">
        <v>962</v>
      </c>
      <c r="E77" s="322">
        <v>560000</v>
      </c>
      <c r="F77" s="322">
        <v>6236000</v>
      </c>
      <c r="G77" s="322">
        <v>560000</v>
      </c>
      <c r="H77" s="322">
        <v>6236000</v>
      </c>
      <c r="I77" s="322">
        <v>0</v>
      </c>
      <c r="J77" s="323">
        <v>0</v>
      </c>
    </row>
    <row r="78" spans="1:10" ht="19.5" customHeight="1">
      <c r="A78" s="319" t="s">
        <v>882</v>
      </c>
      <c r="B78" s="324" t="s">
        <v>963</v>
      </c>
      <c r="C78" s="324" t="s">
        <v>879</v>
      </c>
      <c r="D78" s="321" t="s">
        <v>964</v>
      </c>
      <c r="E78" s="322">
        <v>2363090</v>
      </c>
      <c r="F78" s="322">
        <v>12644664</v>
      </c>
      <c r="G78" s="322">
        <v>2363090</v>
      </c>
      <c r="H78" s="322">
        <v>12209664</v>
      </c>
      <c r="I78" s="322">
        <v>0</v>
      </c>
      <c r="J78" s="323">
        <v>435000</v>
      </c>
    </row>
    <row r="79" spans="1:10" ht="19.5" customHeight="1">
      <c r="A79" s="319" t="s">
        <v>882</v>
      </c>
      <c r="B79" s="324" t="s">
        <v>963</v>
      </c>
      <c r="C79" s="324" t="s">
        <v>884</v>
      </c>
      <c r="D79" s="321" t="s">
        <v>965</v>
      </c>
      <c r="E79" s="322">
        <v>1705522</v>
      </c>
      <c r="F79" s="322">
        <v>9517138</v>
      </c>
      <c r="G79" s="322">
        <v>1705522</v>
      </c>
      <c r="H79" s="322">
        <v>9517138</v>
      </c>
      <c r="I79" s="322">
        <v>0</v>
      </c>
      <c r="J79" s="323">
        <v>0</v>
      </c>
    </row>
    <row r="80" spans="1:10" ht="23.25" customHeight="1">
      <c r="A80" s="319" t="s">
        <v>882</v>
      </c>
      <c r="B80" s="324" t="s">
        <v>963</v>
      </c>
      <c r="C80" s="324" t="s">
        <v>908</v>
      </c>
      <c r="D80" s="321" t="s">
        <v>966</v>
      </c>
      <c r="E80" s="322">
        <v>15551</v>
      </c>
      <c r="F80" s="322">
        <v>39585</v>
      </c>
      <c r="G80" s="322">
        <v>15551</v>
      </c>
      <c r="H80" s="322">
        <v>39585</v>
      </c>
      <c r="I80" s="322">
        <v>0</v>
      </c>
      <c r="J80" s="323">
        <v>0</v>
      </c>
    </row>
    <row r="81" spans="1:10" ht="23.25" customHeight="1">
      <c r="A81" s="319" t="s">
        <v>882</v>
      </c>
      <c r="B81" s="324" t="s">
        <v>963</v>
      </c>
      <c r="C81" s="324" t="s">
        <v>903</v>
      </c>
      <c r="D81" s="321" t="s">
        <v>967</v>
      </c>
      <c r="E81" s="322">
        <v>0</v>
      </c>
      <c r="F81" s="322">
        <v>174</v>
      </c>
      <c r="G81" s="322">
        <v>0</v>
      </c>
      <c r="H81" s="322">
        <v>174</v>
      </c>
      <c r="I81" s="322">
        <v>0</v>
      </c>
      <c r="J81" s="323">
        <v>0</v>
      </c>
    </row>
    <row r="82" spans="1:10" ht="19.5" customHeight="1">
      <c r="A82" s="319" t="s">
        <v>882</v>
      </c>
      <c r="B82" s="324" t="s">
        <v>963</v>
      </c>
      <c r="C82" s="324" t="s">
        <v>911</v>
      </c>
      <c r="D82" s="321" t="s">
        <v>968</v>
      </c>
      <c r="E82" s="322">
        <v>397773</v>
      </c>
      <c r="F82" s="322">
        <v>1255346</v>
      </c>
      <c r="G82" s="322">
        <v>397773</v>
      </c>
      <c r="H82" s="322">
        <v>1255346</v>
      </c>
      <c r="I82" s="322">
        <v>0</v>
      </c>
      <c r="J82" s="323">
        <v>0</v>
      </c>
    </row>
    <row r="83" spans="1:10" ht="19.5" customHeight="1">
      <c r="A83" s="319" t="s">
        <v>882</v>
      </c>
      <c r="B83" s="324" t="s">
        <v>963</v>
      </c>
      <c r="C83" s="324" t="s">
        <v>918</v>
      </c>
      <c r="D83" s="321" t="s">
        <v>969</v>
      </c>
      <c r="E83" s="322">
        <v>1972</v>
      </c>
      <c r="F83" s="322">
        <v>260539</v>
      </c>
      <c r="G83" s="322">
        <v>1972</v>
      </c>
      <c r="H83" s="322">
        <v>260539</v>
      </c>
      <c r="I83" s="322">
        <v>0</v>
      </c>
      <c r="J83" s="323">
        <v>0</v>
      </c>
    </row>
    <row r="84" spans="1:10" ht="19.5" customHeight="1">
      <c r="A84" s="319" t="s">
        <v>882</v>
      </c>
      <c r="B84" s="324" t="s">
        <v>963</v>
      </c>
      <c r="C84" s="324" t="s">
        <v>920</v>
      </c>
      <c r="D84" s="321" t="s">
        <v>970</v>
      </c>
      <c r="E84" s="322">
        <v>242272</v>
      </c>
      <c r="F84" s="322">
        <v>1571882</v>
      </c>
      <c r="G84" s="322">
        <v>242272</v>
      </c>
      <c r="H84" s="322">
        <v>1136882</v>
      </c>
      <c r="I84" s="322">
        <v>0</v>
      </c>
      <c r="J84" s="323">
        <v>435000</v>
      </c>
    </row>
    <row r="85" spans="1:10" ht="19.5" customHeight="1">
      <c r="A85" s="319" t="s">
        <v>882</v>
      </c>
      <c r="B85" s="324" t="s">
        <v>971</v>
      </c>
      <c r="C85" s="324" t="s">
        <v>879</v>
      </c>
      <c r="D85" s="321" t="s">
        <v>972</v>
      </c>
      <c r="E85" s="322">
        <v>642</v>
      </c>
      <c r="F85" s="322">
        <v>36470</v>
      </c>
      <c r="G85" s="322">
        <v>642</v>
      </c>
      <c r="H85" s="322">
        <v>36470</v>
      </c>
      <c r="I85" s="322">
        <v>0</v>
      </c>
      <c r="J85" s="323">
        <v>0</v>
      </c>
    </row>
    <row r="86" spans="1:10" ht="19.5" customHeight="1">
      <c r="A86" s="319" t="s">
        <v>882</v>
      </c>
      <c r="B86" s="324" t="s">
        <v>971</v>
      </c>
      <c r="C86" s="324" t="s">
        <v>884</v>
      </c>
      <c r="D86" s="321" t="s">
        <v>973</v>
      </c>
      <c r="E86" s="322">
        <v>642</v>
      </c>
      <c r="F86" s="322">
        <v>36470</v>
      </c>
      <c r="G86" s="322">
        <v>642</v>
      </c>
      <c r="H86" s="322">
        <v>36470</v>
      </c>
      <c r="I86" s="322">
        <v>0</v>
      </c>
      <c r="J86" s="323">
        <v>0</v>
      </c>
    </row>
    <row r="87" spans="1:10" ht="19.5" customHeight="1">
      <c r="A87" s="319" t="s">
        <v>884</v>
      </c>
      <c r="B87" s="324" t="s">
        <v>879</v>
      </c>
      <c r="C87" s="324" t="s">
        <v>879</v>
      </c>
      <c r="D87" s="321" t="s">
        <v>974</v>
      </c>
      <c r="E87" s="322">
        <v>321733</v>
      </c>
      <c r="F87" s="322">
        <v>2626827</v>
      </c>
      <c r="G87" s="322">
        <v>321733</v>
      </c>
      <c r="H87" s="322">
        <v>2626827</v>
      </c>
      <c r="I87" s="322">
        <v>0</v>
      </c>
      <c r="J87" s="323">
        <v>0</v>
      </c>
    </row>
    <row r="88" spans="1:10" ht="19.5" customHeight="1">
      <c r="A88" s="319" t="s">
        <v>884</v>
      </c>
      <c r="B88" s="324" t="s">
        <v>975</v>
      </c>
      <c r="C88" s="324" t="s">
        <v>879</v>
      </c>
      <c r="D88" s="321" t="s">
        <v>976</v>
      </c>
      <c r="E88" s="322">
        <v>130505</v>
      </c>
      <c r="F88" s="322">
        <v>1252824</v>
      </c>
      <c r="G88" s="322">
        <v>130505</v>
      </c>
      <c r="H88" s="322">
        <v>1252824</v>
      </c>
      <c r="I88" s="322">
        <v>0</v>
      </c>
      <c r="J88" s="323">
        <v>0</v>
      </c>
    </row>
    <row r="89" spans="1:10" ht="19.5" customHeight="1">
      <c r="A89" s="319" t="s">
        <v>884</v>
      </c>
      <c r="B89" s="324" t="s">
        <v>975</v>
      </c>
      <c r="C89" s="324" t="s">
        <v>884</v>
      </c>
      <c r="D89" s="321" t="s">
        <v>977</v>
      </c>
      <c r="E89" s="322">
        <v>3675</v>
      </c>
      <c r="F89" s="322">
        <v>185443</v>
      </c>
      <c r="G89" s="322">
        <v>3675</v>
      </c>
      <c r="H89" s="322">
        <v>185443</v>
      </c>
      <c r="I89" s="322">
        <v>0</v>
      </c>
      <c r="J89" s="323">
        <v>0</v>
      </c>
    </row>
    <row r="90" spans="1:10" ht="19.5" customHeight="1">
      <c r="A90" s="319" t="s">
        <v>884</v>
      </c>
      <c r="B90" s="324" t="s">
        <v>975</v>
      </c>
      <c r="C90" s="324" t="s">
        <v>908</v>
      </c>
      <c r="D90" s="321" t="s">
        <v>978</v>
      </c>
      <c r="E90" s="322">
        <v>126830</v>
      </c>
      <c r="F90" s="322">
        <v>1067381</v>
      </c>
      <c r="G90" s="322">
        <v>126830</v>
      </c>
      <c r="H90" s="322">
        <v>1067381</v>
      </c>
      <c r="I90" s="322">
        <v>0</v>
      </c>
      <c r="J90" s="323">
        <v>0</v>
      </c>
    </row>
    <row r="91" spans="1:10" ht="19.5" customHeight="1">
      <c r="A91" s="319" t="s">
        <v>884</v>
      </c>
      <c r="B91" s="324" t="s">
        <v>979</v>
      </c>
      <c r="C91" s="324" t="s">
        <v>879</v>
      </c>
      <c r="D91" s="321" t="s">
        <v>980</v>
      </c>
      <c r="E91" s="322">
        <v>191228</v>
      </c>
      <c r="F91" s="322">
        <v>1374003</v>
      </c>
      <c r="G91" s="322">
        <v>191228</v>
      </c>
      <c r="H91" s="322">
        <v>1374003</v>
      </c>
      <c r="I91" s="322">
        <v>0</v>
      </c>
      <c r="J91" s="323">
        <v>0</v>
      </c>
    </row>
    <row r="92" spans="1:10" ht="19.5" customHeight="1">
      <c r="A92" s="319" t="s">
        <v>884</v>
      </c>
      <c r="B92" s="324" t="s">
        <v>979</v>
      </c>
      <c r="C92" s="324" t="s">
        <v>884</v>
      </c>
      <c r="D92" s="321" t="s">
        <v>981</v>
      </c>
      <c r="E92" s="322">
        <v>177846</v>
      </c>
      <c r="F92" s="322">
        <v>1240316</v>
      </c>
      <c r="G92" s="322">
        <v>177846</v>
      </c>
      <c r="H92" s="322">
        <v>1240316</v>
      </c>
      <c r="I92" s="322">
        <v>0</v>
      </c>
      <c r="J92" s="323">
        <v>0</v>
      </c>
    </row>
    <row r="93" spans="1:10" ht="19.5" customHeight="1">
      <c r="A93" s="319" t="s">
        <v>884</v>
      </c>
      <c r="B93" s="324" t="s">
        <v>979</v>
      </c>
      <c r="C93" s="324" t="s">
        <v>908</v>
      </c>
      <c r="D93" s="321" t="s">
        <v>970</v>
      </c>
      <c r="E93" s="322">
        <v>13382</v>
      </c>
      <c r="F93" s="322">
        <v>133687</v>
      </c>
      <c r="G93" s="322">
        <v>13382</v>
      </c>
      <c r="H93" s="322">
        <v>133687</v>
      </c>
      <c r="I93" s="322">
        <v>0</v>
      </c>
      <c r="J93" s="323">
        <v>0</v>
      </c>
    </row>
    <row r="94" spans="1:10" ht="19.5" customHeight="1">
      <c r="A94" s="319" t="s">
        <v>908</v>
      </c>
      <c r="B94" s="324" t="s">
        <v>879</v>
      </c>
      <c r="C94" s="324" t="s">
        <v>879</v>
      </c>
      <c r="D94" s="321" t="s">
        <v>982</v>
      </c>
      <c r="E94" s="322">
        <v>2307975</v>
      </c>
      <c r="F94" s="322">
        <v>20591698</v>
      </c>
      <c r="G94" s="322">
        <v>2187107</v>
      </c>
      <c r="H94" s="322">
        <v>16451529</v>
      </c>
      <c r="I94" s="322">
        <v>120868</v>
      </c>
      <c r="J94" s="323">
        <v>4140169</v>
      </c>
    </row>
    <row r="95" spans="1:10" ht="19.5" customHeight="1">
      <c r="A95" s="319" t="s">
        <v>908</v>
      </c>
      <c r="B95" s="324" t="s">
        <v>983</v>
      </c>
      <c r="C95" s="324" t="s">
        <v>879</v>
      </c>
      <c r="D95" s="321" t="s">
        <v>984</v>
      </c>
      <c r="E95" s="322">
        <v>203963</v>
      </c>
      <c r="F95" s="322">
        <v>4285504</v>
      </c>
      <c r="G95" s="322">
        <v>83095</v>
      </c>
      <c r="H95" s="322">
        <v>3209188</v>
      </c>
      <c r="I95" s="322">
        <v>120868</v>
      </c>
      <c r="J95" s="323">
        <v>1076316</v>
      </c>
    </row>
    <row r="96" spans="1:10" ht="23.25" customHeight="1">
      <c r="A96" s="319" t="s">
        <v>908</v>
      </c>
      <c r="B96" s="324" t="s">
        <v>983</v>
      </c>
      <c r="C96" s="324" t="s">
        <v>884</v>
      </c>
      <c r="D96" s="321" t="s">
        <v>985</v>
      </c>
      <c r="E96" s="322">
        <v>203963</v>
      </c>
      <c r="F96" s="322">
        <v>4285271</v>
      </c>
      <c r="G96" s="322">
        <v>83095</v>
      </c>
      <c r="H96" s="322">
        <v>3208955</v>
      </c>
      <c r="I96" s="322">
        <v>120868</v>
      </c>
      <c r="J96" s="323">
        <v>1076316</v>
      </c>
    </row>
    <row r="97" spans="1:10">
      <c r="A97" s="319" t="s">
        <v>908</v>
      </c>
      <c r="B97" s="324" t="s">
        <v>983</v>
      </c>
      <c r="C97" s="324" t="s">
        <v>908</v>
      </c>
      <c r="D97" s="321" t="s">
        <v>2061</v>
      </c>
      <c r="E97" s="322">
        <v>0</v>
      </c>
      <c r="F97" s="322">
        <v>233</v>
      </c>
      <c r="G97" s="322">
        <v>0</v>
      </c>
      <c r="H97" s="322">
        <v>233</v>
      </c>
      <c r="I97" s="322">
        <v>0</v>
      </c>
      <c r="J97" s="323">
        <v>0</v>
      </c>
    </row>
    <row r="98" spans="1:10">
      <c r="A98" s="319" t="s">
        <v>908</v>
      </c>
      <c r="B98" s="324" t="s">
        <v>986</v>
      </c>
      <c r="C98" s="324" t="s">
        <v>879</v>
      </c>
      <c r="D98" s="321" t="s">
        <v>987</v>
      </c>
      <c r="E98" s="322">
        <v>75768</v>
      </c>
      <c r="F98" s="322">
        <v>130811</v>
      </c>
      <c r="G98" s="322">
        <v>75768</v>
      </c>
      <c r="H98" s="322">
        <v>130811</v>
      </c>
      <c r="I98" s="322">
        <v>0</v>
      </c>
      <c r="J98" s="323">
        <v>0</v>
      </c>
    </row>
    <row r="99" spans="1:10">
      <c r="A99" s="319" t="s">
        <v>908</v>
      </c>
      <c r="B99" s="324" t="s">
        <v>986</v>
      </c>
      <c r="C99" s="324" t="s">
        <v>908</v>
      </c>
      <c r="D99" s="321" t="s">
        <v>988</v>
      </c>
      <c r="E99" s="322">
        <v>75768</v>
      </c>
      <c r="F99" s="322">
        <v>130811</v>
      </c>
      <c r="G99" s="322">
        <v>75768</v>
      </c>
      <c r="H99" s="322">
        <v>130811</v>
      </c>
      <c r="I99" s="322">
        <v>0</v>
      </c>
      <c r="J99" s="323">
        <v>0</v>
      </c>
    </row>
    <row r="100" spans="1:10">
      <c r="A100" s="319" t="s">
        <v>908</v>
      </c>
      <c r="B100" s="324" t="s">
        <v>989</v>
      </c>
      <c r="C100" s="324" t="s">
        <v>879</v>
      </c>
      <c r="D100" s="321" t="s">
        <v>990</v>
      </c>
      <c r="E100" s="322">
        <v>2028244</v>
      </c>
      <c r="F100" s="322">
        <v>16175383</v>
      </c>
      <c r="G100" s="322">
        <v>2028244</v>
      </c>
      <c r="H100" s="322">
        <v>13111530</v>
      </c>
      <c r="I100" s="322">
        <v>0</v>
      </c>
      <c r="J100" s="323">
        <v>3063853</v>
      </c>
    </row>
    <row r="101" spans="1:10">
      <c r="A101" s="319" t="s">
        <v>908</v>
      </c>
      <c r="B101" s="324" t="s">
        <v>989</v>
      </c>
      <c r="C101" s="324" t="s">
        <v>884</v>
      </c>
      <c r="D101" s="321" t="s">
        <v>991</v>
      </c>
      <c r="E101" s="322">
        <v>1044394</v>
      </c>
      <c r="F101" s="322">
        <v>5019326</v>
      </c>
      <c r="G101" s="322">
        <v>1044394</v>
      </c>
      <c r="H101" s="322">
        <v>4668898</v>
      </c>
      <c r="I101" s="322">
        <v>0</v>
      </c>
      <c r="J101" s="323">
        <v>350428</v>
      </c>
    </row>
    <row r="102" spans="1:10">
      <c r="A102" s="319" t="s">
        <v>908</v>
      </c>
      <c r="B102" s="324" t="s">
        <v>989</v>
      </c>
      <c r="C102" s="324" t="s">
        <v>911</v>
      </c>
      <c r="D102" s="321" t="s">
        <v>993</v>
      </c>
      <c r="E102" s="322">
        <v>865412</v>
      </c>
      <c r="F102" s="322">
        <v>10004472</v>
      </c>
      <c r="G102" s="322">
        <v>865412</v>
      </c>
      <c r="H102" s="322">
        <v>7291047</v>
      </c>
      <c r="I102" s="322">
        <v>0</v>
      </c>
      <c r="J102" s="323">
        <v>2713425</v>
      </c>
    </row>
    <row r="103" spans="1:10">
      <c r="A103" s="319" t="s">
        <v>908</v>
      </c>
      <c r="B103" s="324" t="s">
        <v>989</v>
      </c>
      <c r="C103" s="324" t="s">
        <v>918</v>
      </c>
      <c r="D103" s="321" t="s">
        <v>994</v>
      </c>
      <c r="E103" s="322">
        <v>118438</v>
      </c>
      <c r="F103" s="322">
        <v>1151585</v>
      </c>
      <c r="G103" s="322">
        <v>118438</v>
      </c>
      <c r="H103" s="322">
        <v>1151585</v>
      </c>
      <c r="I103" s="322">
        <v>0</v>
      </c>
      <c r="J103" s="323">
        <v>0</v>
      </c>
    </row>
    <row r="104" spans="1:10">
      <c r="A104" s="319" t="s">
        <v>903</v>
      </c>
      <c r="B104" s="324" t="s">
        <v>879</v>
      </c>
      <c r="C104" s="324" t="s">
        <v>879</v>
      </c>
      <c r="D104" s="321" t="s">
        <v>995</v>
      </c>
      <c r="E104" s="322">
        <v>491370</v>
      </c>
      <c r="F104" s="322">
        <v>4556687</v>
      </c>
      <c r="G104" s="322">
        <v>491370</v>
      </c>
      <c r="H104" s="322">
        <v>4531687</v>
      </c>
      <c r="I104" s="322">
        <v>0</v>
      </c>
      <c r="J104" s="323">
        <v>25000</v>
      </c>
    </row>
    <row r="105" spans="1:10">
      <c r="A105" s="319" t="s">
        <v>903</v>
      </c>
      <c r="B105" s="324" t="s">
        <v>996</v>
      </c>
      <c r="C105" s="324" t="s">
        <v>879</v>
      </c>
      <c r="D105" s="321" t="s">
        <v>997</v>
      </c>
      <c r="E105" s="322">
        <v>37448</v>
      </c>
      <c r="F105" s="322">
        <v>229752</v>
      </c>
      <c r="G105" s="322">
        <v>37448</v>
      </c>
      <c r="H105" s="322">
        <v>229752</v>
      </c>
      <c r="I105" s="322">
        <v>0</v>
      </c>
      <c r="J105" s="323">
        <v>0</v>
      </c>
    </row>
    <row r="106" spans="1:10">
      <c r="A106" s="319" t="s">
        <v>903</v>
      </c>
      <c r="B106" s="324" t="s">
        <v>996</v>
      </c>
      <c r="C106" s="324" t="s">
        <v>884</v>
      </c>
      <c r="D106" s="321" t="s">
        <v>998</v>
      </c>
      <c r="E106" s="322">
        <v>37448</v>
      </c>
      <c r="F106" s="322">
        <v>229752</v>
      </c>
      <c r="G106" s="322">
        <v>37448</v>
      </c>
      <c r="H106" s="322">
        <v>229752</v>
      </c>
      <c r="I106" s="322">
        <v>0</v>
      </c>
      <c r="J106" s="323">
        <v>0</v>
      </c>
    </row>
    <row r="107" spans="1:10">
      <c r="A107" s="319" t="s">
        <v>903</v>
      </c>
      <c r="B107" s="324" t="s">
        <v>999</v>
      </c>
      <c r="C107" s="324" t="s">
        <v>879</v>
      </c>
      <c r="D107" s="321" t="s">
        <v>1000</v>
      </c>
      <c r="E107" s="322">
        <v>312</v>
      </c>
      <c r="F107" s="322">
        <v>62371</v>
      </c>
      <c r="G107" s="322">
        <v>312</v>
      </c>
      <c r="H107" s="322">
        <v>37371</v>
      </c>
      <c r="I107" s="322">
        <v>0</v>
      </c>
      <c r="J107" s="323">
        <v>25000</v>
      </c>
    </row>
    <row r="108" spans="1:10">
      <c r="A108" s="319" t="s">
        <v>903</v>
      </c>
      <c r="B108" s="324" t="s">
        <v>999</v>
      </c>
      <c r="C108" s="324" t="s">
        <v>884</v>
      </c>
      <c r="D108" s="321" t="s">
        <v>1001</v>
      </c>
      <c r="E108" s="322">
        <v>312</v>
      </c>
      <c r="F108" s="322">
        <v>62371</v>
      </c>
      <c r="G108" s="322">
        <v>312</v>
      </c>
      <c r="H108" s="322">
        <v>37371</v>
      </c>
      <c r="I108" s="322">
        <v>0</v>
      </c>
      <c r="J108" s="323">
        <v>25000</v>
      </c>
    </row>
    <row r="109" spans="1:10">
      <c r="A109" s="319" t="s">
        <v>903</v>
      </c>
      <c r="B109" s="324" t="s">
        <v>1002</v>
      </c>
      <c r="C109" s="324" t="s">
        <v>879</v>
      </c>
      <c r="D109" s="321" t="s">
        <v>1003</v>
      </c>
      <c r="E109" s="322">
        <v>453610</v>
      </c>
      <c r="F109" s="322">
        <v>4264564</v>
      </c>
      <c r="G109" s="322">
        <v>453610</v>
      </c>
      <c r="H109" s="322">
        <v>4264564</v>
      </c>
      <c r="I109" s="322">
        <v>0</v>
      </c>
      <c r="J109" s="323">
        <v>0</v>
      </c>
    </row>
    <row r="110" spans="1:10">
      <c r="A110" s="319" t="s">
        <v>903</v>
      </c>
      <c r="B110" s="324" t="s">
        <v>1002</v>
      </c>
      <c r="C110" s="324" t="s">
        <v>884</v>
      </c>
      <c r="D110" s="321" t="s">
        <v>1004</v>
      </c>
      <c r="E110" s="322">
        <v>453610</v>
      </c>
      <c r="F110" s="322">
        <v>4264564</v>
      </c>
      <c r="G110" s="322">
        <v>453610</v>
      </c>
      <c r="H110" s="322">
        <v>4264564</v>
      </c>
      <c r="I110" s="322">
        <v>0</v>
      </c>
      <c r="J110" s="323">
        <v>0</v>
      </c>
    </row>
    <row r="111" spans="1:10">
      <c r="A111" s="319" t="s">
        <v>911</v>
      </c>
      <c r="B111" s="324" t="s">
        <v>879</v>
      </c>
      <c r="C111" s="324" t="s">
        <v>879</v>
      </c>
      <c r="D111" s="321" t="s">
        <v>1005</v>
      </c>
      <c r="E111" s="322">
        <v>1316425</v>
      </c>
      <c r="F111" s="322">
        <v>9639777</v>
      </c>
      <c r="G111" s="322">
        <v>1316425</v>
      </c>
      <c r="H111" s="322">
        <v>9639777</v>
      </c>
      <c r="I111" s="322">
        <v>0</v>
      </c>
      <c r="J111" s="323">
        <v>0</v>
      </c>
    </row>
    <row r="112" spans="1:10">
      <c r="A112" s="319" t="s">
        <v>911</v>
      </c>
      <c r="B112" s="324" t="s">
        <v>1006</v>
      </c>
      <c r="C112" s="324" t="s">
        <v>879</v>
      </c>
      <c r="D112" s="321" t="s">
        <v>1007</v>
      </c>
      <c r="E112" s="322">
        <v>1151275</v>
      </c>
      <c r="F112" s="322">
        <v>8715302</v>
      </c>
      <c r="G112" s="322">
        <v>1151275</v>
      </c>
      <c r="H112" s="322">
        <v>8715302</v>
      </c>
      <c r="I112" s="322">
        <v>0</v>
      </c>
      <c r="J112" s="323">
        <v>0</v>
      </c>
    </row>
    <row r="113" spans="1:10">
      <c r="A113" s="319" t="s">
        <v>911</v>
      </c>
      <c r="B113" s="324" t="s">
        <v>1006</v>
      </c>
      <c r="C113" s="324" t="s">
        <v>908</v>
      </c>
      <c r="D113" s="321" t="s">
        <v>1008</v>
      </c>
      <c r="E113" s="322">
        <v>1151275</v>
      </c>
      <c r="F113" s="322">
        <v>8715302</v>
      </c>
      <c r="G113" s="322">
        <v>1151275</v>
      </c>
      <c r="H113" s="322">
        <v>8715302</v>
      </c>
      <c r="I113" s="322">
        <v>0</v>
      </c>
      <c r="J113" s="323">
        <v>0</v>
      </c>
    </row>
    <row r="114" spans="1:10">
      <c r="A114" s="319" t="s">
        <v>911</v>
      </c>
      <c r="B114" s="324" t="s">
        <v>1009</v>
      </c>
      <c r="C114" s="324" t="s">
        <v>879</v>
      </c>
      <c r="D114" s="321" t="s">
        <v>1010</v>
      </c>
      <c r="E114" s="322">
        <v>165150</v>
      </c>
      <c r="F114" s="322">
        <v>924475</v>
      </c>
      <c r="G114" s="322">
        <v>165150</v>
      </c>
      <c r="H114" s="322">
        <v>924475</v>
      </c>
      <c r="I114" s="322">
        <v>0</v>
      </c>
      <c r="J114" s="323">
        <v>0</v>
      </c>
    </row>
    <row r="115" spans="1:10">
      <c r="A115" s="319" t="s">
        <v>911</v>
      </c>
      <c r="B115" s="324" t="s">
        <v>1009</v>
      </c>
      <c r="C115" s="324" t="s">
        <v>884</v>
      </c>
      <c r="D115" s="321" t="s">
        <v>1011</v>
      </c>
      <c r="E115" s="322">
        <v>165150</v>
      </c>
      <c r="F115" s="322">
        <v>924475</v>
      </c>
      <c r="G115" s="322">
        <v>165150</v>
      </c>
      <c r="H115" s="322">
        <v>924475</v>
      </c>
      <c r="I115" s="322">
        <v>0</v>
      </c>
      <c r="J115" s="323">
        <v>0</v>
      </c>
    </row>
    <row r="116" spans="1:10">
      <c r="A116" s="319" t="s">
        <v>918</v>
      </c>
      <c r="B116" s="324" t="s">
        <v>879</v>
      </c>
      <c r="C116" s="324" t="s">
        <v>879</v>
      </c>
      <c r="D116" s="321" t="s">
        <v>1012</v>
      </c>
      <c r="E116" s="322">
        <v>567801</v>
      </c>
      <c r="F116" s="322">
        <v>4458100</v>
      </c>
      <c r="G116" s="322">
        <v>567801</v>
      </c>
      <c r="H116" s="322">
        <v>4458100</v>
      </c>
      <c r="I116" s="322">
        <v>0</v>
      </c>
      <c r="J116" s="323">
        <v>0</v>
      </c>
    </row>
    <row r="117" spans="1:10">
      <c r="A117" s="319" t="s">
        <v>918</v>
      </c>
      <c r="B117" s="324" t="s">
        <v>1013</v>
      </c>
      <c r="C117" s="324" t="s">
        <v>879</v>
      </c>
      <c r="D117" s="321" t="s">
        <v>1014</v>
      </c>
      <c r="E117" s="322">
        <v>567801</v>
      </c>
      <c r="F117" s="322">
        <v>4458100</v>
      </c>
      <c r="G117" s="322">
        <v>567801</v>
      </c>
      <c r="H117" s="322">
        <v>4458100</v>
      </c>
      <c r="I117" s="322">
        <v>0</v>
      </c>
      <c r="J117" s="323">
        <v>0</v>
      </c>
    </row>
    <row r="118" spans="1:10">
      <c r="A118" s="319" t="s">
        <v>918</v>
      </c>
      <c r="B118" s="324" t="s">
        <v>1013</v>
      </c>
      <c r="C118" s="324" t="s">
        <v>882</v>
      </c>
      <c r="D118" s="321" t="s">
        <v>1015</v>
      </c>
      <c r="E118" s="322">
        <v>567801</v>
      </c>
      <c r="F118" s="322">
        <v>4458100</v>
      </c>
      <c r="G118" s="322">
        <v>567801</v>
      </c>
      <c r="H118" s="322">
        <v>4458100</v>
      </c>
      <c r="I118" s="322">
        <v>0</v>
      </c>
      <c r="J118" s="323">
        <v>0</v>
      </c>
    </row>
    <row r="119" spans="1:10">
      <c r="A119" s="319" t="s">
        <v>920</v>
      </c>
      <c r="B119" s="324" t="s">
        <v>879</v>
      </c>
      <c r="C119" s="324" t="s">
        <v>879</v>
      </c>
      <c r="D119" s="321" t="s">
        <v>1016</v>
      </c>
      <c r="E119" s="322">
        <v>0</v>
      </c>
      <c r="F119" s="322">
        <v>59400</v>
      </c>
      <c r="G119" s="322">
        <v>0</v>
      </c>
      <c r="H119" s="322">
        <v>59400</v>
      </c>
      <c r="I119" s="322">
        <v>0</v>
      </c>
      <c r="J119" s="323">
        <v>0</v>
      </c>
    </row>
    <row r="120" spans="1:10">
      <c r="A120" s="319" t="s">
        <v>920</v>
      </c>
      <c r="B120" s="324" t="s">
        <v>1017</v>
      </c>
      <c r="C120" s="324" t="s">
        <v>879</v>
      </c>
      <c r="D120" s="321" t="s">
        <v>1018</v>
      </c>
      <c r="E120" s="322">
        <v>0</v>
      </c>
      <c r="F120" s="322">
        <v>59400</v>
      </c>
      <c r="G120" s="322">
        <v>0</v>
      </c>
      <c r="H120" s="322">
        <v>59400</v>
      </c>
      <c r="I120" s="322">
        <v>0</v>
      </c>
      <c r="J120" s="323">
        <v>0</v>
      </c>
    </row>
    <row r="121" spans="1:10">
      <c r="A121" s="319" t="s">
        <v>920</v>
      </c>
      <c r="B121" s="324" t="s">
        <v>1017</v>
      </c>
      <c r="C121" s="324" t="s">
        <v>884</v>
      </c>
      <c r="D121" s="321" t="s">
        <v>1019</v>
      </c>
      <c r="E121" s="322">
        <v>0</v>
      </c>
      <c r="F121" s="322">
        <v>59400</v>
      </c>
      <c r="G121" s="322">
        <v>0</v>
      </c>
      <c r="H121" s="322">
        <v>59400</v>
      </c>
      <c r="I121" s="322">
        <v>0</v>
      </c>
      <c r="J121" s="323">
        <v>0</v>
      </c>
    </row>
    <row r="122" spans="1:10">
      <c r="A122" s="319" t="s">
        <v>879</v>
      </c>
      <c r="B122" s="324" t="s">
        <v>879</v>
      </c>
      <c r="C122" s="324" t="s">
        <v>879</v>
      </c>
      <c r="D122" s="321" t="s">
        <v>947</v>
      </c>
      <c r="E122" s="322">
        <v>10758262</v>
      </c>
      <c r="F122" s="322">
        <v>61903495</v>
      </c>
      <c r="G122" s="322">
        <v>2427173</v>
      </c>
      <c r="H122" s="322">
        <v>4093850</v>
      </c>
      <c r="I122" s="322">
        <v>8331089</v>
      </c>
      <c r="J122" s="323">
        <v>57809645</v>
      </c>
    </row>
    <row r="123" spans="1:10">
      <c r="A123" s="319" t="s">
        <v>882</v>
      </c>
      <c r="B123" s="324" t="s">
        <v>879</v>
      </c>
      <c r="C123" s="324" t="s">
        <v>879</v>
      </c>
      <c r="D123" s="321" t="s">
        <v>952</v>
      </c>
      <c r="E123" s="322">
        <v>1803080</v>
      </c>
      <c r="F123" s="322">
        <v>3149011</v>
      </c>
      <c r="G123" s="322">
        <v>75254</v>
      </c>
      <c r="H123" s="322">
        <v>589136</v>
      </c>
      <c r="I123" s="322">
        <v>1727826</v>
      </c>
      <c r="J123" s="323">
        <v>2559875</v>
      </c>
    </row>
    <row r="124" spans="1:10">
      <c r="A124" s="319" t="s">
        <v>882</v>
      </c>
      <c r="B124" s="324" t="s">
        <v>953</v>
      </c>
      <c r="C124" s="324" t="s">
        <v>879</v>
      </c>
      <c r="D124" s="321" t="s">
        <v>954</v>
      </c>
      <c r="E124" s="322">
        <v>75254</v>
      </c>
      <c r="F124" s="322">
        <v>179136</v>
      </c>
      <c r="G124" s="322">
        <v>75254</v>
      </c>
      <c r="H124" s="322">
        <v>179136</v>
      </c>
      <c r="I124" s="322">
        <v>0</v>
      </c>
      <c r="J124" s="323">
        <v>0</v>
      </c>
    </row>
    <row r="125" spans="1:10">
      <c r="A125" s="319" t="s">
        <v>882</v>
      </c>
      <c r="B125" s="324" t="s">
        <v>953</v>
      </c>
      <c r="C125" s="324" t="s">
        <v>1020</v>
      </c>
      <c r="D125" s="321" t="s">
        <v>1021</v>
      </c>
      <c r="E125" s="322">
        <v>75254</v>
      </c>
      <c r="F125" s="322">
        <v>179136</v>
      </c>
      <c r="G125" s="322">
        <v>75254</v>
      </c>
      <c r="H125" s="322">
        <v>179136</v>
      </c>
      <c r="I125" s="322">
        <v>0</v>
      </c>
      <c r="J125" s="323">
        <v>0</v>
      </c>
    </row>
    <row r="126" spans="1:10">
      <c r="A126" s="319" t="s">
        <v>882</v>
      </c>
      <c r="B126" s="324" t="s">
        <v>960</v>
      </c>
      <c r="C126" s="324" t="s">
        <v>879</v>
      </c>
      <c r="D126" s="321" t="s">
        <v>961</v>
      </c>
      <c r="E126" s="322">
        <v>0</v>
      </c>
      <c r="F126" s="322">
        <v>410000</v>
      </c>
      <c r="G126" s="322">
        <v>0</v>
      </c>
      <c r="H126" s="322">
        <v>410000</v>
      </c>
      <c r="I126" s="322">
        <v>0</v>
      </c>
      <c r="J126" s="323">
        <v>0</v>
      </c>
    </row>
    <row r="127" spans="1:10">
      <c r="A127" s="319" t="s">
        <v>882</v>
      </c>
      <c r="B127" s="324" t="s">
        <v>960</v>
      </c>
      <c r="C127" s="324" t="s">
        <v>1020</v>
      </c>
      <c r="D127" s="321" t="s">
        <v>1021</v>
      </c>
      <c r="E127" s="322">
        <v>0</v>
      </c>
      <c r="F127" s="322">
        <v>410000</v>
      </c>
      <c r="G127" s="322">
        <v>0</v>
      </c>
      <c r="H127" s="322">
        <v>410000</v>
      </c>
      <c r="I127" s="322">
        <v>0</v>
      </c>
      <c r="J127" s="323">
        <v>0</v>
      </c>
    </row>
    <row r="128" spans="1:10">
      <c r="A128" s="319" t="s">
        <v>882</v>
      </c>
      <c r="B128" s="324" t="s">
        <v>963</v>
      </c>
      <c r="C128" s="324" t="s">
        <v>879</v>
      </c>
      <c r="D128" s="321" t="s">
        <v>964</v>
      </c>
      <c r="E128" s="322">
        <v>1727826</v>
      </c>
      <c r="F128" s="322">
        <v>2559875</v>
      </c>
      <c r="G128" s="322">
        <v>0</v>
      </c>
      <c r="H128" s="322">
        <v>0</v>
      </c>
      <c r="I128" s="322">
        <v>1727826</v>
      </c>
      <c r="J128" s="323">
        <v>2559875</v>
      </c>
    </row>
    <row r="129" spans="1:10">
      <c r="A129" s="319" t="s">
        <v>882</v>
      </c>
      <c r="B129" s="324" t="s">
        <v>963</v>
      </c>
      <c r="C129" s="324" t="s">
        <v>1020</v>
      </c>
      <c r="D129" s="321" t="s">
        <v>1021</v>
      </c>
      <c r="E129" s="322">
        <v>1727826</v>
      </c>
      <c r="F129" s="322">
        <v>2559875</v>
      </c>
      <c r="G129" s="322">
        <v>0</v>
      </c>
      <c r="H129" s="322">
        <v>0</v>
      </c>
      <c r="I129" s="322">
        <v>1727826</v>
      </c>
      <c r="J129" s="323">
        <v>2559875</v>
      </c>
    </row>
    <row r="130" spans="1:10">
      <c r="A130" s="319" t="s">
        <v>884</v>
      </c>
      <c r="B130" s="324" t="s">
        <v>879</v>
      </c>
      <c r="C130" s="324" t="s">
        <v>879</v>
      </c>
      <c r="D130" s="321" t="s">
        <v>974</v>
      </c>
      <c r="E130" s="322">
        <v>61027</v>
      </c>
      <c r="F130" s="322">
        <v>77227</v>
      </c>
      <c r="G130" s="322">
        <v>61027</v>
      </c>
      <c r="H130" s="322">
        <v>77227</v>
      </c>
      <c r="I130" s="322">
        <v>0</v>
      </c>
      <c r="J130" s="323">
        <v>0</v>
      </c>
    </row>
    <row r="131" spans="1:10">
      <c r="A131" s="319" t="s">
        <v>884</v>
      </c>
      <c r="B131" s="324" t="s">
        <v>975</v>
      </c>
      <c r="C131" s="324" t="s">
        <v>879</v>
      </c>
      <c r="D131" s="321" t="s">
        <v>976</v>
      </c>
      <c r="E131" s="322">
        <v>0</v>
      </c>
      <c r="F131" s="322">
        <v>16200</v>
      </c>
      <c r="G131" s="322">
        <v>0</v>
      </c>
      <c r="H131" s="322">
        <v>16200</v>
      </c>
      <c r="I131" s="322">
        <v>0</v>
      </c>
      <c r="J131" s="323">
        <v>0</v>
      </c>
    </row>
    <row r="132" spans="1:10">
      <c r="A132" s="319" t="s">
        <v>884</v>
      </c>
      <c r="B132" s="324" t="s">
        <v>975</v>
      </c>
      <c r="C132" s="324" t="s">
        <v>1020</v>
      </c>
      <c r="D132" s="321" t="s">
        <v>1021</v>
      </c>
      <c r="E132" s="322">
        <v>0</v>
      </c>
      <c r="F132" s="322">
        <v>16200</v>
      </c>
      <c r="G132" s="322">
        <v>0</v>
      </c>
      <c r="H132" s="322">
        <v>16200</v>
      </c>
      <c r="I132" s="322">
        <v>0</v>
      </c>
      <c r="J132" s="323">
        <v>0</v>
      </c>
    </row>
    <row r="133" spans="1:10">
      <c r="A133" s="319" t="s">
        <v>884</v>
      </c>
      <c r="B133" s="324" t="s">
        <v>979</v>
      </c>
      <c r="C133" s="324" t="s">
        <v>879</v>
      </c>
      <c r="D133" s="321" t="s">
        <v>980</v>
      </c>
      <c r="E133" s="322">
        <v>61027</v>
      </c>
      <c r="F133" s="322">
        <v>61027</v>
      </c>
      <c r="G133" s="322">
        <v>61027</v>
      </c>
      <c r="H133" s="322">
        <v>61027</v>
      </c>
      <c r="I133" s="322">
        <v>0</v>
      </c>
      <c r="J133" s="323">
        <v>0</v>
      </c>
    </row>
    <row r="134" spans="1:10">
      <c r="A134" s="319" t="s">
        <v>884</v>
      </c>
      <c r="B134" s="324" t="s">
        <v>979</v>
      </c>
      <c r="C134" s="324" t="s">
        <v>1020</v>
      </c>
      <c r="D134" s="321" t="s">
        <v>1021</v>
      </c>
      <c r="E134" s="322">
        <v>61027</v>
      </c>
      <c r="F134" s="322">
        <v>61027</v>
      </c>
      <c r="G134" s="322">
        <v>61027</v>
      </c>
      <c r="H134" s="322">
        <v>61027</v>
      </c>
      <c r="I134" s="322">
        <v>0</v>
      </c>
      <c r="J134" s="323">
        <v>0</v>
      </c>
    </row>
    <row r="135" spans="1:10">
      <c r="A135" s="319" t="s">
        <v>908</v>
      </c>
      <c r="B135" s="324" t="s">
        <v>879</v>
      </c>
      <c r="C135" s="324" t="s">
        <v>879</v>
      </c>
      <c r="D135" s="321" t="s">
        <v>982</v>
      </c>
      <c r="E135" s="322">
        <v>8732255</v>
      </c>
      <c r="F135" s="322">
        <v>58515357</v>
      </c>
      <c r="G135" s="322">
        <v>2128992</v>
      </c>
      <c r="H135" s="322">
        <v>3265587</v>
      </c>
      <c r="I135" s="322">
        <v>6603263</v>
      </c>
      <c r="J135" s="323">
        <v>55249770</v>
      </c>
    </row>
    <row r="136" spans="1:10">
      <c r="A136" s="319" t="s">
        <v>908</v>
      </c>
      <c r="B136" s="324" t="s">
        <v>983</v>
      </c>
      <c r="C136" s="324" t="s">
        <v>879</v>
      </c>
      <c r="D136" s="321" t="s">
        <v>984</v>
      </c>
      <c r="E136" s="322">
        <v>708868</v>
      </c>
      <c r="F136" s="322">
        <v>10903205</v>
      </c>
      <c r="G136" s="322">
        <v>708868</v>
      </c>
      <c r="H136" s="322">
        <v>827881</v>
      </c>
      <c r="I136" s="322">
        <v>0</v>
      </c>
      <c r="J136" s="323">
        <v>10075324</v>
      </c>
    </row>
    <row r="137" spans="1:10">
      <c r="A137" s="319" t="s">
        <v>908</v>
      </c>
      <c r="B137" s="324" t="s">
        <v>983</v>
      </c>
      <c r="C137" s="324" t="s">
        <v>1020</v>
      </c>
      <c r="D137" s="321" t="s">
        <v>1021</v>
      </c>
      <c r="E137" s="322">
        <v>708868</v>
      </c>
      <c r="F137" s="322">
        <v>10903205</v>
      </c>
      <c r="G137" s="322">
        <v>708868</v>
      </c>
      <c r="H137" s="322">
        <v>827881</v>
      </c>
      <c r="I137" s="322">
        <v>0</v>
      </c>
      <c r="J137" s="323">
        <v>10075324</v>
      </c>
    </row>
    <row r="138" spans="1:10">
      <c r="A138" s="319" t="s">
        <v>908</v>
      </c>
      <c r="B138" s="324" t="s">
        <v>989</v>
      </c>
      <c r="C138" s="324" t="s">
        <v>879</v>
      </c>
      <c r="D138" s="321" t="s">
        <v>990</v>
      </c>
      <c r="E138" s="322">
        <v>8023387</v>
      </c>
      <c r="F138" s="322">
        <v>47612152</v>
      </c>
      <c r="G138" s="322">
        <v>1420124</v>
      </c>
      <c r="H138" s="322">
        <v>2437706</v>
      </c>
      <c r="I138" s="322">
        <v>6603263</v>
      </c>
      <c r="J138" s="323">
        <v>45174446</v>
      </c>
    </row>
    <row r="139" spans="1:10">
      <c r="A139" s="319" t="s">
        <v>908</v>
      </c>
      <c r="B139" s="324" t="s">
        <v>989</v>
      </c>
      <c r="C139" s="324" t="s">
        <v>922</v>
      </c>
      <c r="D139" s="321" t="s">
        <v>1022</v>
      </c>
      <c r="E139" s="322">
        <v>5548387</v>
      </c>
      <c r="F139" s="322">
        <v>45101652</v>
      </c>
      <c r="G139" s="322">
        <v>1420124</v>
      </c>
      <c r="H139" s="322">
        <v>2402206</v>
      </c>
      <c r="I139" s="322">
        <v>4128263</v>
      </c>
      <c r="J139" s="323">
        <v>42699446</v>
      </c>
    </row>
    <row r="140" spans="1:10">
      <c r="A140" s="319" t="s">
        <v>908</v>
      </c>
      <c r="B140" s="324" t="s">
        <v>989</v>
      </c>
      <c r="C140" s="324" t="s">
        <v>1020</v>
      </c>
      <c r="D140" s="321" t="s">
        <v>1021</v>
      </c>
      <c r="E140" s="322">
        <v>2475000</v>
      </c>
      <c r="F140" s="322">
        <v>2510500</v>
      </c>
      <c r="G140" s="322">
        <v>0</v>
      </c>
      <c r="H140" s="322">
        <v>35500</v>
      </c>
      <c r="I140" s="322">
        <v>2475000</v>
      </c>
      <c r="J140" s="323">
        <v>2475000</v>
      </c>
    </row>
    <row r="141" spans="1:10">
      <c r="A141" s="319" t="s">
        <v>911</v>
      </c>
      <c r="B141" s="324" t="s">
        <v>879</v>
      </c>
      <c r="C141" s="324" t="s">
        <v>879</v>
      </c>
      <c r="D141" s="321" t="s">
        <v>1005</v>
      </c>
      <c r="E141" s="322">
        <v>161900</v>
      </c>
      <c r="F141" s="322">
        <v>161900</v>
      </c>
      <c r="G141" s="322">
        <v>161900</v>
      </c>
      <c r="H141" s="322">
        <v>161900</v>
      </c>
      <c r="I141" s="322">
        <v>0</v>
      </c>
      <c r="J141" s="323">
        <v>0</v>
      </c>
    </row>
    <row r="142" spans="1:10">
      <c r="A142" s="319" t="s">
        <v>911</v>
      </c>
      <c r="B142" s="324" t="s">
        <v>1009</v>
      </c>
      <c r="C142" s="324" t="s">
        <v>879</v>
      </c>
      <c r="D142" s="321" t="s">
        <v>1010</v>
      </c>
      <c r="E142" s="322">
        <v>161900</v>
      </c>
      <c r="F142" s="322">
        <v>161900</v>
      </c>
      <c r="G142" s="322">
        <v>161900</v>
      </c>
      <c r="H142" s="322">
        <v>161900</v>
      </c>
      <c r="I142" s="322">
        <v>0</v>
      </c>
      <c r="J142" s="323">
        <v>0</v>
      </c>
    </row>
    <row r="143" spans="1:10">
      <c r="A143" s="319" t="s">
        <v>911</v>
      </c>
      <c r="B143" s="324" t="s">
        <v>1009</v>
      </c>
      <c r="C143" s="324" t="s">
        <v>1020</v>
      </c>
      <c r="D143" s="321" t="s">
        <v>1021</v>
      </c>
      <c r="E143" s="322">
        <v>161900</v>
      </c>
      <c r="F143" s="322">
        <v>161900</v>
      </c>
      <c r="G143" s="322">
        <v>161900</v>
      </c>
      <c r="H143" s="322">
        <v>161900</v>
      </c>
      <c r="I143" s="322">
        <v>0</v>
      </c>
      <c r="J143" s="323">
        <v>0</v>
      </c>
    </row>
    <row r="144" spans="1:10">
      <c r="A144" s="319" t="s">
        <v>879</v>
      </c>
      <c r="B144" s="324" t="s">
        <v>879</v>
      </c>
      <c r="C144" s="324" t="s">
        <v>879</v>
      </c>
      <c r="D144" s="321" t="s">
        <v>1024</v>
      </c>
      <c r="E144" s="322">
        <v>1733880</v>
      </c>
      <c r="F144" s="322">
        <v>12657965</v>
      </c>
      <c r="G144" s="322">
        <v>1733880</v>
      </c>
      <c r="H144" s="322">
        <v>12657965</v>
      </c>
      <c r="I144" s="322">
        <v>0</v>
      </c>
      <c r="J144" s="323">
        <v>0</v>
      </c>
    </row>
    <row r="145" spans="1:10">
      <c r="A145" s="319" t="s">
        <v>879</v>
      </c>
      <c r="B145" s="324" t="s">
        <v>879</v>
      </c>
      <c r="C145" s="324" t="s">
        <v>879</v>
      </c>
      <c r="D145" s="321" t="s">
        <v>1025</v>
      </c>
      <c r="E145" s="322">
        <v>1733880</v>
      </c>
      <c r="F145" s="322">
        <v>12629619</v>
      </c>
      <c r="G145" s="322">
        <v>1733880</v>
      </c>
      <c r="H145" s="322">
        <v>12629619</v>
      </c>
      <c r="I145" s="322">
        <v>0</v>
      </c>
      <c r="J145" s="323">
        <v>0</v>
      </c>
    </row>
    <row r="146" spans="1:10">
      <c r="A146" s="319" t="s">
        <v>879</v>
      </c>
      <c r="B146" s="324" t="s">
        <v>879</v>
      </c>
      <c r="C146" s="324" t="s">
        <v>879</v>
      </c>
      <c r="D146" s="321" t="s">
        <v>1026</v>
      </c>
      <c r="E146" s="322">
        <v>0</v>
      </c>
      <c r="F146" s="322">
        <v>28346</v>
      </c>
      <c r="G146" s="322">
        <v>0</v>
      </c>
      <c r="H146" s="322">
        <v>28346</v>
      </c>
      <c r="I146" s="322">
        <v>0</v>
      </c>
      <c r="J146" s="323">
        <v>0</v>
      </c>
    </row>
    <row r="147" spans="1:10">
      <c r="A147" s="319" t="s">
        <v>879</v>
      </c>
      <c r="B147" s="324" t="s">
        <v>879</v>
      </c>
      <c r="C147" s="324" t="s">
        <v>879</v>
      </c>
      <c r="D147" s="321" t="s">
        <v>1027</v>
      </c>
      <c r="E147" s="322">
        <v>23434979</v>
      </c>
      <c r="F147" s="322">
        <v>154420933</v>
      </c>
      <c r="G147" s="322" t="s">
        <v>879</v>
      </c>
      <c r="H147" s="322" t="s">
        <v>879</v>
      </c>
      <c r="I147" s="322" t="s">
        <v>879</v>
      </c>
      <c r="J147" s="323" t="s">
        <v>879</v>
      </c>
    </row>
    <row r="148" spans="1:10">
      <c r="A148" s="319" t="s">
        <v>879</v>
      </c>
      <c r="B148" s="324" t="s">
        <v>879</v>
      </c>
      <c r="C148" s="324" t="s">
        <v>879</v>
      </c>
      <c r="D148" s="321" t="s">
        <v>879</v>
      </c>
      <c r="E148" s="322" t="s">
        <v>879</v>
      </c>
      <c r="F148" s="322" t="s">
        <v>879</v>
      </c>
      <c r="G148" s="322" t="s">
        <v>879</v>
      </c>
      <c r="H148" s="322" t="s">
        <v>879</v>
      </c>
      <c r="I148" s="322" t="s">
        <v>879</v>
      </c>
      <c r="J148" s="323" t="s">
        <v>879</v>
      </c>
    </row>
    <row r="149" spans="1:10">
      <c r="A149" s="319" t="s">
        <v>879</v>
      </c>
      <c r="B149" s="324" t="s">
        <v>879</v>
      </c>
      <c r="C149" s="324" t="s">
        <v>879</v>
      </c>
      <c r="D149" s="321" t="s">
        <v>1028</v>
      </c>
      <c r="E149" s="322">
        <v>133094943</v>
      </c>
      <c r="F149" s="322" t="s">
        <v>879</v>
      </c>
      <c r="G149" s="322" t="s">
        <v>879</v>
      </c>
      <c r="H149" s="322" t="s">
        <v>879</v>
      </c>
      <c r="I149" s="322" t="s">
        <v>879</v>
      </c>
      <c r="J149" s="323" t="s">
        <v>879</v>
      </c>
    </row>
    <row r="150" spans="1:10">
      <c r="A150" s="319" t="s">
        <v>879</v>
      </c>
      <c r="B150" s="324" t="s">
        <v>879</v>
      </c>
      <c r="C150" s="324" t="s">
        <v>879</v>
      </c>
      <c r="D150" s="321" t="s">
        <v>1029</v>
      </c>
      <c r="E150" s="322">
        <v>130185202</v>
      </c>
      <c r="F150" s="322" t="s">
        <v>879</v>
      </c>
      <c r="G150" s="322" t="s">
        <v>879</v>
      </c>
      <c r="H150" s="322" t="s">
        <v>879</v>
      </c>
      <c r="I150" s="322" t="s">
        <v>879</v>
      </c>
      <c r="J150" s="323" t="s">
        <v>879</v>
      </c>
    </row>
    <row r="151" spans="1:10">
      <c r="A151" s="319" t="s">
        <v>879</v>
      </c>
      <c r="B151" s="324" t="s">
        <v>879</v>
      </c>
      <c r="C151" s="324" t="s">
        <v>879</v>
      </c>
      <c r="D151" s="321" t="s">
        <v>1030</v>
      </c>
      <c r="E151" s="322">
        <v>4961347</v>
      </c>
      <c r="F151" s="322" t="s">
        <v>879</v>
      </c>
      <c r="G151" s="322" t="s">
        <v>879</v>
      </c>
      <c r="H151" s="322" t="s">
        <v>879</v>
      </c>
      <c r="I151" s="322" t="s">
        <v>879</v>
      </c>
      <c r="J151" s="323" t="s">
        <v>879</v>
      </c>
    </row>
    <row r="152" spans="1:10" ht="25.2">
      <c r="A152" s="319" t="s">
        <v>879</v>
      </c>
      <c r="B152" s="324" t="s">
        <v>879</v>
      </c>
      <c r="C152" s="324" t="s">
        <v>879</v>
      </c>
      <c r="D152" s="321" t="s">
        <v>1031</v>
      </c>
      <c r="E152" s="322">
        <v>135146549</v>
      </c>
      <c r="F152" s="322" t="s">
        <v>879</v>
      </c>
      <c r="G152" s="322" t="s">
        <v>879</v>
      </c>
      <c r="H152" s="322" t="s">
        <v>879</v>
      </c>
      <c r="I152" s="322" t="s">
        <v>879</v>
      </c>
      <c r="J152" s="323" t="s">
        <v>879</v>
      </c>
    </row>
    <row r="153" spans="1:10" ht="99.6" customHeight="1">
      <c r="A153" s="1467" t="s">
        <v>2150</v>
      </c>
      <c r="B153" s="1467"/>
      <c r="C153" s="1467"/>
      <c r="D153" s="1467"/>
      <c r="E153" s="1467"/>
      <c r="F153" s="1467"/>
      <c r="G153" s="1467"/>
      <c r="H153" s="1467"/>
      <c r="I153" s="1467"/>
      <c r="J153" s="1467"/>
    </row>
  </sheetData>
  <mergeCells count="13">
    <mergeCell ref="K1:L1"/>
    <mergeCell ref="A1:D1"/>
    <mergeCell ref="A2:D2"/>
    <mergeCell ref="A3:J3"/>
    <mergeCell ref="A5:D5"/>
    <mergeCell ref="E5:F5"/>
    <mergeCell ref="G5:H5"/>
    <mergeCell ref="I5:J5"/>
    <mergeCell ref="A64:D64"/>
    <mergeCell ref="E64:F64"/>
    <mergeCell ref="G64:H64"/>
    <mergeCell ref="I64:J64"/>
    <mergeCell ref="A153:J153"/>
  </mergeCells>
  <phoneticPr fontId="15" type="noConversion"/>
  <hyperlinks>
    <hyperlink ref="K1" location="預告統計資料發布時間表!A1" display="回發布時間表" xr:uid="{15EE2AA1-4EEE-4CE8-96DA-9E2CFE7038E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3F51-8F08-4919-A3D3-2262AE7D57C1}">
  <dimension ref="A1:L154"/>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2161</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48907352</v>
      </c>
      <c r="F7" s="322">
        <v>163380499</v>
      </c>
      <c r="G7" s="322">
        <v>26719461</v>
      </c>
      <c r="H7" s="322">
        <v>128507251</v>
      </c>
      <c r="I7" s="322">
        <v>22187891</v>
      </c>
      <c r="J7" s="323">
        <v>34873248</v>
      </c>
      <c r="K7" s="311"/>
    </row>
    <row r="8" spans="1:12" ht="19.5" customHeight="1">
      <c r="A8" s="319" t="s">
        <v>879</v>
      </c>
      <c r="B8" s="324" t="s">
        <v>879</v>
      </c>
      <c r="C8" s="324" t="s">
        <v>879</v>
      </c>
      <c r="D8" s="321" t="s">
        <v>881</v>
      </c>
      <c r="E8" s="322">
        <v>48907352</v>
      </c>
      <c r="F8" s="322">
        <v>163172009</v>
      </c>
      <c r="G8" s="322">
        <v>26719461</v>
      </c>
      <c r="H8" s="322">
        <v>128298761</v>
      </c>
      <c r="I8" s="322">
        <v>22187891</v>
      </c>
      <c r="J8" s="323">
        <v>34873248</v>
      </c>
      <c r="K8" s="311"/>
    </row>
    <row r="9" spans="1:12" ht="19.5" customHeight="1">
      <c r="A9" s="319" t="s">
        <v>882</v>
      </c>
      <c r="B9" s="324" t="s">
        <v>879</v>
      </c>
      <c r="C9" s="324" t="s">
        <v>879</v>
      </c>
      <c r="D9" s="321" t="s">
        <v>883</v>
      </c>
      <c r="E9" s="322">
        <v>17484337</v>
      </c>
      <c r="F9" s="322">
        <v>99055684</v>
      </c>
      <c r="G9" s="322">
        <v>17484337</v>
      </c>
      <c r="H9" s="322">
        <v>99055684</v>
      </c>
      <c r="I9" s="322">
        <v>0</v>
      </c>
      <c r="J9" s="323">
        <v>0</v>
      </c>
      <c r="K9" s="311"/>
    </row>
    <row r="10" spans="1:12" ht="19.5" customHeight="1">
      <c r="A10" s="319" t="s">
        <v>882</v>
      </c>
      <c r="B10" s="324" t="s">
        <v>884</v>
      </c>
      <c r="C10" s="324" t="s">
        <v>879</v>
      </c>
      <c r="D10" s="321" t="s">
        <v>885</v>
      </c>
      <c r="E10" s="322">
        <v>26704</v>
      </c>
      <c r="F10" s="322">
        <v>1200305</v>
      </c>
      <c r="G10" s="322">
        <v>26704</v>
      </c>
      <c r="H10" s="322">
        <v>1200305</v>
      </c>
      <c r="I10" s="322">
        <v>0</v>
      </c>
      <c r="J10" s="323">
        <v>0</v>
      </c>
      <c r="K10" s="311"/>
    </row>
    <row r="11" spans="1:12" ht="19.5" customHeight="1">
      <c r="A11" s="319" t="s">
        <v>882</v>
      </c>
      <c r="B11" s="324" t="s">
        <v>884</v>
      </c>
      <c r="C11" s="324" t="s">
        <v>882</v>
      </c>
      <c r="D11" s="321" t="s">
        <v>886</v>
      </c>
      <c r="E11" s="322">
        <v>0</v>
      </c>
      <c r="F11" s="322">
        <v>925479</v>
      </c>
      <c r="G11" s="322">
        <v>0</v>
      </c>
      <c r="H11" s="322">
        <v>925479</v>
      </c>
      <c r="I11" s="322">
        <v>0</v>
      </c>
      <c r="J11" s="323">
        <v>0</v>
      </c>
      <c r="K11" s="311"/>
    </row>
    <row r="12" spans="1:12" ht="19.5" customHeight="1">
      <c r="A12" s="319" t="s">
        <v>882</v>
      </c>
      <c r="B12" s="324" t="s">
        <v>884</v>
      </c>
      <c r="C12" s="324" t="s">
        <v>884</v>
      </c>
      <c r="D12" s="321" t="s">
        <v>887</v>
      </c>
      <c r="E12" s="322">
        <v>26704</v>
      </c>
      <c r="F12" s="322">
        <v>274826</v>
      </c>
      <c r="G12" s="322">
        <v>26704</v>
      </c>
      <c r="H12" s="322">
        <v>274826</v>
      </c>
      <c r="I12" s="322">
        <v>0</v>
      </c>
      <c r="J12" s="323">
        <v>0</v>
      </c>
      <c r="K12" s="311"/>
    </row>
    <row r="13" spans="1:12" ht="19.5" customHeight="1">
      <c r="A13" s="319" t="s">
        <v>882</v>
      </c>
      <c r="B13" s="324" t="s">
        <v>888</v>
      </c>
      <c r="C13" s="324" t="s">
        <v>879</v>
      </c>
      <c r="D13" s="321" t="s">
        <v>889</v>
      </c>
      <c r="E13" s="322">
        <v>5648</v>
      </c>
      <c r="F13" s="322">
        <v>44909</v>
      </c>
      <c r="G13" s="322">
        <v>5648</v>
      </c>
      <c r="H13" s="322">
        <v>44909</v>
      </c>
      <c r="I13" s="322">
        <v>0</v>
      </c>
      <c r="J13" s="323">
        <v>0</v>
      </c>
      <c r="K13" s="311"/>
    </row>
    <row r="14" spans="1:12" ht="19.5" customHeight="1">
      <c r="A14" s="319" t="s">
        <v>882</v>
      </c>
      <c r="B14" s="324" t="s">
        <v>888</v>
      </c>
      <c r="C14" s="324" t="s">
        <v>882</v>
      </c>
      <c r="D14" s="321" t="s">
        <v>890</v>
      </c>
      <c r="E14" s="322">
        <v>5648</v>
      </c>
      <c r="F14" s="322">
        <v>44909</v>
      </c>
      <c r="G14" s="322">
        <v>5648</v>
      </c>
      <c r="H14" s="322">
        <v>44909</v>
      </c>
      <c r="I14" s="322">
        <v>0</v>
      </c>
      <c r="J14" s="323">
        <v>0</v>
      </c>
      <c r="K14" s="311"/>
    </row>
    <row r="15" spans="1:12" ht="19.5" customHeight="1">
      <c r="A15" s="319" t="s">
        <v>882</v>
      </c>
      <c r="B15" s="324" t="s">
        <v>891</v>
      </c>
      <c r="C15" s="324" t="s">
        <v>879</v>
      </c>
      <c r="D15" s="321" t="s">
        <v>892</v>
      </c>
      <c r="E15" s="322">
        <v>205169</v>
      </c>
      <c r="F15" s="322">
        <v>4786798</v>
      </c>
      <c r="G15" s="322">
        <v>205169</v>
      </c>
      <c r="H15" s="322">
        <v>4786798</v>
      </c>
      <c r="I15" s="322">
        <v>0</v>
      </c>
      <c r="J15" s="323">
        <v>0</v>
      </c>
      <c r="K15" s="311"/>
    </row>
    <row r="16" spans="1:12" ht="19.5" customHeight="1">
      <c r="A16" s="319" t="s">
        <v>882</v>
      </c>
      <c r="B16" s="324" t="s">
        <v>891</v>
      </c>
      <c r="C16" s="324" t="s">
        <v>882</v>
      </c>
      <c r="D16" s="321" t="s">
        <v>893</v>
      </c>
      <c r="E16" s="322">
        <v>205169</v>
      </c>
      <c r="F16" s="322">
        <v>4786798</v>
      </c>
      <c r="G16" s="322">
        <v>205169</v>
      </c>
      <c r="H16" s="322">
        <v>4786798</v>
      </c>
      <c r="I16" s="322">
        <v>0</v>
      </c>
      <c r="J16" s="323">
        <v>0</v>
      </c>
      <c r="K16" s="311"/>
    </row>
    <row r="17" spans="1:11" ht="19.5" customHeight="1">
      <c r="A17" s="319" t="s">
        <v>882</v>
      </c>
      <c r="B17" s="324" t="s">
        <v>894</v>
      </c>
      <c r="C17" s="324" t="s">
        <v>879</v>
      </c>
      <c r="D17" s="321" t="s">
        <v>895</v>
      </c>
      <c r="E17" s="322">
        <v>32023</v>
      </c>
      <c r="F17" s="322">
        <v>398900</v>
      </c>
      <c r="G17" s="322">
        <v>32023</v>
      </c>
      <c r="H17" s="322">
        <v>398900</v>
      </c>
      <c r="I17" s="322">
        <v>0</v>
      </c>
      <c r="J17" s="323">
        <v>0</v>
      </c>
      <c r="K17" s="311"/>
    </row>
    <row r="18" spans="1:11" ht="19.5" customHeight="1">
      <c r="A18" s="319" t="s">
        <v>882</v>
      </c>
      <c r="B18" s="324" t="s">
        <v>894</v>
      </c>
      <c r="C18" s="324" t="s">
        <v>882</v>
      </c>
      <c r="D18" s="321" t="s">
        <v>896</v>
      </c>
      <c r="E18" s="322">
        <v>32023</v>
      </c>
      <c r="F18" s="322">
        <v>398900</v>
      </c>
      <c r="G18" s="322">
        <v>32023</v>
      </c>
      <c r="H18" s="322">
        <v>398900</v>
      </c>
      <c r="I18" s="322">
        <v>0</v>
      </c>
      <c r="J18" s="323">
        <v>0</v>
      </c>
      <c r="K18" s="311"/>
    </row>
    <row r="19" spans="1:11" ht="19.5" customHeight="1">
      <c r="A19" s="319" t="s">
        <v>882</v>
      </c>
      <c r="B19" s="324" t="s">
        <v>897</v>
      </c>
      <c r="C19" s="324" t="s">
        <v>879</v>
      </c>
      <c r="D19" s="321" t="s">
        <v>898</v>
      </c>
      <c r="E19" s="322">
        <v>15329</v>
      </c>
      <c r="F19" s="322">
        <v>78438</v>
      </c>
      <c r="G19" s="322">
        <v>15329</v>
      </c>
      <c r="H19" s="322">
        <v>78438</v>
      </c>
      <c r="I19" s="322">
        <v>0</v>
      </c>
      <c r="J19" s="323">
        <v>0</v>
      </c>
      <c r="K19" s="311"/>
    </row>
    <row r="20" spans="1:11" ht="19.5" customHeight="1">
      <c r="A20" s="319" t="s">
        <v>882</v>
      </c>
      <c r="B20" s="324" t="s">
        <v>897</v>
      </c>
      <c r="C20" s="324" t="s">
        <v>882</v>
      </c>
      <c r="D20" s="321" t="s">
        <v>899</v>
      </c>
      <c r="E20" s="322">
        <v>15329</v>
      </c>
      <c r="F20" s="322">
        <v>78438</v>
      </c>
      <c r="G20" s="322">
        <v>15329</v>
      </c>
      <c r="H20" s="322">
        <v>78438</v>
      </c>
      <c r="I20" s="322">
        <v>0</v>
      </c>
      <c r="J20" s="323">
        <v>0</v>
      </c>
      <c r="K20" s="311"/>
    </row>
    <row r="21" spans="1:11" ht="19.5" customHeight="1">
      <c r="A21" s="319" t="s">
        <v>882</v>
      </c>
      <c r="B21" s="324" t="s">
        <v>900</v>
      </c>
      <c r="C21" s="324" t="s">
        <v>879</v>
      </c>
      <c r="D21" s="321" t="s">
        <v>901</v>
      </c>
      <c r="E21" s="322">
        <v>17199464</v>
      </c>
      <c r="F21" s="322">
        <v>92546334</v>
      </c>
      <c r="G21" s="322">
        <v>17199464</v>
      </c>
      <c r="H21" s="322">
        <v>92546334</v>
      </c>
      <c r="I21" s="322">
        <v>0</v>
      </c>
      <c r="J21" s="323">
        <v>0</v>
      </c>
      <c r="K21" s="311"/>
    </row>
    <row r="22" spans="1:11" ht="19.5" customHeight="1">
      <c r="A22" s="319" t="s">
        <v>882</v>
      </c>
      <c r="B22" s="324" t="s">
        <v>900</v>
      </c>
      <c r="C22" s="324" t="s">
        <v>882</v>
      </c>
      <c r="D22" s="321" t="s">
        <v>902</v>
      </c>
      <c r="E22" s="322">
        <v>17199464</v>
      </c>
      <c r="F22" s="322">
        <v>92546334</v>
      </c>
      <c r="G22" s="322">
        <v>17199464</v>
      </c>
      <c r="H22" s="322">
        <v>92546334</v>
      </c>
      <c r="I22" s="322">
        <v>0</v>
      </c>
      <c r="J22" s="323">
        <v>0</v>
      </c>
      <c r="K22" s="311"/>
    </row>
    <row r="23" spans="1:11" ht="19.5" customHeight="1">
      <c r="A23" s="319" t="s">
        <v>903</v>
      </c>
      <c r="B23" s="324" t="s">
        <v>879</v>
      </c>
      <c r="C23" s="324" t="s">
        <v>879</v>
      </c>
      <c r="D23" s="321" t="s">
        <v>904</v>
      </c>
      <c r="E23" s="322">
        <v>675644</v>
      </c>
      <c r="F23" s="322">
        <v>725588</v>
      </c>
      <c r="G23" s="322">
        <v>675644</v>
      </c>
      <c r="H23" s="322">
        <v>725588</v>
      </c>
      <c r="I23" s="322">
        <v>0</v>
      </c>
      <c r="J23" s="323">
        <v>0</v>
      </c>
      <c r="K23" s="311"/>
    </row>
    <row r="24" spans="1:11" ht="19.5" customHeight="1">
      <c r="A24" s="319" t="s">
        <v>903</v>
      </c>
      <c r="B24" s="324" t="s">
        <v>882</v>
      </c>
      <c r="C24" s="324" t="s">
        <v>879</v>
      </c>
      <c r="D24" s="321" t="s">
        <v>905</v>
      </c>
      <c r="E24" s="322">
        <v>675644</v>
      </c>
      <c r="F24" s="322">
        <v>725588</v>
      </c>
      <c r="G24" s="322">
        <v>675644</v>
      </c>
      <c r="H24" s="322">
        <v>725588</v>
      </c>
      <c r="I24" s="322">
        <v>0</v>
      </c>
      <c r="J24" s="323">
        <v>0</v>
      </c>
      <c r="K24" s="311"/>
    </row>
    <row r="25" spans="1:11" ht="19.5" customHeight="1">
      <c r="A25" s="319" t="s">
        <v>903</v>
      </c>
      <c r="B25" s="324" t="s">
        <v>882</v>
      </c>
      <c r="C25" s="324" t="s">
        <v>882</v>
      </c>
      <c r="D25" s="321" t="s">
        <v>906</v>
      </c>
      <c r="E25" s="322">
        <v>675395</v>
      </c>
      <c r="F25" s="322">
        <v>721168</v>
      </c>
      <c r="G25" s="322">
        <v>675395</v>
      </c>
      <c r="H25" s="322">
        <v>721168</v>
      </c>
      <c r="I25" s="322">
        <v>0</v>
      </c>
      <c r="J25" s="323">
        <v>0</v>
      </c>
      <c r="K25" s="311"/>
    </row>
    <row r="26" spans="1:11" ht="19.5" customHeight="1">
      <c r="A26" s="319" t="s">
        <v>903</v>
      </c>
      <c r="B26" s="324" t="s">
        <v>882</v>
      </c>
      <c r="C26" s="324" t="s">
        <v>884</v>
      </c>
      <c r="D26" s="321" t="s">
        <v>907</v>
      </c>
      <c r="E26" s="322">
        <v>249</v>
      </c>
      <c r="F26" s="322">
        <v>4420</v>
      </c>
      <c r="G26" s="322">
        <v>249</v>
      </c>
      <c r="H26" s="322">
        <v>4420</v>
      </c>
      <c r="I26" s="322">
        <v>0</v>
      </c>
      <c r="J26" s="323">
        <v>0</v>
      </c>
      <c r="K26" s="311"/>
    </row>
    <row r="27" spans="1:11" ht="19.5" customHeight="1">
      <c r="A27" s="319" t="s">
        <v>911</v>
      </c>
      <c r="B27" s="324" t="s">
        <v>879</v>
      </c>
      <c r="C27" s="324" t="s">
        <v>879</v>
      </c>
      <c r="D27" s="321" t="s">
        <v>912</v>
      </c>
      <c r="E27" s="322">
        <v>600408</v>
      </c>
      <c r="F27" s="322">
        <v>6538090</v>
      </c>
      <c r="G27" s="322">
        <v>600408</v>
      </c>
      <c r="H27" s="322">
        <v>6538090</v>
      </c>
      <c r="I27" s="322">
        <v>0</v>
      </c>
      <c r="J27" s="323">
        <v>0</v>
      </c>
      <c r="K27" s="311"/>
    </row>
    <row r="28" spans="1:11" ht="19.5" customHeight="1">
      <c r="A28" s="319" t="s">
        <v>911</v>
      </c>
      <c r="B28" s="324" t="s">
        <v>882</v>
      </c>
      <c r="C28" s="324" t="s">
        <v>879</v>
      </c>
      <c r="D28" s="321" t="s">
        <v>913</v>
      </c>
      <c r="E28" s="322">
        <v>429878</v>
      </c>
      <c r="F28" s="322">
        <v>1528963</v>
      </c>
      <c r="G28" s="322">
        <v>429878</v>
      </c>
      <c r="H28" s="322">
        <v>1528963</v>
      </c>
      <c r="I28" s="322">
        <v>0</v>
      </c>
      <c r="J28" s="323">
        <v>0</v>
      </c>
      <c r="K28" s="311"/>
    </row>
    <row r="29" spans="1:11" ht="23.25" customHeight="1">
      <c r="A29" s="319" t="s">
        <v>911</v>
      </c>
      <c r="B29" s="324" t="s">
        <v>882</v>
      </c>
      <c r="C29" s="324" t="s">
        <v>882</v>
      </c>
      <c r="D29" s="321" t="s">
        <v>914</v>
      </c>
      <c r="E29" s="322">
        <v>419478</v>
      </c>
      <c r="F29" s="322">
        <v>1448563</v>
      </c>
      <c r="G29" s="322">
        <v>419478</v>
      </c>
      <c r="H29" s="322">
        <v>1448563</v>
      </c>
      <c r="I29" s="322">
        <v>0</v>
      </c>
      <c r="J29" s="323">
        <v>0</v>
      </c>
      <c r="K29" s="311"/>
    </row>
    <row r="30" spans="1:11" ht="23.25" customHeight="1">
      <c r="A30" s="319" t="s">
        <v>911</v>
      </c>
      <c r="B30" s="324" t="s">
        <v>882</v>
      </c>
      <c r="C30" s="324" t="s">
        <v>884</v>
      </c>
      <c r="D30" s="321" t="s">
        <v>915</v>
      </c>
      <c r="E30" s="322">
        <v>10400</v>
      </c>
      <c r="F30" s="322">
        <v>80400</v>
      </c>
      <c r="G30" s="322">
        <v>10400</v>
      </c>
      <c r="H30" s="322">
        <v>80400</v>
      </c>
      <c r="I30" s="322">
        <v>0</v>
      </c>
      <c r="J30" s="323">
        <v>0</v>
      </c>
      <c r="K30" s="311"/>
    </row>
    <row r="31" spans="1:11" ht="19.5" customHeight="1">
      <c r="A31" s="319" t="s">
        <v>911</v>
      </c>
      <c r="B31" s="324" t="s">
        <v>908</v>
      </c>
      <c r="C31" s="324" t="s">
        <v>879</v>
      </c>
      <c r="D31" s="321" t="s">
        <v>916</v>
      </c>
      <c r="E31" s="322">
        <v>170530</v>
      </c>
      <c r="F31" s="322">
        <v>5009127</v>
      </c>
      <c r="G31" s="322">
        <v>170530</v>
      </c>
      <c r="H31" s="322">
        <v>5009127</v>
      </c>
      <c r="I31" s="322">
        <v>0</v>
      </c>
      <c r="J31" s="323">
        <v>0</v>
      </c>
      <c r="K31" s="311"/>
    </row>
    <row r="32" spans="1:11" ht="19.5" customHeight="1">
      <c r="A32" s="319" t="s">
        <v>911</v>
      </c>
      <c r="B32" s="324" t="s">
        <v>908</v>
      </c>
      <c r="C32" s="324" t="s">
        <v>908</v>
      </c>
      <c r="D32" s="321" t="s">
        <v>917</v>
      </c>
      <c r="E32" s="322">
        <v>0</v>
      </c>
      <c r="F32" s="322">
        <v>29200</v>
      </c>
      <c r="G32" s="322">
        <v>0</v>
      </c>
      <c r="H32" s="322">
        <v>29200</v>
      </c>
      <c r="I32" s="322">
        <v>0</v>
      </c>
      <c r="J32" s="323">
        <v>0</v>
      </c>
      <c r="K32" s="311"/>
    </row>
    <row r="33" spans="1:11" ht="19.5" customHeight="1">
      <c r="A33" s="319" t="s">
        <v>911</v>
      </c>
      <c r="B33" s="324" t="s">
        <v>908</v>
      </c>
      <c r="C33" s="324" t="s">
        <v>918</v>
      </c>
      <c r="D33" s="321" t="s">
        <v>919</v>
      </c>
      <c r="E33" s="322">
        <v>170530</v>
      </c>
      <c r="F33" s="322">
        <v>1176581</v>
      </c>
      <c r="G33" s="322">
        <v>170530</v>
      </c>
      <c r="H33" s="322">
        <v>1176581</v>
      </c>
      <c r="I33" s="322">
        <v>0</v>
      </c>
      <c r="J33" s="323">
        <v>0</v>
      </c>
      <c r="K33" s="311"/>
    </row>
    <row r="34" spans="1:11" ht="19.5" customHeight="1">
      <c r="A34" s="319" t="s">
        <v>911</v>
      </c>
      <c r="B34" s="324" t="s">
        <v>908</v>
      </c>
      <c r="C34" s="324" t="s">
        <v>920</v>
      </c>
      <c r="D34" s="321" t="s">
        <v>921</v>
      </c>
      <c r="E34" s="322">
        <v>0</v>
      </c>
      <c r="F34" s="322">
        <v>3803346</v>
      </c>
      <c r="G34" s="322">
        <v>0</v>
      </c>
      <c r="H34" s="322">
        <v>3803346</v>
      </c>
      <c r="I34" s="322">
        <v>0</v>
      </c>
      <c r="J34" s="323">
        <v>0</v>
      </c>
      <c r="K34" s="311"/>
    </row>
    <row r="35" spans="1:11" ht="19.5" customHeight="1">
      <c r="A35" s="319" t="s">
        <v>922</v>
      </c>
      <c r="B35" s="324" t="s">
        <v>879</v>
      </c>
      <c r="C35" s="324" t="s">
        <v>879</v>
      </c>
      <c r="D35" s="321" t="s">
        <v>923</v>
      </c>
      <c r="E35" s="322">
        <v>152840</v>
      </c>
      <c r="F35" s="322">
        <v>475407</v>
      </c>
      <c r="G35" s="322">
        <v>152840</v>
      </c>
      <c r="H35" s="322">
        <v>475407</v>
      </c>
      <c r="I35" s="322">
        <v>0</v>
      </c>
      <c r="J35" s="323">
        <v>0</v>
      </c>
      <c r="K35" s="311"/>
    </row>
    <row r="36" spans="1:11" ht="19.5" customHeight="1">
      <c r="A36" s="319" t="s">
        <v>922</v>
      </c>
      <c r="B36" s="324" t="s">
        <v>882</v>
      </c>
      <c r="C36" s="324" t="s">
        <v>879</v>
      </c>
      <c r="D36" s="321" t="s">
        <v>924</v>
      </c>
      <c r="E36" s="322">
        <v>137840</v>
      </c>
      <c r="F36" s="322">
        <v>460407</v>
      </c>
      <c r="G36" s="322">
        <v>137840</v>
      </c>
      <c r="H36" s="322">
        <v>460407</v>
      </c>
      <c r="I36" s="322">
        <v>0</v>
      </c>
      <c r="J36" s="323">
        <v>0</v>
      </c>
      <c r="K36" s="311"/>
    </row>
    <row r="37" spans="1:11" ht="19.5" customHeight="1">
      <c r="A37" s="319" t="s">
        <v>922</v>
      </c>
      <c r="B37" s="324" t="s">
        <v>882</v>
      </c>
      <c r="C37" s="324" t="s">
        <v>882</v>
      </c>
      <c r="D37" s="321" t="s">
        <v>925</v>
      </c>
      <c r="E37" s="322">
        <v>46705</v>
      </c>
      <c r="F37" s="322">
        <v>235189</v>
      </c>
      <c r="G37" s="322">
        <v>46705</v>
      </c>
      <c r="H37" s="322">
        <v>235189</v>
      </c>
      <c r="I37" s="322">
        <v>0</v>
      </c>
      <c r="J37" s="323">
        <v>0</v>
      </c>
      <c r="K37" s="311"/>
    </row>
    <row r="38" spans="1:11" ht="19.5" customHeight="1">
      <c r="A38" s="319" t="s">
        <v>922</v>
      </c>
      <c r="B38" s="324" t="s">
        <v>882</v>
      </c>
      <c r="C38" s="324" t="s">
        <v>908</v>
      </c>
      <c r="D38" s="321" t="s">
        <v>926</v>
      </c>
      <c r="E38" s="322">
        <v>91135</v>
      </c>
      <c r="F38" s="322">
        <v>225218</v>
      </c>
      <c r="G38" s="322">
        <v>91135</v>
      </c>
      <c r="H38" s="322">
        <v>225218</v>
      </c>
      <c r="I38" s="322">
        <v>0</v>
      </c>
      <c r="J38" s="323">
        <v>0</v>
      </c>
      <c r="K38" s="311"/>
    </row>
    <row r="39" spans="1:11" ht="19.5" customHeight="1">
      <c r="A39" s="319" t="s">
        <v>922</v>
      </c>
      <c r="B39" s="324" t="s">
        <v>911</v>
      </c>
      <c r="C39" s="324" t="s">
        <v>879</v>
      </c>
      <c r="D39" s="321" t="s">
        <v>2162</v>
      </c>
      <c r="E39" s="322">
        <v>15000</v>
      </c>
      <c r="F39" s="322">
        <v>15000</v>
      </c>
      <c r="G39" s="322">
        <v>15000</v>
      </c>
      <c r="H39" s="322">
        <v>15000</v>
      </c>
      <c r="I39" s="322">
        <v>0</v>
      </c>
      <c r="J39" s="323">
        <v>0</v>
      </c>
      <c r="K39" s="311"/>
    </row>
    <row r="40" spans="1:11" ht="19.5" customHeight="1">
      <c r="A40" s="319" t="s">
        <v>922</v>
      </c>
      <c r="B40" s="324" t="s">
        <v>911</v>
      </c>
      <c r="C40" s="324" t="s">
        <v>882</v>
      </c>
      <c r="D40" s="321" t="s">
        <v>2163</v>
      </c>
      <c r="E40" s="322">
        <v>15000</v>
      </c>
      <c r="F40" s="322">
        <v>15000</v>
      </c>
      <c r="G40" s="322">
        <v>15000</v>
      </c>
      <c r="H40" s="322">
        <v>15000</v>
      </c>
      <c r="I40" s="322">
        <v>0</v>
      </c>
      <c r="J40" s="323">
        <v>0</v>
      </c>
      <c r="K40" s="311"/>
    </row>
    <row r="41" spans="1:11" ht="19.5" customHeight="1">
      <c r="A41" s="319" t="s">
        <v>920</v>
      </c>
      <c r="B41" s="324" t="s">
        <v>879</v>
      </c>
      <c r="C41" s="324" t="s">
        <v>879</v>
      </c>
      <c r="D41" s="321" t="s">
        <v>927</v>
      </c>
      <c r="E41" s="322">
        <v>0</v>
      </c>
      <c r="F41" s="322">
        <v>1500000</v>
      </c>
      <c r="G41" s="322">
        <v>0</v>
      </c>
      <c r="H41" s="322">
        <v>1500000</v>
      </c>
      <c r="I41" s="322">
        <v>0</v>
      </c>
      <c r="J41" s="323">
        <v>0</v>
      </c>
      <c r="K41" s="311"/>
    </row>
    <row r="42" spans="1:11" ht="19.5" customHeight="1">
      <c r="A42" s="319" t="s">
        <v>920</v>
      </c>
      <c r="B42" s="324" t="s">
        <v>884</v>
      </c>
      <c r="C42" s="324" t="s">
        <v>879</v>
      </c>
      <c r="D42" s="321" t="s">
        <v>928</v>
      </c>
      <c r="E42" s="322">
        <v>0</v>
      </c>
      <c r="F42" s="322">
        <v>1500000</v>
      </c>
      <c r="G42" s="322">
        <v>0</v>
      </c>
      <c r="H42" s="322">
        <v>1500000</v>
      </c>
      <c r="I42" s="322">
        <v>0</v>
      </c>
      <c r="J42" s="323">
        <v>0</v>
      </c>
      <c r="K42" s="311"/>
    </row>
    <row r="43" spans="1:11" ht="19.5" customHeight="1">
      <c r="A43" s="319" t="s">
        <v>920</v>
      </c>
      <c r="B43" s="324" t="s">
        <v>884</v>
      </c>
      <c r="C43" s="324" t="s">
        <v>882</v>
      </c>
      <c r="D43" s="321" t="s">
        <v>929</v>
      </c>
      <c r="E43" s="322">
        <v>0</v>
      </c>
      <c r="F43" s="322">
        <v>1500000</v>
      </c>
      <c r="G43" s="322">
        <v>0</v>
      </c>
      <c r="H43" s="322">
        <v>1500000</v>
      </c>
      <c r="I43" s="322">
        <v>0</v>
      </c>
      <c r="J43" s="323">
        <v>0</v>
      </c>
      <c r="K43" s="311"/>
    </row>
    <row r="44" spans="1:11" ht="19.5" customHeight="1">
      <c r="A44" s="319" t="s">
        <v>930</v>
      </c>
      <c r="B44" s="324" t="s">
        <v>879</v>
      </c>
      <c r="C44" s="324" t="s">
        <v>879</v>
      </c>
      <c r="D44" s="321" t="s">
        <v>931</v>
      </c>
      <c r="E44" s="322">
        <v>29939216</v>
      </c>
      <c r="F44" s="322">
        <v>54013582</v>
      </c>
      <c r="G44" s="322">
        <v>7751325</v>
      </c>
      <c r="H44" s="322">
        <v>19140334</v>
      </c>
      <c r="I44" s="322">
        <v>22187891</v>
      </c>
      <c r="J44" s="323">
        <v>34873248</v>
      </c>
      <c r="K44" s="311"/>
    </row>
    <row r="45" spans="1:11" ht="19.5" customHeight="1">
      <c r="A45" s="319" t="s">
        <v>930</v>
      </c>
      <c r="B45" s="324" t="s">
        <v>882</v>
      </c>
      <c r="C45" s="324" t="s">
        <v>879</v>
      </c>
      <c r="D45" s="321" t="s">
        <v>932</v>
      </c>
      <c r="E45" s="322">
        <v>29939216</v>
      </c>
      <c r="F45" s="322">
        <v>54013582</v>
      </c>
      <c r="G45" s="322">
        <v>7751325</v>
      </c>
      <c r="H45" s="322">
        <v>19140334</v>
      </c>
      <c r="I45" s="322">
        <v>22187891</v>
      </c>
      <c r="J45" s="323">
        <v>34873248</v>
      </c>
      <c r="K45" s="311"/>
    </row>
    <row r="46" spans="1:11" ht="19.5" customHeight="1">
      <c r="A46" s="319" t="s">
        <v>930</v>
      </c>
      <c r="B46" s="324" t="s">
        <v>882</v>
      </c>
      <c r="C46" s="324" t="s">
        <v>882</v>
      </c>
      <c r="D46" s="321" t="s">
        <v>933</v>
      </c>
      <c r="E46" s="322">
        <v>0</v>
      </c>
      <c r="F46" s="322">
        <v>1909219</v>
      </c>
      <c r="G46" s="322">
        <v>0</v>
      </c>
      <c r="H46" s="322">
        <v>1909219</v>
      </c>
      <c r="I46" s="322">
        <v>0</v>
      </c>
      <c r="J46" s="323">
        <v>0</v>
      </c>
      <c r="K46" s="311"/>
    </row>
    <row r="47" spans="1:11" ht="19.5" customHeight="1">
      <c r="A47" s="319" t="s">
        <v>930</v>
      </c>
      <c r="B47" s="324" t="s">
        <v>882</v>
      </c>
      <c r="C47" s="324" t="s">
        <v>884</v>
      </c>
      <c r="D47" s="321" t="s">
        <v>934</v>
      </c>
      <c r="E47" s="322">
        <v>29939216</v>
      </c>
      <c r="F47" s="322">
        <v>52104363</v>
      </c>
      <c r="G47" s="322">
        <v>7751325</v>
      </c>
      <c r="H47" s="322">
        <v>17231115</v>
      </c>
      <c r="I47" s="322">
        <v>22187891</v>
      </c>
      <c r="J47" s="323">
        <v>34873248</v>
      </c>
      <c r="K47" s="311"/>
    </row>
    <row r="48" spans="1:11" ht="19.5" customHeight="1">
      <c r="A48" s="319" t="s">
        <v>935</v>
      </c>
      <c r="B48" s="324" t="s">
        <v>879</v>
      </c>
      <c r="C48" s="324" t="s">
        <v>879</v>
      </c>
      <c r="D48" s="321" t="s">
        <v>936</v>
      </c>
      <c r="E48" s="322">
        <v>0</v>
      </c>
      <c r="F48" s="322">
        <v>70000</v>
      </c>
      <c r="G48" s="322">
        <v>0</v>
      </c>
      <c r="H48" s="322">
        <v>70000</v>
      </c>
      <c r="I48" s="322">
        <v>0</v>
      </c>
      <c r="J48" s="323">
        <v>0</v>
      </c>
      <c r="K48" s="311"/>
    </row>
    <row r="49" spans="1:11" ht="19.5" customHeight="1">
      <c r="A49" s="319" t="s">
        <v>935</v>
      </c>
      <c r="B49" s="324" t="s">
        <v>882</v>
      </c>
      <c r="C49" s="324" t="s">
        <v>879</v>
      </c>
      <c r="D49" s="321" t="s">
        <v>937</v>
      </c>
      <c r="E49" s="322">
        <v>0</v>
      </c>
      <c r="F49" s="322">
        <v>70000</v>
      </c>
      <c r="G49" s="322">
        <v>0</v>
      </c>
      <c r="H49" s="322">
        <v>70000</v>
      </c>
      <c r="I49" s="322">
        <v>0</v>
      </c>
      <c r="J49" s="323">
        <v>0</v>
      </c>
      <c r="K49" s="311"/>
    </row>
    <row r="50" spans="1:11" ht="19.5" customHeight="1">
      <c r="A50" s="319" t="s">
        <v>935</v>
      </c>
      <c r="B50" s="324" t="s">
        <v>882</v>
      </c>
      <c r="C50" s="324" t="s">
        <v>882</v>
      </c>
      <c r="D50" s="321" t="s">
        <v>938</v>
      </c>
      <c r="E50" s="322">
        <v>0</v>
      </c>
      <c r="F50" s="322">
        <v>70000</v>
      </c>
      <c r="G50" s="322">
        <v>0</v>
      </c>
      <c r="H50" s="322">
        <v>70000</v>
      </c>
      <c r="I50" s="322">
        <v>0</v>
      </c>
      <c r="J50" s="323">
        <v>0</v>
      </c>
      <c r="K50" s="311"/>
    </row>
    <row r="51" spans="1:11" ht="19.5" customHeight="1">
      <c r="A51" s="319" t="s">
        <v>939</v>
      </c>
      <c r="B51" s="324" t="s">
        <v>879</v>
      </c>
      <c r="C51" s="324" t="s">
        <v>879</v>
      </c>
      <c r="D51" s="321" t="s">
        <v>940</v>
      </c>
      <c r="E51" s="322">
        <v>54907</v>
      </c>
      <c r="F51" s="322">
        <v>793658</v>
      </c>
      <c r="G51" s="322">
        <v>54907</v>
      </c>
      <c r="H51" s="322">
        <v>793658</v>
      </c>
      <c r="I51" s="322">
        <v>0</v>
      </c>
      <c r="J51" s="323">
        <v>0</v>
      </c>
      <c r="K51" s="311"/>
    </row>
    <row r="52" spans="1:11" ht="19.5" customHeight="1">
      <c r="A52" s="319" t="s">
        <v>939</v>
      </c>
      <c r="B52" s="324" t="s">
        <v>882</v>
      </c>
      <c r="C52" s="324" t="s">
        <v>879</v>
      </c>
      <c r="D52" s="321" t="s">
        <v>941</v>
      </c>
      <c r="E52" s="322">
        <v>0</v>
      </c>
      <c r="F52" s="322">
        <v>169820</v>
      </c>
      <c r="G52" s="322">
        <v>0</v>
      </c>
      <c r="H52" s="322">
        <v>169820</v>
      </c>
      <c r="I52" s="322">
        <v>0</v>
      </c>
      <c r="J52" s="323">
        <v>0</v>
      </c>
      <c r="K52" s="311"/>
    </row>
    <row r="53" spans="1:11" ht="19.5" customHeight="1">
      <c r="A53" s="319" t="s">
        <v>939</v>
      </c>
      <c r="B53" s="324" t="s">
        <v>882</v>
      </c>
      <c r="C53" s="324" t="s">
        <v>882</v>
      </c>
      <c r="D53" s="321" t="s">
        <v>942</v>
      </c>
      <c r="E53" s="322">
        <v>0</v>
      </c>
      <c r="F53" s="322">
        <v>169820</v>
      </c>
      <c r="G53" s="322">
        <v>0</v>
      </c>
      <c r="H53" s="322">
        <v>169820</v>
      </c>
      <c r="I53" s="322">
        <v>0</v>
      </c>
      <c r="J53" s="323">
        <v>0</v>
      </c>
      <c r="K53" s="311"/>
    </row>
    <row r="54" spans="1:11" ht="23.25" customHeight="1">
      <c r="A54" s="319" t="s">
        <v>939</v>
      </c>
      <c r="B54" s="324" t="s">
        <v>884</v>
      </c>
      <c r="C54" s="324" t="s">
        <v>879</v>
      </c>
      <c r="D54" s="321" t="s">
        <v>943</v>
      </c>
      <c r="E54" s="322">
        <v>54907</v>
      </c>
      <c r="F54" s="322">
        <v>623838</v>
      </c>
      <c r="G54" s="322">
        <v>54907</v>
      </c>
      <c r="H54" s="322">
        <v>623838</v>
      </c>
      <c r="I54" s="322">
        <v>0</v>
      </c>
      <c r="J54" s="323">
        <v>0</v>
      </c>
      <c r="K54" s="311"/>
    </row>
    <row r="55" spans="1:11" ht="23.25" customHeight="1">
      <c r="A55" s="319" t="s">
        <v>939</v>
      </c>
      <c r="B55" s="324" t="s">
        <v>884</v>
      </c>
      <c r="C55" s="324" t="s">
        <v>882</v>
      </c>
      <c r="D55" s="321" t="s">
        <v>944</v>
      </c>
      <c r="E55" s="322">
        <v>1829</v>
      </c>
      <c r="F55" s="322">
        <v>1829</v>
      </c>
      <c r="G55" s="322">
        <v>1829</v>
      </c>
      <c r="H55" s="322">
        <v>1829</v>
      </c>
      <c r="I55" s="322">
        <v>0</v>
      </c>
      <c r="J55" s="323">
        <v>0</v>
      </c>
      <c r="K55" s="311"/>
    </row>
    <row r="56" spans="1:11" ht="19.5" customHeight="1">
      <c r="A56" s="319" t="s">
        <v>939</v>
      </c>
      <c r="B56" s="324" t="s">
        <v>884</v>
      </c>
      <c r="C56" s="324" t="s">
        <v>903</v>
      </c>
      <c r="D56" s="321" t="s">
        <v>945</v>
      </c>
      <c r="E56" s="322">
        <v>38001</v>
      </c>
      <c r="F56" s="322">
        <v>396441</v>
      </c>
      <c r="G56" s="322">
        <v>38001</v>
      </c>
      <c r="H56" s="322">
        <v>396441</v>
      </c>
      <c r="I56" s="322">
        <v>0</v>
      </c>
      <c r="J56" s="323">
        <v>0</v>
      </c>
      <c r="K56" s="613"/>
    </row>
    <row r="57" spans="1:11" ht="19.5" customHeight="1">
      <c r="A57" s="319" t="s">
        <v>939</v>
      </c>
      <c r="B57" s="324" t="s">
        <v>884</v>
      </c>
      <c r="C57" s="324" t="s">
        <v>935</v>
      </c>
      <c r="D57" s="321" t="s">
        <v>946</v>
      </c>
      <c r="E57" s="322">
        <v>15077</v>
      </c>
      <c r="F57" s="322">
        <v>225568</v>
      </c>
      <c r="G57" s="322">
        <v>15077</v>
      </c>
      <c r="H57" s="322">
        <v>225568</v>
      </c>
      <c r="I57" s="322">
        <v>0</v>
      </c>
      <c r="J57" s="323">
        <v>0</v>
      </c>
      <c r="K57" s="311"/>
    </row>
    <row r="58" spans="1:11" ht="19.5" customHeight="1">
      <c r="A58" s="319" t="s">
        <v>879</v>
      </c>
      <c r="B58" s="324" t="s">
        <v>879</v>
      </c>
      <c r="C58" s="324" t="s">
        <v>879</v>
      </c>
      <c r="D58" s="321" t="s">
        <v>947</v>
      </c>
      <c r="E58" s="322">
        <v>0</v>
      </c>
      <c r="F58" s="322">
        <v>208490</v>
      </c>
      <c r="G58" s="322">
        <v>0</v>
      </c>
      <c r="H58" s="322">
        <v>208490</v>
      </c>
      <c r="I58" s="322">
        <v>0</v>
      </c>
      <c r="J58" s="323">
        <v>0</v>
      </c>
      <c r="K58" s="311"/>
    </row>
    <row r="59" spans="1:11" ht="19.5" customHeight="1">
      <c r="A59" s="319" t="s">
        <v>922</v>
      </c>
      <c r="B59" s="324" t="s">
        <v>879</v>
      </c>
      <c r="C59" s="324" t="s">
        <v>879</v>
      </c>
      <c r="D59" s="321" t="s">
        <v>923</v>
      </c>
      <c r="E59" s="322">
        <v>0</v>
      </c>
      <c r="F59" s="322">
        <v>208490</v>
      </c>
      <c r="G59" s="322">
        <v>0</v>
      </c>
      <c r="H59" s="322">
        <v>208490</v>
      </c>
      <c r="I59" s="322">
        <v>0</v>
      </c>
      <c r="J59" s="323">
        <v>0</v>
      </c>
      <c r="K59" s="311"/>
    </row>
    <row r="60" spans="1:11" ht="19.5" customHeight="1">
      <c r="A60" s="319" t="s">
        <v>922</v>
      </c>
      <c r="B60" s="324" t="s">
        <v>884</v>
      </c>
      <c r="C60" s="324" t="s">
        <v>879</v>
      </c>
      <c r="D60" s="321" t="s">
        <v>1465</v>
      </c>
      <c r="E60" s="322">
        <v>0</v>
      </c>
      <c r="F60" s="322">
        <v>208490</v>
      </c>
      <c r="G60" s="322">
        <v>0</v>
      </c>
      <c r="H60" s="322">
        <v>208490</v>
      </c>
      <c r="I60" s="322">
        <v>0</v>
      </c>
      <c r="J60" s="323">
        <v>0</v>
      </c>
      <c r="K60" s="311"/>
    </row>
    <row r="61" spans="1:11" ht="19.5" customHeight="1">
      <c r="A61" s="319" t="s">
        <v>922</v>
      </c>
      <c r="B61" s="324" t="s">
        <v>884</v>
      </c>
      <c r="C61" s="324" t="s">
        <v>882</v>
      </c>
      <c r="D61" s="321" t="s">
        <v>1466</v>
      </c>
      <c r="E61" s="322">
        <v>0</v>
      </c>
      <c r="F61" s="322">
        <v>208490</v>
      </c>
      <c r="G61" s="322">
        <v>0</v>
      </c>
      <c r="H61" s="322">
        <v>208490</v>
      </c>
      <c r="I61" s="322">
        <v>0</v>
      </c>
      <c r="J61" s="323">
        <v>0</v>
      </c>
      <c r="K61" s="311"/>
    </row>
    <row r="62" spans="1:11" ht="19.5" customHeight="1">
      <c r="A62" s="319" t="s">
        <v>879</v>
      </c>
      <c r="B62" s="324" t="s">
        <v>879</v>
      </c>
      <c r="C62" s="324" t="s">
        <v>879</v>
      </c>
      <c r="D62" s="321" t="s">
        <v>948</v>
      </c>
      <c r="E62" s="322">
        <v>0</v>
      </c>
      <c r="F62" s="322">
        <v>0</v>
      </c>
      <c r="G62" s="322">
        <v>0</v>
      </c>
      <c r="H62" s="322">
        <v>0</v>
      </c>
      <c r="I62" s="322">
        <v>0</v>
      </c>
      <c r="J62" s="323">
        <v>0</v>
      </c>
      <c r="K62" s="311"/>
    </row>
    <row r="63" spans="1:11" ht="19.5" customHeight="1">
      <c r="A63" s="319" t="s">
        <v>879</v>
      </c>
      <c r="B63" s="324" t="s">
        <v>879</v>
      </c>
      <c r="C63" s="324" t="s">
        <v>879</v>
      </c>
      <c r="D63" s="321" t="s">
        <v>949</v>
      </c>
      <c r="E63" s="322">
        <v>48907352</v>
      </c>
      <c r="F63" s="322">
        <v>163380499</v>
      </c>
      <c r="G63" s="322" t="s">
        <v>879</v>
      </c>
      <c r="H63" s="322" t="s">
        <v>879</v>
      </c>
      <c r="I63" s="322" t="s">
        <v>879</v>
      </c>
      <c r="J63" s="323" t="s">
        <v>879</v>
      </c>
      <c r="K63" s="311"/>
    </row>
    <row r="64" spans="1:11" ht="19.5" customHeight="1">
      <c r="A64" s="1320"/>
      <c r="B64" s="1314"/>
      <c r="C64" s="1314"/>
      <c r="D64" s="1321"/>
      <c r="E64" s="1322"/>
      <c r="F64" s="1322"/>
      <c r="G64" s="1322"/>
      <c r="H64" s="1322"/>
      <c r="I64" s="1322"/>
      <c r="J64" s="613"/>
      <c r="K64" s="311"/>
    </row>
    <row r="65" spans="1:11" ht="19.5" customHeight="1">
      <c r="A65" s="1320"/>
      <c r="B65" s="1314"/>
      <c r="C65" s="1314"/>
      <c r="D65" s="1321"/>
      <c r="E65" s="1322"/>
      <c r="F65" s="1322"/>
      <c r="G65" s="1322"/>
      <c r="H65" s="1322"/>
      <c r="I65" s="1322"/>
      <c r="J65" s="613"/>
      <c r="K65" s="311"/>
    </row>
    <row r="66" spans="1:11" ht="19.5" customHeight="1">
      <c r="A66" s="1320"/>
      <c r="B66" s="1314"/>
      <c r="C66" s="1314"/>
      <c r="D66" s="1321"/>
      <c r="E66" s="1322"/>
      <c r="F66" s="1322"/>
      <c r="G66" s="1322"/>
      <c r="H66" s="1322"/>
      <c r="I66" s="1322"/>
      <c r="J66" s="613"/>
      <c r="K66" s="311"/>
    </row>
    <row r="67" spans="1:11" ht="19.5" customHeight="1">
      <c r="A67" s="1315" t="s">
        <v>879</v>
      </c>
      <c r="B67" s="1316" t="s">
        <v>879</v>
      </c>
      <c r="C67" s="1316" t="s">
        <v>879</v>
      </c>
      <c r="D67" s="1317" t="s">
        <v>880</v>
      </c>
      <c r="E67" s="1318">
        <v>34639424</v>
      </c>
      <c r="F67" s="1318">
        <v>176402392</v>
      </c>
      <c r="G67" s="1318">
        <v>13666529</v>
      </c>
      <c r="H67" s="1318">
        <v>93019683</v>
      </c>
      <c r="I67" s="1318">
        <v>20972895</v>
      </c>
      <c r="J67" s="1319">
        <v>83382709</v>
      </c>
    </row>
    <row r="68" spans="1:11" ht="19.5" customHeight="1">
      <c r="A68" s="319" t="s">
        <v>879</v>
      </c>
      <c r="B68" s="324" t="s">
        <v>879</v>
      </c>
      <c r="C68" s="324" t="s">
        <v>879</v>
      </c>
      <c r="D68" s="321" t="s">
        <v>881</v>
      </c>
      <c r="E68" s="322">
        <v>12680920</v>
      </c>
      <c r="F68" s="322">
        <v>92540393</v>
      </c>
      <c r="G68" s="322">
        <v>12529707</v>
      </c>
      <c r="H68" s="322">
        <v>87789011</v>
      </c>
      <c r="I68" s="322">
        <v>151213</v>
      </c>
      <c r="J68" s="323">
        <v>4751382</v>
      </c>
    </row>
    <row r="69" spans="1:11" ht="19.5" customHeight="1">
      <c r="A69" s="319" t="s">
        <v>882</v>
      </c>
      <c r="B69" s="324" t="s">
        <v>879</v>
      </c>
      <c r="C69" s="324" t="s">
        <v>879</v>
      </c>
      <c r="D69" s="321" t="s">
        <v>952</v>
      </c>
      <c r="E69" s="322">
        <v>4672293</v>
      </c>
      <c r="F69" s="322">
        <v>42599277</v>
      </c>
      <c r="G69" s="322">
        <v>4672293</v>
      </c>
      <c r="H69" s="322">
        <v>42164277</v>
      </c>
      <c r="I69" s="322">
        <v>0</v>
      </c>
      <c r="J69" s="323">
        <v>435000</v>
      </c>
    </row>
    <row r="70" spans="1:11" ht="19.5" customHeight="1">
      <c r="A70" s="319" t="s">
        <v>882</v>
      </c>
      <c r="B70" s="324" t="s">
        <v>953</v>
      </c>
      <c r="C70" s="324" t="s">
        <v>879</v>
      </c>
      <c r="D70" s="321" t="s">
        <v>954</v>
      </c>
      <c r="E70" s="322">
        <v>1855047</v>
      </c>
      <c r="F70" s="322">
        <v>15673897</v>
      </c>
      <c r="G70" s="322">
        <v>1855047</v>
      </c>
      <c r="H70" s="322">
        <v>15673897</v>
      </c>
      <c r="I70" s="322">
        <v>0</v>
      </c>
      <c r="J70" s="323">
        <v>0</v>
      </c>
    </row>
    <row r="71" spans="1:11" ht="19.5" customHeight="1">
      <c r="A71" s="319" t="s">
        <v>882</v>
      </c>
      <c r="B71" s="324" t="s">
        <v>953</v>
      </c>
      <c r="C71" s="324" t="s">
        <v>882</v>
      </c>
      <c r="D71" s="321" t="s">
        <v>955</v>
      </c>
      <c r="E71" s="322">
        <v>1742863</v>
      </c>
      <c r="F71" s="322">
        <v>14427315</v>
      </c>
      <c r="G71" s="322">
        <v>1742863</v>
      </c>
      <c r="H71" s="322">
        <v>14427315</v>
      </c>
      <c r="I71" s="322">
        <v>0</v>
      </c>
      <c r="J71" s="323">
        <v>0</v>
      </c>
    </row>
    <row r="72" spans="1:11" ht="19.5" customHeight="1">
      <c r="A72" s="319" t="s">
        <v>882</v>
      </c>
      <c r="B72" s="324" t="s">
        <v>953</v>
      </c>
      <c r="C72" s="324" t="s">
        <v>884</v>
      </c>
      <c r="D72" s="321" t="s">
        <v>956</v>
      </c>
      <c r="E72" s="322">
        <v>1051</v>
      </c>
      <c r="F72" s="322">
        <v>42319</v>
      </c>
      <c r="G72" s="322">
        <v>1051</v>
      </c>
      <c r="H72" s="322">
        <v>42319</v>
      </c>
      <c r="I72" s="322">
        <v>0</v>
      </c>
      <c r="J72" s="323">
        <v>0</v>
      </c>
    </row>
    <row r="73" spans="1:11" ht="19.5" customHeight="1">
      <c r="A73" s="319" t="s">
        <v>882</v>
      </c>
      <c r="B73" s="324" t="s">
        <v>953</v>
      </c>
      <c r="C73" s="324" t="s">
        <v>908</v>
      </c>
      <c r="D73" s="321" t="s">
        <v>957</v>
      </c>
      <c r="E73" s="322">
        <v>61044</v>
      </c>
      <c r="F73" s="322">
        <v>489093</v>
      </c>
      <c r="G73" s="322">
        <v>61044</v>
      </c>
      <c r="H73" s="322">
        <v>489093</v>
      </c>
      <c r="I73" s="322">
        <v>0</v>
      </c>
      <c r="J73" s="323">
        <v>0</v>
      </c>
    </row>
    <row r="74" spans="1:11" ht="19.5" customHeight="1">
      <c r="A74" s="319" t="s">
        <v>882</v>
      </c>
      <c r="B74" s="324" t="s">
        <v>953</v>
      </c>
      <c r="C74" s="324" t="s">
        <v>903</v>
      </c>
      <c r="D74" s="321" t="s">
        <v>958</v>
      </c>
      <c r="E74" s="322">
        <v>0</v>
      </c>
      <c r="F74" s="322">
        <v>2956</v>
      </c>
      <c r="G74" s="322">
        <v>0</v>
      </c>
      <c r="H74" s="322">
        <v>2956</v>
      </c>
      <c r="I74" s="322">
        <v>0</v>
      </c>
      <c r="J74" s="323">
        <v>0</v>
      </c>
    </row>
    <row r="75" spans="1:11" ht="19.5" customHeight="1">
      <c r="A75" s="319" t="s">
        <v>882</v>
      </c>
      <c r="B75" s="324" t="s">
        <v>953</v>
      </c>
      <c r="C75" s="324" t="s">
        <v>911</v>
      </c>
      <c r="D75" s="321" t="s">
        <v>959</v>
      </c>
      <c r="E75" s="322">
        <v>50089</v>
      </c>
      <c r="F75" s="322">
        <v>712214</v>
      </c>
      <c r="G75" s="322">
        <v>50089</v>
      </c>
      <c r="H75" s="322">
        <v>712214</v>
      </c>
      <c r="I75" s="322">
        <v>0</v>
      </c>
      <c r="J75" s="323">
        <v>0</v>
      </c>
    </row>
    <row r="76" spans="1:11" ht="19.5" customHeight="1">
      <c r="A76" s="319" t="s">
        <v>882</v>
      </c>
      <c r="B76" s="324" t="s">
        <v>960</v>
      </c>
      <c r="C76" s="324" t="s">
        <v>879</v>
      </c>
      <c r="D76" s="321" t="s">
        <v>961</v>
      </c>
      <c r="E76" s="322">
        <v>1508000</v>
      </c>
      <c r="F76" s="322">
        <v>12935000</v>
      </c>
      <c r="G76" s="322">
        <v>1508000</v>
      </c>
      <c r="H76" s="322">
        <v>12935000</v>
      </c>
      <c r="I76" s="322">
        <v>0</v>
      </c>
      <c r="J76" s="323">
        <v>0</v>
      </c>
    </row>
    <row r="77" spans="1:11" ht="19.5" customHeight="1">
      <c r="A77" s="319" t="s">
        <v>882</v>
      </c>
      <c r="B77" s="324" t="s">
        <v>960</v>
      </c>
      <c r="C77" s="324" t="s">
        <v>882</v>
      </c>
      <c r="D77" s="321" t="s">
        <v>955</v>
      </c>
      <c r="E77" s="322">
        <v>559000</v>
      </c>
      <c r="F77" s="322">
        <v>5750000</v>
      </c>
      <c r="G77" s="322">
        <v>559000</v>
      </c>
      <c r="H77" s="322">
        <v>5750000</v>
      </c>
      <c r="I77" s="322">
        <v>0</v>
      </c>
      <c r="J77" s="323">
        <v>0</v>
      </c>
    </row>
    <row r="78" spans="1:11" ht="19.5" customHeight="1">
      <c r="A78" s="319" t="s">
        <v>882</v>
      </c>
      <c r="B78" s="324" t="s">
        <v>960</v>
      </c>
      <c r="C78" s="324" t="s">
        <v>884</v>
      </c>
      <c r="D78" s="321" t="s">
        <v>962</v>
      </c>
      <c r="E78" s="322">
        <v>949000</v>
      </c>
      <c r="F78" s="322">
        <v>7185000</v>
      </c>
      <c r="G78" s="322">
        <v>949000</v>
      </c>
      <c r="H78" s="322">
        <v>7185000</v>
      </c>
      <c r="I78" s="322">
        <v>0</v>
      </c>
      <c r="J78" s="323">
        <v>0</v>
      </c>
    </row>
    <row r="79" spans="1:11" ht="19.5" customHeight="1">
      <c r="A79" s="319" t="s">
        <v>882</v>
      </c>
      <c r="B79" s="324" t="s">
        <v>963</v>
      </c>
      <c r="C79" s="324" t="s">
        <v>879</v>
      </c>
      <c r="D79" s="321" t="s">
        <v>964</v>
      </c>
      <c r="E79" s="322">
        <v>1150325</v>
      </c>
      <c r="F79" s="322">
        <v>13794989</v>
      </c>
      <c r="G79" s="322">
        <v>1150325</v>
      </c>
      <c r="H79" s="322">
        <v>13359989</v>
      </c>
      <c r="I79" s="322">
        <v>0</v>
      </c>
      <c r="J79" s="323">
        <v>435000</v>
      </c>
    </row>
    <row r="80" spans="1:11" ht="19.5" customHeight="1">
      <c r="A80" s="319" t="s">
        <v>882</v>
      </c>
      <c r="B80" s="324" t="s">
        <v>963</v>
      </c>
      <c r="C80" s="324" t="s">
        <v>884</v>
      </c>
      <c r="D80" s="321" t="s">
        <v>965</v>
      </c>
      <c r="E80" s="322">
        <v>857448</v>
      </c>
      <c r="F80" s="322">
        <v>10374586</v>
      </c>
      <c r="G80" s="322">
        <v>857448</v>
      </c>
      <c r="H80" s="322">
        <v>10374586</v>
      </c>
      <c r="I80" s="322">
        <v>0</v>
      </c>
      <c r="J80" s="323">
        <v>0</v>
      </c>
    </row>
    <row r="81" spans="1:10" ht="23.25" customHeight="1">
      <c r="A81" s="319" t="s">
        <v>882</v>
      </c>
      <c r="B81" s="324" t="s">
        <v>963</v>
      </c>
      <c r="C81" s="324" t="s">
        <v>908</v>
      </c>
      <c r="D81" s="321" t="s">
        <v>966</v>
      </c>
      <c r="E81" s="322">
        <v>4781</v>
      </c>
      <c r="F81" s="322">
        <v>44366</v>
      </c>
      <c r="G81" s="322">
        <v>4781</v>
      </c>
      <c r="H81" s="322">
        <v>44366</v>
      </c>
      <c r="I81" s="322">
        <v>0</v>
      </c>
      <c r="J81" s="323">
        <v>0</v>
      </c>
    </row>
    <row r="82" spans="1:10" ht="23.25" customHeight="1">
      <c r="A82" s="319" t="s">
        <v>882</v>
      </c>
      <c r="B82" s="324" t="s">
        <v>963</v>
      </c>
      <c r="C82" s="324" t="s">
        <v>903</v>
      </c>
      <c r="D82" s="321" t="s">
        <v>967</v>
      </c>
      <c r="E82" s="322">
        <v>0</v>
      </c>
      <c r="F82" s="322">
        <v>174</v>
      </c>
      <c r="G82" s="322">
        <v>0</v>
      </c>
      <c r="H82" s="322">
        <v>174</v>
      </c>
      <c r="I82" s="322">
        <v>0</v>
      </c>
      <c r="J82" s="323">
        <v>0</v>
      </c>
    </row>
    <row r="83" spans="1:10" ht="19.5" customHeight="1">
      <c r="A83" s="319" t="s">
        <v>882</v>
      </c>
      <c r="B83" s="324" t="s">
        <v>963</v>
      </c>
      <c r="C83" s="324" t="s">
        <v>911</v>
      </c>
      <c r="D83" s="321" t="s">
        <v>968</v>
      </c>
      <c r="E83" s="322">
        <v>208931</v>
      </c>
      <c r="F83" s="322">
        <v>1464277</v>
      </c>
      <c r="G83" s="322">
        <v>208931</v>
      </c>
      <c r="H83" s="322">
        <v>1464277</v>
      </c>
      <c r="I83" s="322">
        <v>0</v>
      </c>
      <c r="J83" s="323">
        <v>0</v>
      </c>
    </row>
    <row r="84" spans="1:10" ht="19.5" customHeight="1">
      <c r="A84" s="319" t="s">
        <v>882</v>
      </c>
      <c r="B84" s="324" t="s">
        <v>963</v>
      </c>
      <c r="C84" s="324" t="s">
        <v>918</v>
      </c>
      <c r="D84" s="321" t="s">
        <v>969</v>
      </c>
      <c r="E84" s="322">
        <v>1161</v>
      </c>
      <c r="F84" s="322">
        <v>261700</v>
      </c>
      <c r="G84" s="322">
        <v>1161</v>
      </c>
      <c r="H84" s="322">
        <v>261700</v>
      </c>
      <c r="I84" s="322">
        <v>0</v>
      </c>
      <c r="J84" s="323">
        <v>0</v>
      </c>
    </row>
    <row r="85" spans="1:10" ht="19.5" customHeight="1">
      <c r="A85" s="319" t="s">
        <v>882</v>
      </c>
      <c r="B85" s="324" t="s">
        <v>963</v>
      </c>
      <c r="C85" s="324" t="s">
        <v>920</v>
      </c>
      <c r="D85" s="321" t="s">
        <v>970</v>
      </c>
      <c r="E85" s="322">
        <v>78004</v>
      </c>
      <c r="F85" s="322">
        <v>1649886</v>
      </c>
      <c r="G85" s="322">
        <v>78004</v>
      </c>
      <c r="H85" s="322">
        <v>1214886</v>
      </c>
      <c r="I85" s="322">
        <v>0</v>
      </c>
      <c r="J85" s="323">
        <v>435000</v>
      </c>
    </row>
    <row r="86" spans="1:10" ht="19.5" customHeight="1">
      <c r="A86" s="319" t="s">
        <v>882</v>
      </c>
      <c r="B86" s="324" t="s">
        <v>971</v>
      </c>
      <c r="C86" s="324" t="s">
        <v>879</v>
      </c>
      <c r="D86" s="321" t="s">
        <v>972</v>
      </c>
      <c r="E86" s="322">
        <v>158921</v>
      </c>
      <c r="F86" s="322">
        <v>195391</v>
      </c>
      <c r="G86" s="322">
        <v>158921</v>
      </c>
      <c r="H86" s="322">
        <v>195391</v>
      </c>
      <c r="I86" s="322">
        <v>0</v>
      </c>
      <c r="J86" s="323">
        <v>0</v>
      </c>
    </row>
    <row r="87" spans="1:10" ht="19.5" customHeight="1">
      <c r="A87" s="319" t="s">
        <v>882</v>
      </c>
      <c r="B87" s="324" t="s">
        <v>971</v>
      </c>
      <c r="C87" s="324" t="s">
        <v>884</v>
      </c>
      <c r="D87" s="321" t="s">
        <v>973</v>
      </c>
      <c r="E87" s="322">
        <v>158921</v>
      </c>
      <c r="F87" s="322">
        <v>195391</v>
      </c>
      <c r="G87" s="322">
        <v>158921</v>
      </c>
      <c r="H87" s="322">
        <v>195391</v>
      </c>
      <c r="I87" s="322">
        <v>0</v>
      </c>
      <c r="J87" s="323">
        <v>0</v>
      </c>
    </row>
    <row r="88" spans="1:10" ht="19.5" customHeight="1">
      <c r="A88" s="319" t="s">
        <v>884</v>
      </c>
      <c r="B88" s="324" t="s">
        <v>879</v>
      </c>
      <c r="C88" s="324" t="s">
        <v>879</v>
      </c>
      <c r="D88" s="321" t="s">
        <v>974</v>
      </c>
      <c r="E88" s="322">
        <v>502978</v>
      </c>
      <c r="F88" s="322">
        <v>3129805</v>
      </c>
      <c r="G88" s="322">
        <v>502978</v>
      </c>
      <c r="H88" s="322">
        <v>3129805</v>
      </c>
      <c r="I88" s="322">
        <v>0</v>
      </c>
      <c r="J88" s="323">
        <v>0</v>
      </c>
    </row>
    <row r="89" spans="1:10" ht="19.5" customHeight="1">
      <c r="A89" s="319" t="s">
        <v>884</v>
      </c>
      <c r="B89" s="324" t="s">
        <v>975</v>
      </c>
      <c r="C89" s="324" t="s">
        <v>879</v>
      </c>
      <c r="D89" s="321" t="s">
        <v>976</v>
      </c>
      <c r="E89" s="322">
        <v>371677</v>
      </c>
      <c r="F89" s="322">
        <v>1624501</v>
      </c>
      <c r="G89" s="322">
        <v>371677</v>
      </c>
      <c r="H89" s="322">
        <v>1624501</v>
      </c>
      <c r="I89" s="322">
        <v>0</v>
      </c>
      <c r="J89" s="323">
        <v>0</v>
      </c>
    </row>
    <row r="90" spans="1:10" ht="19.5" customHeight="1">
      <c r="A90" s="319" t="s">
        <v>884</v>
      </c>
      <c r="B90" s="324" t="s">
        <v>975</v>
      </c>
      <c r="C90" s="324" t="s">
        <v>884</v>
      </c>
      <c r="D90" s="321" t="s">
        <v>977</v>
      </c>
      <c r="E90" s="322">
        <v>126000</v>
      </c>
      <c r="F90" s="322">
        <v>311443</v>
      </c>
      <c r="G90" s="322">
        <v>126000</v>
      </c>
      <c r="H90" s="322">
        <v>311443</v>
      </c>
      <c r="I90" s="322">
        <v>0</v>
      </c>
      <c r="J90" s="323">
        <v>0</v>
      </c>
    </row>
    <row r="91" spans="1:10" ht="19.5" customHeight="1">
      <c r="A91" s="319" t="s">
        <v>884</v>
      </c>
      <c r="B91" s="324" t="s">
        <v>975</v>
      </c>
      <c r="C91" s="324" t="s">
        <v>908</v>
      </c>
      <c r="D91" s="321" t="s">
        <v>978</v>
      </c>
      <c r="E91" s="322">
        <v>245677</v>
      </c>
      <c r="F91" s="322">
        <v>1313058</v>
      </c>
      <c r="G91" s="322">
        <v>245677</v>
      </c>
      <c r="H91" s="322">
        <v>1313058</v>
      </c>
      <c r="I91" s="322">
        <v>0</v>
      </c>
      <c r="J91" s="323">
        <v>0</v>
      </c>
    </row>
    <row r="92" spans="1:10" ht="19.5" customHeight="1">
      <c r="A92" s="319" t="s">
        <v>884</v>
      </c>
      <c r="B92" s="324" t="s">
        <v>979</v>
      </c>
      <c r="C92" s="324" t="s">
        <v>879</v>
      </c>
      <c r="D92" s="321" t="s">
        <v>980</v>
      </c>
      <c r="E92" s="322">
        <v>131301</v>
      </c>
      <c r="F92" s="322">
        <v>1505304</v>
      </c>
      <c r="G92" s="322">
        <v>131301</v>
      </c>
      <c r="H92" s="322">
        <v>1505304</v>
      </c>
      <c r="I92" s="322">
        <v>0</v>
      </c>
      <c r="J92" s="323">
        <v>0</v>
      </c>
    </row>
    <row r="93" spans="1:10" ht="19.5" customHeight="1">
      <c r="A93" s="319" t="s">
        <v>884</v>
      </c>
      <c r="B93" s="324" t="s">
        <v>979</v>
      </c>
      <c r="C93" s="324" t="s">
        <v>884</v>
      </c>
      <c r="D93" s="321" t="s">
        <v>981</v>
      </c>
      <c r="E93" s="322">
        <v>124215</v>
      </c>
      <c r="F93" s="322">
        <v>1364531</v>
      </c>
      <c r="G93" s="322">
        <v>124215</v>
      </c>
      <c r="H93" s="322">
        <v>1364531</v>
      </c>
      <c r="I93" s="322">
        <v>0</v>
      </c>
      <c r="J93" s="323">
        <v>0</v>
      </c>
    </row>
    <row r="94" spans="1:10" ht="19.5" customHeight="1">
      <c r="A94" s="319" t="s">
        <v>884</v>
      </c>
      <c r="B94" s="324" t="s">
        <v>979</v>
      </c>
      <c r="C94" s="324" t="s">
        <v>908</v>
      </c>
      <c r="D94" s="321" t="s">
        <v>970</v>
      </c>
      <c r="E94" s="322">
        <v>7086</v>
      </c>
      <c r="F94" s="322">
        <v>140773</v>
      </c>
      <c r="G94" s="322">
        <v>7086</v>
      </c>
      <c r="H94" s="322">
        <v>140773</v>
      </c>
      <c r="I94" s="322">
        <v>0</v>
      </c>
      <c r="J94" s="323">
        <v>0</v>
      </c>
    </row>
    <row r="95" spans="1:10" ht="19.5" customHeight="1">
      <c r="A95" s="319" t="s">
        <v>908</v>
      </c>
      <c r="B95" s="324" t="s">
        <v>879</v>
      </c>
      <c r="C95" s="324" t="s">
        <v>879</v>
      </c>
      <c r="D95" s="321" t="s">
        <v>982</v>
      </c>
      <c r="E95" s="322">
        <v>2340587</v>
      </c>
      <c r="F95" s="322">
        <v>22932285</v>
      </c>
      <c r="G95" s="322">
        <v>2189374</v>
      </c>
      <c r="H95" s="322">
        <v>18640903</v>
      </c>
      <c r="I95" s="322">
        <v>151213</v>
      </c>
      <c r="J95" s="323">
        <v>4291382</v>
      </c>
    </row>
    <row r="96" spans="1:10" ht="19.5" customHeight="1">
      <c r="A96" s="319" t="s">
        <v>908</v>
      </c>
      <c r="B96" s="324" t="s">
        <v>983</v>
      </c>
      <c r="C96" s="324" t="s">
        <v>879</v>
      </c>
      <c r="D96" s="321" t="s">
        <v>984</v>
      </c>
      <c r="E96" s="322">
        <v>514951</v>
      </c>
      <c r="F96" s="322">
        <v>4800455</v>
      </c>
      <c r="G96" s="322">
        <v>363738</v>
      </c>
      <c r="H96" s="322">
        <v>3572926</v>
      </c>
      <c r="I96" s="322">
        <v>151213</v>
      </c>
      <c r="J96" s="323">
        <v>1227529</v>
      </c>
    </row>
    <row r="97" spans="1:10" ht="23.25" customHeight="1">
      <c r="A97" s="319" t="s">
        <v>908</v>
      </c>
      <c r="B97" s="324" t="s">
        <v>983</v>
      </c>
      <c r="C97" s="324" t="s">
        <v>884</v>
      </c>
      <c r="D97" s="321" t="s">
        <v>985</v>
      </c>
      <c r="E97" s="322">
        <v>514951</v>
      </c>
      <c r="F97" s="322">
        <v>4800222</v>
      </c>
      <c r="G97" s="322">
        <v>363738</v>
      </c>
      <c r="H97" s="322">
        <v>3572693</v>
      </c>
      <c r="I97" s="322">
        <v>151213</v>
      </c>
      <c r="J97" s="323">
        <v>1227529</v>
      </c>
    </row>
    <row r="98" spans="1:10">
      <c r="A98" s="319" t="s">
        <v>908</v>
      </c>
      <c r="B98" s="324" t="s">
        <v>983</v>
      </c>
      <c r="C98" s="324" t="s">
        <v>908</v>
      </c>
      <c r="D98" s="321" t="s">
        <v>2061</v>
      </c>
      <c r="E98" s="322">
        <v>0</v>
      </c>
      <c r="F98" s="322">
        <v>233</v>
      </c>
      <c r="G98" s="322">
        <v>0</v>
      </c>
      <c r="H98" s="322">
        <v>233</v>
      </c>
      <c r="I98" s="322">
        <v>0</v>
      </c>
      <c r="J98" s="323">
        <v>0</v>
      </c>
    </row>
    <row r="99" spans="1:10">
      <c r="A99" s="319" t="s">
        <v>908</v>
      </c>
      <c r="B99" s="324" t="s">
        <v>986</v>
      </c>
      <c r="C99" s="324" t="s">
        <v>879</v>
      </c>
      <c r="D99" s="321" t="s">
        <v>987</v>
      </c>
      <c r="E99" s="322">
        <v>24184</v>
      </c>
      <c r="F99" s="322">
        <v>154995</v>
      </c>
      <c r="G99" s="322">
        <v>24184</v>
      </c>
      <c r="H99" s="322">
        <v>154995</v>
      </c>
      <c r="I99" s="322">
        <v>0</v>
      </c>
      <c r="J99" s="323">
        <v>0</v>
      </c>
    </row>
    <row r="100" spans="1:10">
      <c r="A100" s="319" t="s">
        <v>908</v>
      </c>
      <c r="B100" s="324" t="s">
        <v>986</v>
      </c>
      <c r="C100" s="324" t="s">
        <v>908</v>
      </c>
      <c r="D100" s="321" t="s">
        <v>988</v>
      </c>
      <c r="E100" s="322">
        <v>24184</v>
      </c>
      <c r="F100" s="322">
        <v>154995</v>
      </c>
      <c r="G100" s="322">
        <v>24184</v>
      </c>
      <c r="H100" s="322">
        <v>154995</v>
      </c>
      <c r="I100" s="322">
        <v>0</v>
      </c>
      <c r="J100" s="323">
        <v>0</v>
      </c>
    </row>
    <row r="101" spans="1:10">
      <c r="A101" s="319" t="s">
        <v>908</v>
      </c>
      <c r="B101" s="324" t="s">
        <v>989</v>
      </c>
      <c r="C101" s="324" t="s">
        <v>879</v>
      </c>
      <c r="D101" s="321" t="s">
        <v>990</v>
      </c>
      <c r="E101" s="322">
        <v>1801452</v>
      </c>
      <c r="F101" s="322">
        <v>17976835</v>
      </c>
      <c r="G101" s="322">
        <v>1801452</v>
      </c>
      <c r="H101" s="322">
        <v>14912982</v>
      </c>
      <c r="I101" s="322">
        <v>0</v>
      </c>
      <c r="J101" s="323">
        <v>3063853</v>
      </c>
    </row>
    <row r="102" spans="1:10">
      <c r="A102" s="319" t="s">
        <v>908</v>
      </c>
      <c r="B102" s="324" t="s">
        <v>989</v>
      </c>
      <c r="C102" s="324" t="s">
        <v>884</v>
      </c>
      <c r="D102" s="321" t="s">
        <v>991</v>
      </c>
      <c r="E102" s="322">
        <v>911722</v>
      </c>
      <c r="F102" s="322">
        <v>5931048</v>
      </c>
      <c r="G102" s="322">
        <v>911722</v>
      </c>
      <c r="H102" s="322">
        <v>5580620</v>
      </c>
      <c r="I102" s="322">
        <v>0</v>
      </c>
      <c r="J102" s="323">
        <v>350428</v>
      </c>
    </row>
    <row r="103" spans="1:10">
      <c r="A103" s="319" t="s">
        <v>908</v>
      </c>
      <c r="B103" s="324" t="s">
        <v>989</v>
      </c>
      <c r="C103" s="324" t="s">
        <v>911</v>
      </c>
      <c r="D103" s="321" t="s">
        <v>993</v>
      </c>
      <c r="E103" s="322">
        <v>752847</v>
      </c>
      <c r="F103" s="322">
        <v>10757319</v>
      </c>
      <c r="G103" s="322">
        <v>752847</v>
      </c>
      <c r="H103" s="322">
        <v>8043894</v>
      </c>
      <c r="I103" s="322">
        <v>0</v>
      </c>
      <c r="J103" s="323">
        <v>2713425</v>
      </c>
    </row>
    <row r="104" spans="1:10">
      <c r="A104" s="319" t="s">
        <v>908</v>
      </c>
      <c r="B104" s="324" t="s">
        <v>989</v>
      </c>
      <c r="C104" s="324" t="s">
        <v>918</v>
      </c>
      <c r="D104" s="321" t="s">
        <v>994</v>
      </c>
      <c r="E104" s="322">
        <v>136883</v>
      </c>
      <c r="F104" s="322">
        <v>1288468</v>
      </c>
      <c r="G104" s="322">
        <v>136883</v>
      </c>
      <c r="H104" s="322">
        <v>1288468</v>
      </c>
      <c r="I104" s="322">
        <v>0</v>
      </c>
      <c r="J104" s="323">
        <v>0</v>
      </c>
    </row>
    <row r="105" spans="1:10">
      <c r="A105" s="319" t="s">
        <v>903</v>
      </c>
      <c r="B105" s="324" t="s">
        <v>879</v>
      </c>
      <c r="C105" s="324" t="s">
        <v>879</v>
      </c>
      <c r="D105" s="321" t="s">
        <v>995</v>
      </c>
      <c r="E105" s="322">
        <v>519110</v>
      </c>
      <c r="F105" s="322">
        <v>5075797</v>
      </c>
      <c r="G105" s="322">
        <v>519110</v>
      </c>
      <c r="H105" s="322">
        <v>5050797</v>
      </c>
      <c r="I105" s="322">
        <v>0</v>
      </c>
      <c r="J105" s="323">
        <v>25000</v>
      </c>
    </row>
    <row r="106" spans="1:10">
      <c r="A106" s="319" t="s">
        <v>903</v>
      </c>
      <c r="B106" s="324" t="s">
        <v>996</v>
      </c>
      <c r="C106" s="324" t="s">
        <v>879</v>
      </c>
      <c r="D106" s="321" t="s">
        <v>997</v>
      </c>
      <c r="E106" s="322">
        <v>37452</v>
      </c>
      <c r="F106" s="322">
        <v>267204</v>
      </c>
      <c r="G106" s="322">
        <v>37452</v>
      </c>
      <c r="H106" s="322">
        <v>267204</v>
      </c>
      <c r="I106" s="322">
        <v>0</v>
      </c>
      <c r="J106" s="323">
        <v>0</v>
      </c>
    </row>
    <row r="107" spans="1:10">
      <c r="A107" s="319" t="s">
        <v>903</v>
      </c>
      <c r="B107" s="324" t="s">
        <v>996</v>
      </c>
      <c r="C107" s="324" t="s">
        <v>884</v>
      </c>
      <c r="D107" s="321" t="s">
        <v>998</v>
      </c>
      <c r="E107" s="322">
        <v>37452</v>
      </c>
      <c r="F107" s="322">
        <v>267204</v>
      </c>
      <c r="G107" s="322">
        <v>37452</v>
      </c>
      <c r="H107" s="322">
        <v>267204</v>
      </c>
      <c r="I107" s="322">
        <v>0</v>
      </c>
      <c r="J107" s="323">
        <v>0</v>
      </c>
    </row>
    <row r="108" spans="1:10">
      <c r="A108" s="319" t="s">
        <v>903</v>
      </c>
      <c r="B108" s="324" t="s">
        <v>999</v>
      </c>
      <c r="C108" s="324" t="s">
        <v>879</v>
      </c>
      <c r="D108" s="321" t="s">
        <v>1000</v>
      </c>
      <c r="E108" s="322">
        <v>309</v>
      </c>
      <c r="F108" s="322">
        <v>62680</v>
      </c>
      <c r="G108" s="322">
        <v>309</v>
      </c>
      <c r="H108" s="322">
        <v>37680</v>
      </c>
      <c r="I108" s="322">
        <v>0</v>
      </c>
      <c r="J108" s="323">
        <v>25000</v>
      </c>
    </row>
    <row r="109" spans="1:10">
      <c r="A109" s="319" t="s">
        <v>903</v>
      </c>
      <c r="B109" s="324" t="s">
        <v>999</v>
      </c>
      <c r="C109" s="324" t="s">
        <v>884</v>
      </c>
      <c r="D109" s="321" t="s">
        <v>1001</v>
      </c>
      <c r="E109" s="322">
        <v>309</v>
      </c>
      <c r="F109" s="322">
        <v>62680</v>
      </c>
      <c r="G109" s="322">
        <v>309</v>
      </c>
      <c r="H109" s="322">
        <v>37680</v>
      </c>
      <c r="I109" s="322">
        <v>0</v>
      </c>
      <c r="J109" s="323">
        <v>25000</v>
      </c>
    </row>
    <row r="110" spans="1:10">
      <c r="A110" s="319" t="s">
        <v>903</v>
      </c>
      <c r="B110" s="324" t="s">
        <v>1002</v>
      </c>
      <c r="C110" s="324" t="s">
        <v>879</v>
      </c>
      <c r="D110" s="321" t="s">
        <v>1003</v>
      </c>
      <c r="E110" s="322">
        <v>481349</v>
      </c>
      <c r="F110" s="322">
        <v>4745913</v>
      </c>
      <c r="G110" s="322">
        <v>481349</v>
      </c>
      <c r="H110" s="322">
        <v>4745913</v>
      </c>
      <c r="I110" s="322">
        <v>0</v>
      </c>
      <c r="J110" s="323">
        <v>0</v>
      </c>
    </row>
    <row r="111" spans="1:10">
      <c r="A111" s="319" t="s">
        <v>903</v>
      </c>
      <c r="B111" s="324" t="s">
        <v>1002</v>
      </c>
      <c r="C111" s="324" t="s">
        <v>884</v>
      </c>
      <c r="D111" s="321" t="s">
        <v>1004</v>
      </c>
      <c r="E111" s="322">
        <v>481349</v>
      </c>
      <c r="F111" s="322">
        <v>4745913</v>
      </c>
      <c r="G111" s="322">
        <v>481349</v>
      </c>
      <c r="H111" s="322">
        <v>4745913</v>
      </c>
      <c r="I111" s="322">
        <v>0</v>
      </c>
      <c r="J111" s="323">
        <v>0</v>
      </c>
    </row>
    <row r="112" spans="1:10">
      <c r="A112" s="319" t="s">
        <v>911</v>
      </c>
      <c r="B112" s="324" t="s">
        <v>879</v>
      </c>
      <c r="C112" s="324" t="s">
        <v>879</v>
      </c>
      <c r="D112" s="321" t="s">
        <v>1005</v>
      </c>
      <c r="E112" s="322">
        <v>1364695</v>
      </c>
      <c r="F112" s="322">
        <v>11004472</v>
      </c>
      <c r="G112" s="322">
        <v>1364695</v>
      </c>
      <c r="H112" s="322">
        <v>11004472</v>
      </c>
      <c r="I112" s="322">
        <v>0</v>
      </c>
      <c r="J112" s="323">
        <v>0</v>
      </c>
    </row>
    <row r="113" spans="1:10">
      <c r="A113" s="319" t="s">
        <v>911</v>
      </c>
      <c r="B113" s="324" t="s">
        <v>1006</v>
      </c>
      <c r="C113" s="324" t="s">
        <v>879</v>
      </c>
      <c r="D113" s="321" t="s">
        <v>1007</v>
      </c>
      <c r="E113" s="322">
        <v>1135048</v>
      </c>
      <c r="F113" s="322">
        <v>9850350</v>
      </c>
      <c r="G113" s="322">
        <v>1135048</v>
      </c>
      <c r="H113" s="322">
        <v>9850350</v>
      </c>
      <c r="I113" s="322">
        <v>0</v>
      </c>
      <c r="J113" s="323">
        <v>0</v>
      </c>
    </row>
    <row r="114" spans="1:10">
      <c r="A114" s="319" t="s">
        <v>911</v>
      </c>
      <c r="B114" s="324" t="s">
        <v>1006</v>
      </c>
      <c r="C114" s="324" t="s">
        <v>908</v>
      </c>
      <c r="D114" s="321" t="s">
        <v>1008</v>
      </c>
      <c r="E114" s="322">
        <v>1135048</v>
      </c>
      <c r="F114" s="322">
        <v>9850350</v>
      </c>
      <c r="G114" s="322">
        <v>1135048</v>
      </c>
      <c r="H114" s="322">
        <v>9850350</v>
      </c>
      <c r="I114" s="322">
        <v>0</v>
      </c>
      <c r="J114" s="323">
        <v>0</v>
      </c>
    </row>
    <row r="115" spans="1:10">
      <c r="A115" s="319" t="s">
        <v>911</v>
      </c>
      <c r="B115" s="324" t="s">
        <v>1009</v>
      </c>
      <c r="C115" s="324" t="s">
        <v>879</v>
      </c>
      <c r="D115" s="321" t="s">
        <v>1010</v>
      </c>
      <c r="E115" s="322">
        <v>229647</v>
      </c>
      <c r="F115" s="322">
        <v>1154122</v>
      </c>
      <c r="G115" s="322">
        <v>229647</v>
      </c>
      <c r="H115" s="322">
        <v>1154122</v>
      </c>
      <c r="I115" s="322">
        <v>0</v>
      </c>
      <c r="J115" s="323">
        <v>0</v>
      </c>
    </row>
    <row r="116" spans="1:10">
      <c r="A116" s="319" t="s">
        <v>911</v>
      </c>
      <c r="B116" s="324" t="s">
        <v>1009</v>
      </c>
      <c r="C116" s="324" t="s">
        <v>884</v>
      </c>
      <c r="D116" s="321" t="s">
        <v>1011</v>
      </c>
      <c r="E116" s="322">
        <v>229647</v>
      </c>
      <c r="F116" s="322">
        <v>1154122</v>
      </c>
      <c r="G116" s="322">
        <v>229647</v>
      </c>
      <c r="H116" s="322">
        <v>1154122</v>
      </c>
      <c r="I116" s="322">
        <v>0</v>
      </c>
      <c r="J116" s="323">
        <v>0</v>
      </c>
    </row>
    <row r="117" spans="1:10">
      <c r="A117" s="319" t="s">
        <v>918</v>
      </c>
      <c r="B117" s="324" t="s">
        <v>879</v>
      </c>
      <c r="C117" s="324" t="s">
        <v>879</v>
      </c>
      <c r="D117" s="321" t="s">
        <v>1012</v>
      </c>
      <c r="E117" s="322">
        <v>3281257</v>
      </c>
      <c r="F117" s="322">
        <v>7739357</v>
      </c>
      <c r="G117" s="322">
        <v>3281257</v>
      </c>
      <c r="H117" s="322">
        <v>7739357</v>
      </c>
      <c r="I117" s="322">
        <v>0</v>
      </c>
      <c r="J117" s="323">
        <v>0</v>
      </c>
    </row>
    <row r="118" spans="1:10">
      <c r="A118" s="319" t="s">
        <v>918</v>
      </c>
      <c r="B118" s="324" t="s">
        <v>1013</v>
      </c>
      <c r="C118" s="324" t="s">
        <v>879</v>
      </c>
      <c r="D118" s="321" t="s">
        <v>1014</v>
      </c>
      <c r="E118" s="322">
        <v>3281257</v>
      </c>
      <c r="F118" s="322">
        <v>7739357</v>
      </c>
      <c r="G118" s="322">
        <v>3281257</v>
      </c>
      <c r="H118" s="322">
        <v>7739357</v>
      </c>
      <c r="I118" s="322">
        <v>0</v>
      </c>
      <c r="J118" s="323">
        <v>0</v>
      </c>
    </row>
    <row r="119" spans="1:10">
      <c r="A119" s="319" t="s">
        <v>918</v>
      </c>
      <c r="B119" s="324" t="s">
        <v>1013</v>
      </c>
      <c r="C119" s="324" t="s">
        <v>882</v>
      </c>
      <c r="D119" s="321" t="s">
        <v>1015</v>
      </c>
      <c r="E119" s="322">
        <v>3281257</v>
      </c>
      <c r="F119" s="322">
        <v>7739357</v>
      </c>
      <c r="G119" s="322">
        <v>3281257</v>
      </c>
      <c r="H119" s="322">
        <v>7739357</v>
      </c>
      <c r="I119" s="322">
        <v>0</v>
      </c>
      <c r="J119" s="323">
        <v>0</v>
      </c>
    </row>
    <row r="120" spans="1:10">
      <c r="A120" s="319" t="s">
        <v>920</v>
      </c>
      <c r="B120" s="324" t="s">
        <v>879</v>
      </c>
      <c r="C120" s="324" t="s">
        <v>879</v>
      </c>
      <c r="D120" s="321" t="s">
        <v>1016</v>
      </c>
      <c r="E120" s="322">
        <v>0</v>
      </c>
      <c r="F120" s="322">
        <v>59400</v>
      </c>
      <c r="G120" s="322">
        <v>0</v>
      </c>
      <c r="H120" s="322">
        <v>59400</v>
      </c>
      <c r="I120" s="322">
        <v>0</v>
      </c>
      <c r="J120" s="323">
        <v>0</v>
      </c>
    </row>
    <row r="121" spans="1:10">
      <c r="A121" s="319" t="s">
        <v>920</v>
      </c>
      <c r="B121" s="324" t="s">
        <v>1017</v>
      </c>
      <c r="C121" s="324" t="s">
        <v>879</v>
      </c>
      <c r="D121" s="321" t="s">
        <v>1018</v>
      </c>
      <c r="E121" s="322">
        <v>0</v>
      </c>
      <c r="F121" s="322">
        <v>59400</v>
      </c>
      <c r="G121" s="322">
        <v>0</v>
      </c>
      <c r="H121" s="322">
        <v>59400</v>
      </c>
      <c r="I121" s="322">
        <v>0</v>
      </c>
      <c r="J121" s="323">
        <v>0</v>
      </c>
    </row>
    <row r="122" spans="1:10">
      <c r="A122" s="319" t="s">
        <v>920</v>
      </c>
      <c r="B122" s="324" t="s">
        <v>1017</v>
      </c>
      <c r="C122" s="324" t="s">
        <v>884</v>
      </c>
      <c r="D122" s="321" t="s">
        <v>1019</v>
      </c>
      <c r="E122" s="322">
        <v>0</v>
      </c>
      <c r="F122" s="322">
        <v>59400</v>
      </c>
      <c r="G122" s="322">
        <v>0</v>
      </c>
      <c r="H122" s="322">
        <v>59400</v>
      </c>
      <c r="I122" s="322">
        <v>0</v>
      </c>
      <c r="J122" s="323">
        <v>0</v>
      </c>
    </row>
    <row r="123" spans="1:10">
      <c r="A123" s="319" t="s">
        <v>879</v>
      </c>
      <c r="B123" s="324" t="s">
        <v>879</v>
      </c>
      <c r="C123" s="324" t="s">
        <v>879</v>
      </c>
      <c r="D123" s="321" t="s">
        <v>947</v>
      </c>
      <c r="E123" s="322">
        <v>21958504</v>
      </c>
      <c r="F123" s="322">
        <v>83861999</v>
      </c>
      <c r="G123" s="322">
        <v>1136822</v>
      </c>
      <c r="H123" s="322">
        <v>5230672</v>
      </c>
      <c r="I123" s="322">
        <v>20821682</v>
      </c>
      <c r="J123" s="323">
        <v>78631327</v>
      </c>
    </row>
    <row r="124" spans="1:10">
      <c r="A124" s="319" t="s">
        <v>882</v>
      </c>
      <c r="B124" s="324" t="s">
        <v>879</v>
      </c>
      <c r="C124" s="324" t="s">
        <v>879</v>
      </c>
      <c r="D124" s="321" t="s">
        <v>952</v>
      </c>
      <c r="E124" s="322">
        <v>248091</v>
      </c>
      <c r="F124" s="322">
        <v>3397102</v>
      </c>
      <c r="G124" s="322">
        <v>81521</v>
      </c>
      <c r="H124" s="322">
        <v>670657</v>
      </c>
      <c r="I124" s="322">
        <v>166570</v>
      </c>
      <c r="J124" s="323">
        <v>2726445</v>
      </c>
    </row>
    <row r="125" spans="1:10">
      <c r="A125" s="319" t="s">
        <v>882</v>
      </c>
      <c r="B125" s="324" t="s">
        <v>953</v>
      </c>
      <c r="C125" s="324" t="s">
        <v>879</v>
      </c>
      <c r="D125" s="321" t="s">
        <v>954</v>
      </c>
      <c r="E125" s="322">
        <v>81521</v>
      </c>
      <c r="F125" s="322">
        <v>260657</v>
      </c>
      <c r="G125" s="322">
        <v>81521</v>
      </c>
      <c r="H125" s="322">
        <v>260657</v>
      </c>
      <c r="I125" s="322">
        <v>0</v>
      </c>
      <c r="J125" s="323">
        <v>0</v>
      </c>
    </row>
    <row r="126" spans="1:10">
      <c r="A126" s="319" t="s">
        <v>882</v>
      </c>
      <c r="B126" s="324" t="s">
        <v>953</v>
      </c>
      <c r="C126" s="324" t="s">
        <v>1020</v>
      </c>
      <c r="D126" s="321" t="s">
        <v>1021</v>
      </c>
      <c r="E126" s="322">
        <v>81521</v>
      </c>
      <c r="F126" s="322">
        <v>260657</v>
      </c>
      <c r="G126" s="322">
        <v>81521</v>
      </c>
      <c r="H126" s="322">
        <v>260657</v>
      </c>
      <c r="I126" s="322">
        <v>0</v>
      </c>
      <c r="J126" s="323">
        <v>0</v>
      </c>
    </row>
    <row r="127" spans="1:10">
      <c r="A127" s="319" t="s">
        <v>882</v>
      </c>
      <c r="B127" s="324" t="s">
        <v>960</v>
      </c>
      <c r="C127" s="324" t="s">
        <v>879</v>
      </c>
      <c r="D127" s="321" t="s">
        <v>961</v>
      </c>
      <c r="E127" s="322">
        <v>0</v>
      </c>
      <c r="F127" s="322">
        <v>410000</v>
      </c>
      <c r="G127" s="322">
        <v>0</v>
      </c>
      <c r="H127" s="322">
        <v>410000</v>
      </c>
      <c r="I127" s="322">
        <v>0</v>
      </c>
      <c r="J127" s="323">
        <v>0</v>
      </c>
    </row>
    <row r="128" spans="1:10">
      <c r="A128" s="319" t="s">
        <v>882</v>
      </c>
      <c r="B128" s="324" t="s">
        <v>960</v>
      </c>
      <c r="C128" s="324" t="s">
        <v>1020</v>
      </c>
      <c r="D128" s="321" t="s">
        <v>1021</v>
      </c>
      <c r="E128" s="322">
        <v>0</v>
      </c>
      <c r="F128" s="322">
        <v>410000</v>
      </c>
      <c r="G128" s="322">
        <v>0</v>
      </c>
      <c r="H128" s="322">
        <v>410000</v>
      </c>
      <c r="I128" s="322">
        <v>0</v>
      </c>
      <c r="J128" s="323">
        <v>0</v>
      </c>
    </row>
    <row r="129" spans="1:12">
      <c r="A129" s="319" t="s">
        <v>882</v>
      </c>
      <c r="B129" s="324" t="s">
        <v>963</v>
      </c>
      <c r="C129" s="324" t="s">
        <v>879</v>
      </c>
      <c r="D129" s="321" t="s">
        <v>964</v>
      </c>
      <c r="E129" s="322">
        <v>166570</v>
      </c>
      <c r="F129" s="322">
        <v>2726445</v>
      </c>
      <c r="G129" s="322">
        <v>0</v>
      </c>
      <c r="H129" s="322">
        <v>0</v>
      </c>
      <c r="I129" s="322">
        <v>166570</v>
      </c>
      <c r="J129" s="323">
        <v>2726445</v>
      </c>
    </row>
    <row r="130" spans="1:12">
      <c r="A130" s="319" t="s">
        <v>882</v>
      </c>
      <c r="B130" s="324" t="s">
        <v>963</v>
      </c>
      <c r="C130" s="324" t="s">
        <v>1020</v>
      </c>
      <c r="D130" s="321" t="s">
        <v>1021</v>
      </c>
      <c r="E130" s="322">
        <v>166570</v>
      </c>
      <c r="F130" s="322">
        <v>2726445</v>
      </c>
      <c r="G130" s="322">
        <v>0</v>
      </c>
      <c r="H130" s="322">
        <v>0</v>
      </c>
      <c r="I130" s="322">
        <v>166570</v>
      </c>
      <c r="J130" s="323">
        <v>2726445</v>
      </c>
    </row>
    <row r="131" spans="1:12">
      <c r="A131" s="319" t="s">
        <v>884</v>
      </c>
      <c r="B131" s="324" t="s">
        <v>879</v>
      </c>
      <c r="C131" s="324" t="s">
        <v>879</v>
      </c>
      <c r="D131" s="321" t="s">
        <v>974</v>
      </c>
      <c r="E131" s="322">
        <v>0</v>
      </c>
      <c r="F131" s="322">
        <v>77227</v>
      </c>
      <c r="G131" s="322">
        <v>0</v>
      </c>
      <c r="H131" s="322">
        <v>77227</v>
      </c>
      <c r="I131" s="322">
        <v>0</v>
      </c>
      <c r="J131" s="323">
        <v>0</v>
      </c>
    </row>
    <row r="132" spans="1:12">
      <c r="A132" s="319" t="s">
        <v>884</v>
      </c>
      <c r="B132" s="324" t="s">
        <v>975</v>
      </c>
      <c r="C132" s="324" t="s">
        <v>879</v>
      </c>
      <c r="D132" s="321" t="s">
        <v>976</v>
      </c>
      <c r="E132" s="322">
        <v>0</v>
      </c>
      <c r="F132" s="322">
        <v>16200</v>
      </c>
      <c r="G132" s="322">
        <v>0</v>
      </c>
      <c r="H132" s="322">
        <v>16200</v>
      </c>
      <c r="I132" s="322">
        <v>0</v>
      </c>
      <c r="J132" s="323">
        <v>0</v>
      </c>
    </row>
    <row r="133" spans="1:12">
      <c r="A133" s="319" t="s">
        <v>884</v>
      </c>
      <c r="B133" s="324" t="s">
        <v>975</v>
      </c>
      <c r="C133" s="324" t="s">
        <v>1020</v>
      </c>
      <c r="D133" s="321" t="s">
        <v>1021</v>
      </c>
      <c r="E133" s="322">
        <v>0</v>
      </c>
      <c r="F133" s="322">
        <v>16200</v>
      </c>
      <c r="G133" s="322">
        <v>0</v>
      </c>
      <c r="H133" s="322">
        <v>16200</v>
      </c>
      <c r="I133" s="322">
        <v>0</v>
      </c>
      <c r="J133" s="323">
        <v>0</v>
      </c>
      <c r="K133" s="1453" t="s">
        <v>49</v>
      </c>
      <c r="L133" s="1453"/>
    </row>
    <row r="134" spans="1:12">
      <c r="A134" s="319" t="s">
        <v>884</v>
      </c>
      <c r="B134" s="324" t="s">
        <v>979</v>
      </c>
      <c r="C134" s="324" t="s">
        <v>879</v>
      </c>
      <c r="D134" s="321" t="s">
        <v>980</v>
      </c>
      <c r="E134" s="322">
        <v>0</v>
      </c>
      <c r="F134" s="322">
        <v>61027</v>
      </c>
      <c r="G134" s="322">
        <v>0</v>
      </c>
      <c r="H134" s="322">
        <v>61027</v>
      </c>
      <c r="I134" s="322">
        <v>0</v>
      </c>
      <c r="J134" s="323">
        <v>0</v>
      </c>
    </row>
    <row r="135" spans="1:12">
      <c r="A135" s="319" t="s">
        <v>884</v>
      </c>
      <c r="B135" s="324" t="s">
        <v>979</v>
      </c>
      <c r="C135" s="324" t="s">
        <v>1020</v>
      </c>
      <c r="D135" s="321" t="s">
        <v>1021</v>
      </c>
      <c r="E135" s="322">
        <v>0</v>
      </c>
      <c r="F135" s="322">
        <v>61027</v>
      </c>
      <c r="G135" s="322">
        <v>0</v>
      </c>
      <c r="H135" s="322">
        <v>61027</v>
      </c>
      <c r="I135" s="322">
        <v>0</v>
      </c>
      <c r="J135" s="323">
        <v>0</v>
      </c>
    </row>
    <row r="136" spans="1:12">
      <c r="A136" s="319" t="s">
        <v>908</v>
      </c>
      <c r="B136" s="324" t="s">
        <v>879</v>
      </c>
      <c r="C136" s="324" t="s">
        <v>879</v>
      </c>
      <c r="D136" s="321" t="s">
        <v>982</v>
      </c>
      <c r="E136" s="322">
        <v>21555352</v>
      </c>
      <c r="F136" s="322">
        <v>80070709</v>
      </c>
      <c r="G136" s="322">
        <v>900240</v>
      </c>
      <c r="H136" s="322">
        <v>4165827</v>
      </c>
      <c r="I136" s="322">
        <v>20655112</v>
      </c>
      <c r="J136" s="323">
        <v>75904882</v>
      </c>
    </row>
    <row r="137" spans="1:12">
      <c r="A137" s="319" t="s">
        <v>908</v>
      </c>
      <c r="B137" s="324" t="s">
        <v>983</v>
      </c>
      <c r="C137" s="324" t="s">
        <v>879</v>
      </c>
      <c r="D137" s="321" t="s">
        <v>984</v>
      </c>
      <c r="E137" s="322">
        <v>10834997</v>
      </c>
      <c r="F137" s="322">
        <v>21738202</v>
      </c>
      <c r="G137" s="322">
        <v>0</v>
      </c>
      <c r="H137" s="322">
        <v>827881</v>
      </c>
      <c r="I137" s="322">
        <v>10834997</v>
      </c>
      <c r="J137" s="323">
        <v>20910321</v>
      </c>
    </row>
    <row r="138" spans="1:12">
      <c r="A138" s="319" t="s">
        <v>908</v>
      </c>
      <c r="B138" s="324" t="s">
        <v>983</v>
      </c>
      <c r="C138" s="324" t="s">
        <v>1020</v>
      </c>
      <c r="D138" s="321" t="s">
        <v>1021</v>
      </c>
      <c r="E138" s="322">
        <v>10834997</v>
      </c>
      <c r="F138" s="322">
        <v>21738202</v>
      </c>
      <c r="G138" s="322">
        <v>0</v>
      </c>
      <c r="H138" s="322">
        <v>827881</v>
      </c>
      <c r="I138" s="322">
        <v>10834997</v>
      </c>
      <c r="J138" s="323">
        <v>20910321</v>
      </c>
    </row>
    <row r="139" spans="1:12">
      <c r="A139" s="319" t="s">
        <v>908</v>
      </c>
      <c r="B139" s="324" t="s">
        <v>989</v>
      </c>
      <c r="C139" s="324" t="s">
        <v>879</v>
      </c>
      <c r="D139" s="321" t="s">
        <v>990</v>
      </c>
      <c r="E139" s="322">
        <v>10720355</v>
      </c>
      <c r="F139" s="322">
        <v>58332507</v>
      </c>
      <c r="G139" s="322">
        <v>900240</v>
      </c>
      <c r="H139" s="322">
        <v>3337946</v>
      </c>
      <c r="I139" s="322">
        <v>9820115</v>
      </c>
      <c r="J139" s="323">
        <v>54994561</v>
      </c>
    </row>
    <row r="140" spans="1:12">
      <c r="A140" s="319" t="s">
        <v>908</v>
      </c>
      <c r="B140" s="324" t="s">
        <v>989</v>
      </c>
      <c r="C140" s="324" t="s">
        <v>922</v>
      </c>
      <c r="D140" s="321" t="s">
        <v>1022</v>
      </c>
      <c r="E140" s="322">
        <v>10483875</v>
      </c>
      <c r="F140" s="322">
        <v>55585527</v>
      </c>
      <c r="G140" s="322">
        <v>663760</v>
      </c>
      <c r="H140" s="322">
        <v>3065966</v>
      </c>
      <c r="I140" s="322">
        <v>9820115</v>
      </c>
      <c r="J140" s="323">
        <v>52519561</v>
      </c>
    </row>
    <row r="141" spans="1:12">
      <c r="A141" s="319" t="s">
        <v>908</v>
      </c>
      <c r="B141" s="324" t="s">
        <v>989</v>
      </c>
      <c r="C141" s="324" t="s">
        <v>1020</v>
      </c>
      <c r="D141" s="321" t="s">
        <v>1021</v>
      </c>
      <c r="E141" s="322">
        <v>236480</v>
      </c>
      <c r="F141" s="322">
        <v>2746980</v>
      </c>
      <c r="G141" s="322">
        <v>236480</v>
      </c>
      <c r="H141" s="322">
        <v>271980</v>
      </c>
      <c r="I141" s="322">
        <v>0</v>
      </c>
      <c r="J141" s="323">
        <v>2475000</v>
      </c>
    </row>
    <row r="142" spans="1:12">
      <c r="A142" s="319" t="s">
        <v>911</v>
      </c>
      <c r="B142" s="324" t="s">
        <v>879</v>
      </c>
      <c r="C142" s="324" t="s">
        <v>879</v>
      </c>
      <c r="D142" s="321" t="s">
        <v>1005</v>
      </c>
      <c r="E142" s="322">
        <v>155061</v>
      </c>
      <c r="F142" s="322">
        <v>316961</v>
      </c>
      <c r="G142" s="322">
        <v>155061</v>
      </c>
      <c r="H142" s="322">
        <v>316961</v>
      </c>
      <c r="I142" s="322">
        <v>0</v>
      </c>
      <c r="J142" s="323">
        <v>0</v>
      </c>
    </row>
    <row r="143" spans="1:12">
      <c r="A143" s="319" t="s">
        <v>911</v>
      </c>
      <c r="B143" s="324" t="s">
        <v>1009</v>
      </c>
      <c r="C143" s="324" t="s">
        <v>879</v>
      </c>
      <c r="D143" s="321" t="s">
        <v>1010</v>
      </c>
      <c r="E143" s="322">
        <v>155061</v>
      </c>
      <c r="F143" s="322">
        <v>316961</v>
      </c>
      <c r="G143" s="322">
        <v>155061</v>
      </c>
      <c r="H143" s="322">
        <v>316961</v>
      </c>
      <c r="I143" s="322">
        <v>0</v>
      </c>
      <c r="J143" s="323">
        <v>0</v>
      </c>
    </row>
    <row r="144" spans="1:12">
      <c r="A144" s="319" t="s">
        <v>911</v>
      </c>
      <c r="B144" s="324" t="s">
        <v>1009</v>
      </c>
      <c r="C144" s="324" t="s">
        <v>1020</v>
      </c>
      <c r="D144" s="321" t="s">
        <v>1021</v>
      </c>
      <c r="E144" s="322">
        <v>155061</v>
      </c>
      <c r="F144" s="322">
        <v>316961</v>
      </c>
      <c r="G144" s="322">
        <v>155061</v>
      </c>
      <c r="H144" s="322">
        <v>316961</v>
      </c>
      <c r="I144" s="322">
        <v>0</v>
      </c>
      <c r="J144" s="323">
        <v>0</v>
      </c>
    </row>
    <row r="145" spans="1:10">
      <c r="A145" s="319" t="s">
        <v>879</v>
      </c>
      <c r="B145" s="324" t="s">
        <v>879</v>
      </c>
      <c r="C145" s="324" t="s">
        <v>879</v>
      </c>
      <c r="D145" s="321" t="s">
        <v>1024</v>
      </c>
      <c r="E145" s="322">
        <v>17764026</v>
      </c>
      <c r="F145" s="322">
        <v>30421991</v>
      </c>
      <c r="G145" s="322">
        <v>17764026</v>
      </c>
      <c r="H145" s="322">
        <v>30421991</v>
      </c>
      <c r="I145" s="322">
        <v>0</v>
      </c>
      <c r="J145" s="323">
        <v>0</v>
      </c>
    </row>
    <row r="146" spans="1:10">
      <c r="A146" s="319" t="s">
        <v>879</v>
      </c>
      <c r="B146" s="324" t="s">
        <v>879</v>
      </c>
      <c r="C146" s="324" t="s">
        <v>879</v>
      </c>
      <c r="D146" s="321" t="s">
        <v>1025</v>
      </c>
      <c r="E146" s="322">
        <v>17764026</v>
      </c>
      <c r="F146" s="322">
        <v>30393645</v>
      </c>
      <c r="G146" s="322">
        <v>17764026</v>
      </c>
      <c r="H146" s="322">
        <v>30393645</v>
      </c>
      <c r="I146" s="322">
        <v>0</v>
      </c>
      <c r="J146" s="323">
        <v>0</v>
      </c>
    </row>
    <row r="147" spans="1:10">
      <c r="A147" s="319" t="s">
        <v>879</v>
      </c>
      <c r="B147" s="324" t="s">
        <v>879</v>
      </c>
      <c r="C147" s="324" t="s">
        <v>879</v>
      </c>
      <c r="D147" s="321" t="s">
        <v>1026</v>
      </c>
      <c r="E147" s="322">
        <v>0</v>
      </c>
      <c r="F147" s="322">
        <v>28346</v>
      </c>
      <c r="G147" s="322">
        <v>0</v>
      </c>
      <c r="H147" s="322">
        <v>28346</v>
      </c>
      <c r="I147" s="322">
        <v>0</v>
      </c>
      <c r="J147" s="323">
        <v>0</v>
      </c>
    </row>
    <row r="148" spans="1:10">
      <c r="A148" s="319" t="s">
        <v>879</v>
      </c>
      <c r="B148" s="324" t="s">
        <v>879</v>
      </c>
      <c r="C148" s="324" t="s">
        <v>879</v>
      </c>
      <c r="D148" s="321" t="s">
        <v>1027</v>
      </c>
      <c r="E148" s="322">
        <v>52403450</v>
      </c>
      <c r="F148" s="322">
        <v>206824383</v>
      </c>
      <c r="G148" s="322" t="s">
        <v>879</v>
      </c>
      <c r="H148" s="322" t="s">
        <v>879</v>
      </c>
      <c r="I148" s="322" t="s">
        <v>879</v>
      </c>
      <c r="J148" s="323" t="s">
        <v>879</v>
      </c>
    </row>
    <row r="149" spans="1:10">
      <c r="A149" s="319" t="s">
        <v>879</v>
      </c>
      <c r="B149" s="324" t="s">
        <v>879</v>
      </c>
      <c r="C149" s="324" t="s">
        <v>879</v>
      </c>
      <c r="D149" s="321" t="s">
        <v>879</v>
      </c>
      <c r="E149" s="322" t="s">
        <v>879</v>
      </c>
      <c r="F149" s="322" t="s">
        <v>879</v>
      </c>
      <c r="G149" s="322" t="s">
        <v>879</v>
      </c>
      <c r="H149" s="322" t="s">
        <v>879</v>
      </c>
      <c r="I149" s="322" t="s">
        <v>879</v>
      </c>
      <c r="J149" s="323" t="s">
        <v>879</v>
      </c>
    </row>
    <row r="150" spans="1:10">
      <c r="A150" s="319" t="s">
        <v>879</v>
      </c>
      <c r="B150" s="324" t="s">
        <v>879</v>
      </c>
      <c r="C150" s="324" t="s">
        <v>879</v>
      </c>
      <c r="D150" s="321" t="s">
        <v>1028</v>
      </c>
      <c r="E150" s="322">
        <v>130185202</v>
      </c>
      <c r="F150" s="322" t="s">
        <v>879</v>
      </c>
      <c r="G150" s="322" t="s">
        <v>879</v>
      </c>
      <c r="H150" s="322" t="s">
        <v>879</v>
      </c>
      <c r="I150" s="322" t="s">
        <v>879</v>
      </c>
      <c r="J150" s="323" t="s">
        <v>879</v>
      </c>
    </row>
    <row r="151" spans="1:10">
      <c r="A151" s="319" t="s">
        <v>879</v>
      </c>
      <c r="B151" s="324" t="s">
        <v>879</v>
      </c>
      <c r="C151" s="324" t="s">
        <v>879</v>
      </c>
      <c r="D151" s="321" t="s">
        <v>1029</v>
      </c>
      <c r="E151" s="322">
        <v>126689104</v>
      </c>
      <c r="F151" s="322" t="s">
        <v>879</v>
      </c>
      <c r="G151" s="322" t="s">
        <v>879</v>
      </c>
      <c r="H151" s="322" t="s">
        <v>879</v>
      </c>
      <c r="I151" s="322" t="s">
        <v>879</v>
      </c>
      <c r="J151" s="323" t="s">
        <v>879</v>
      </c>
    </row>
    <row r="152" spans="1:10">
      <c r="A152" s="319" t="s">
        <v>879</v>
      </c>
      <c r="B152" s="324" t="s">
        <v>879</v>
      </c>
      <c r="C152" s="324" t="s">
        <v>879</v>
      </c>
      <c r="D152" s="321" t="s">
        <v>1030</v>
      </c>
      <c r="E152" s="322">
        <v>4358764</v>
      </c>
      <c r="F152" s="322" t="s">
        <v>879</v>
      </c>
      <c r="G152" s="322" t="s">
        <v>879</v>
      </c>
      <c r="H152" s="322" t="s">
        <v>879</v>
      </c>
      <c r="I152" s="322" t="s">
        <v>879</v>
      </c>
      <c r="J152" s="323" t="s">
        <v>879</v>
      </c>
    </row>
    <row r="153" spans="1:10" ht="25.2">
      <c r="A153" s="319" t="s">
        <v>879</v>
      </c>
      <c r="B153" s="324" t="s">
        <v>879</v>
      </c>
      <c r="C153" s="324" t="s">
        <v>879</v>
      </c>
      <c r="D153" s="321" t="s">
        <v>1031</v>
      </c>
      <c r="E153" s="322">
        <v>131047868</v>
      </c>
      <c r="F153" s="322" t="s">
        <v>879</v>
      </c>
      <c r="G153" s="322" t="s">
        <v>879</v>
      </c>
      <c r="H153" s="322" t="s">
        <v>879</v>
      </c>
      <c r="I153" s="322" t="s">
        <v>879</v>
      </c>
      <c r="J153" s="323" t="s">
        <v>879</v>
      </c>
    </row>
    <row r="154" spans="1:10" ht="108.6" customHeight="1">
      <c r="A154" s="1467" t="s">
        <v>2164</v>
      </c>
      <c r="B154" s="1467"/>
      <c r="C154" s="1467"/>
      <c r="D154" s="1467"/>
      <c r="E154" s="1467"/>
      <c r="F154" s="1467"/>
      <c r="G154" s="1467"/>
      <c r="H154" s="1467"/>
      <c r="I154" s="1467"/>
      <c r="J154" s="1467"/>
    </row>
  </sheetData>
  <mergeCells count="10">
    <mergeCell ref="A154:J154"/>
    <mergeCell ref="K133:L133"/>
    <mergeCell ref="A1:D1"/>
    <mergeCell ref="A2:D2"/>
    <mergeCell ref="A3:J3"/>
    <mergeCell ref="A5:D5"/>
    <mergeCell ref="E5:F5"/>
    <mergeCell ref="G5:H5"/>
    <mergeCell ref="I5:J5"/>
    <mergeCell ref="K1:L1"/>
  </mergeCells>
  <phoneticPr fontId="15" type="noConversion"/>
  <hyperlinks>
    <hyperlink ref="K133" location="預告統計資料發布時間表!A1" display="回發布時間表" xr:uid="{F3FDA008-AF22-4D72-88E5-8BB6A10DA820}"/>
    <hyperlink ref="K1" location="預告統計資料發布時間表!A1" display="回發布時間表" xr:uid="{AE172ADB-D267-4BE0-B3ED-7CA674DE6D4A}"/>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8154-7109-41C9-90FF-57A6E70A2373}">
  <dimension ref="A1:L159"/>
  <sheetViews>
    <sheetView topLeftCell="A143" workbookViewId="0">
      <selection activeCell="K143" sqref="K143:L143"/>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1" ht="21.15" customHeight="1">
      <c r="A1" s="1462" t="s">
        <v>863</v>
      </c>
      <c r="B1" s="1462"/>
      <c r="C1" s="1462"/>
      <c r="D1" s="1462"/>
      <c r="E1" s="329"/>
      <c r="F1" s="305"/>
      <c r="G1" s="305"/>
      <c r="H1" s="305"/>
      <c r="I1" s="306" t="s">
        <v>754</v>
      </c>
      <c r="J1" s="307" t="s">
        <v>864</v>
      </c>
      <c r="K1" s="311"/>
    </row>
    <row r="2" spans="1:11" ht="21.15" customHeight="1">
      <c r="A2" s="1463" t="s">
        <v>865</v>
      </c>
      <c r="B2" s="1463"/>
      <c r="C2" s="1463"/>
      <c r="D2" s="1463"/>
      <c r="E2" s="331" t="s">
        <v>1032</v>
      </c>
      <c r="F2" s="309"/>
      <c r="G2" s="309"/>
      <c r="H2" s="309"/>
      <c r="I2" s="306" t="s">
        <v>866</v>
      </c>
      <c r="J2" s="310" t="s">
        <v>867</v>
      </c>
      <c r="K2" s="311"/>
    </row>
    <row r="3" spans="1:11" ht="33">
      <c r="A3" s="1459" t="s">
        <v>868</v>
      </c>
      <c r="B3" s="1459"/>
      <c r="C3" s="1459"/>
      <c r="D3" s="1459"/>
      <c r="E3" s="1459"/>
      <c r="F3" s="1459"/>
      <c r="G3" s="1459"/>
      <c r="H3" s="1459"/>
      <c r="I3" s="1459"/>
      <c r="J3" s="1459"/>
      <c r="K3" s="311"/>
    </row>
    <row r="4" spans="1:11" ht="27" customHeight="1">
      <c r="A4" s="312"/>
      <c r="B4" s="312"/>
      <c r="C4" s="312"/>
      <c r="D4" s="312"/>
      <c r="E4" s="312" t="s">
        <v>726</v>
      </c>
      <c r="F4" s="313" t="s">
        <v>2241</v>
      </c>
      <c r="G4" s="313"/>
      <c r="H4" s="313"/>
      <c r="I4" s="313"/>
      <c r="J4" s="314" t="s">
        <v>869</v>
      </c>
      <c r="K4" s="311"/>
    </row>
    <row r="5" spans="1:11" ht="23.25" customHeight="1">
      <c r="A5" s="1460" t="s">
        <v>870</v>
      </c>
      <c r="B5" s="1464"/>
      <c r="C5" s="1464"/>
      <c r="D5" s="1461"/>
      <c r="E5" s="1460" t="s">
        <v>1034</v>
      </c>
      <c r="F5" s="1461"/>
      <c r="G5" s="1460" t="s">
        <v>871</v>
      </c>
      <c r="H5" s="1461"/>
      <c r="I5" s="1460" t="s">
        <v>872</v>
      </c>
      <c r="J5" s="1461"/>
      <c r="K5" s="311"/>
    </row>
    <row r="6" spans="1:11" ht="23.25" customHeight="1">
      <c r="A6" s="315" t="s">
        <v>873</v>
      </c>
      <c r="B6" s="316" t="s">
        <v>874</v>
      </c>
      <c r="C6" s="316" t="s">
        <v>875</v>
      </c>
      <c r="D6" s="317" t="s">
        <v>876</v>
      </c>
      <c r="E6" s="318" t="s">
        <v>877</v>
      </c>
      <c r="F6" s="318" t="s">
        <v>878</v>
      </c>
      <c r="G6" s="318" t="s">
        <v>877</v>
      </c>
      <c r="H6" s="318" t="s">
        <v>878</v>
      </c>
      <c r="I6" s="318" t="s">
        <v>877</v>
      </c>
      <c r="J6" s="318" t="s">
        <v>878</v>
      </c>
      <c r="K6" s="311"/>
    </row>
    <row r="7" spans="1:11" ht="19.5" customHeight="1">
      <c r="A7" s="607" t="s">
        <v>879</v>
      </c>
      <c r="B7" s="608" t="s">
        <v>879</v>
      </c>
      <c r="C7" s="608" t="s">
        <v>879</v>
      </c>
      <c r="D7" s="609" t="s">
        <v>880</v>
      </c>
      <c r="E7" s="610">
        <v>13544167</v>
      </c>
      <c r="F7" s="610">
        <v>176924666</v>
      </c>
      <c r="G7" s="610">
        <v>13544167</v>
      </c>
      <c r="H7" s="610">
        <v>142051418</v>
      </c>
      <c r="I7" s="610">
        <v>0</v>
      </c>
      <c r="J7" s="611">
        <v>34873248</v>
      </c>
      <c r="K7" s="311"/>
    </row>
    <row r="8" spans="1:11" ht="19.5" customHeight="1">
      <c r="A8" s="607" t="s">
        <v>879</v>
      </c>
      <c r="B8" s="612" t="s">
        <v>879</v>
      </c>
      <c r="C8" s="612" t="s">
        <v>879</v>
      </c>
      <c r="D8" s="609" t="s">
        <v>881</v>
      </c>
      <c r="E8" s="610">
        <v>13544167</v>
      </c>
      <c r="F8" s="610">
        <v>176716176</v>
      </c>
      <c r="G8" s="610">
        <v>13544167</v>
      </c>
      <c r="H8" s="610">
        <v>141842928</v>
      </c>
      <c r="I8" s="610">
        <v>0</v>
      </c>
      <c r="J8" s="611">
        <v>34873248</v>
      </c>
      <c r="K8" s="311"/>
    </row>
    <row r="9" spans="1:11" ht="19.5" customHeight="1">
      <c r="A9" s="607" t="s">
        <v>882</v>
      </c>
      <c r="B9" s="612" t="s">
        <v>879</v>
      </c>
      <c r="C9" s="612" t="s">
        <v>879</v>
      </c>
      <c r="D9" s="609" t="s">
        <v>883</v>
      </c>
      <c r="E9" s="610">
        <v>11617307</v>
      </c>
      <c r="F9" s="610">
        <v>110672991</v>
      </c>
      <c r="G9" s="610">
        <v>11617307</v>
      </c>
      <c r="H9" s="610">
        <v>110672991</v>
      </c>
      <c r="I9" s="610">
        <v>0</v>
      </c>
      <c r="J9" s="611">
        <v>0</v>
      </c>
      <c r="K9" s="311"/>
    </row>
    <row r="10" spans="1:11" ht="19.5" customHeight="1">
      <c r="A10" s="607" t="s">
        <v>882</v>
      </c>
      <c r="B10" s="612" t="s">
        <v>884</v>
      </c>
      <c r="C10" s="612" t="s">
        <v>879</v>
      </c>
      <c r="D10" s="609" t="s">
        <v>885</v>
      </c>
      <c r="E10" s="610">
        <v>0</v>
      </c>
      <c r="F10" s="610">
        <v>1200305</v>
      </c>
      <c r="G10" s="610">
        <v>0</v>
      </c>
      <c r="H10" s="610">
        <v>1200305</v>
      </c>
      <c r="I10" s="610">
        <v>0</v>
      </c>
      <c r="J10" s="611">
        <v>0</v>
      </c>
      <c r="K10" s="311"/>
    </row>
    <row r="11" spans="1:11" ht="19.5" customHeight="1">
      <c r="A11" s="607" t="s">
        <v>882</v>
      </c>
      <c r="B11" s="612" t="s">
        <v>884</v>
      </c>
      <c r="C11" s="612" t="s">
        <v>882</v>
      </c>
      <c r="D11" s="609" t="s">
        <v>886</v>
      </c>
      <c r="E11" s="610">
        <v>0</v>
      </c>
      <c r="F11" s="610">
        <v>925479</v>
      </c>
      <c r="G11" s="610">
        <v>0</v>
      </c>
      <c r="H11" s="610">
        <v>925479</v>
      </c>
      <c r="I11" s="610">
        <v>0</v>
      </c>
      <c r="J11" s="611">
        <v>0</v>
      </c>
      <c r="K11" s="311"/>
    </row>
    <row r="12" spans="1:11" ht="19.5" customHeight="1">
      <c r="A12" s="607" t="s">
        <v>882</v>
      </c>
      <c r="B12" s="612" t="s">
        <v>884</v>
      </c>
      <c r="C12" s="612" t="s">
        <v>884</v>
      </c>
      <c r="D12" s="609" t="s">
        <v>887</v>
      </c>
      <c r="E12" s="610">
        <v>0</v>
      </c>
      <c r="F12" s="610">
        <v>274826</v>
      </c>
      <c r="G12" s="610">
        <v>0</v>
      </c>
      <c r="H12" s="610">
        <v>274826</v>
      </c>
      <c r="I12" s="610">
        <v>0</v>
      </c>
      <c r="J12" s="611">
        <v>0</v>
      </c>
      <c r="K12" s="311"/>
    </row>
    <row r="13" spans="1:11" ht="19.5" customHeight="1">
      <c r="A13" s="607" t="s">
        <v>882</v>
      </c>
      <c r="B13" s="612" t="s">
        <v>888</v>
      </c>
      <c r="C13" s="612" t="s">
        <v>879</v>
      </c>
      <c r="D13" s="609" t="s">
        <v>889</v>
      </c>
      <c r="E13" s="610">
        <v>1625</v>
      </c>
      <c r="F13" s="610">
        <v>46534</v>
      </c>
      <c r="G13" s="610">
        <v>1625</v>
      </c>
      <c r="H13" s="610">
        <v>46534</v>
      </c>
      <c r="I13" s="610">
        <v>0</v>
      </c>
      <c r="J13" s="611">
        <v>0</v>
      </c>
      <c r="K13" s="311"/>
    </row>
    <row r="14" spans="1:11" ht="19.5" customHeight="1">
      <c r="A14" s="607" t="s">
        <v>882</v>
      </c>
      <c r="B14" s="612" t="s">
        <v>888</v>
      </c>
      <c r="C14" s="612" t="s">
        <v>882</v>
      </c>
      <c r="D14" s="609" t="s">
        <v>890</v>
      </c>
      <c r="E14" s="610">
        <v>1625</v>
      </c>
      <c r="F14" s="610">
        <v>46534</v>
      </c>
      <c r="G14" s="610">
        <v>1625</v>
      </c>
      <c r="H14" s="610">
        <v>46534</v>
      </c>
      <c r="I14" s="610">
        <v>0</v>
      </c>
      <c r="J14" s="611">
        <v>0</v>
      </c>
      <c r="K14" s="311"/>
    </row>
    <row r="15" spans="1:11" ht="19.5" customHeight="1">
      <c r="A15" s="607" t="s">
        <v>882</v>
      </c>
      <c r="B15" s="612" t="s">
        <v>891</v>
      </c>
      <c r="C15" s="612" t="s">
        <v>879</v>
      </c>
      <c r="D15" s="609" t="s">
        <v>892</v>
      </c>
      <c r="E15" s="610">
        <v>32595</v>
      </c>
      <c r="F15" s="610">
        <v>4819393</v>
      </c>
      <c r="G15" s="610">
        <v>32595</v>
      </c>
      <c r="H15" s="610">
        <v>4819393</v>
      </c>
      <c r="I15" s="610">
        <v>0</v>
      </c>
      <c r="J15" s="611">
        <v>0</v>
      </c>
      <c r="K15" s="311"/>
    </row>
    <row r="16" spans="1:11" ht="19.5" customHeight="1">
      <c r="A16" s="607" t="s">
        <v>882</v>
      </c>
      <c r="B16" s="612" t="s">
        <v>891</v>
      </c>
      <c r="C16" s="612" t="s">
        <v>882</v>
      </c>
      <c r="D16" s="609" t="s">
        <v>893</v>
      </c>
      <c r="E16" s="610">
        <v>32595</v>
      </c>
      <c r="F16" s="610">
        <v>4819393</v>
      </c>
      <c r="G16" s="610">
        <v>32595</v>
      </c>
      <c r="H16" s="610">
        <v>4819393</v>
      </c>
      <c r="I16" s="610">
        <v>0</v>
      </c>
      <c r="J16" s="611">
        <v>0</v>
      </c>
      <c r="K16" s="311"/>
    </row>
    <row r="17" spans="1:11" ht="19.5" customHeight="1">
      <c r="A17" s="607" t="s">
        <v>882</v>
      </c>
      <c r="B17" s="612" t="s">
        <v>894</v>
      </c>
      <c r="C17" s="612" t="s">
        <v>879</v>
      </c>
      <c r="D17" s="609" t="s">
        <v>895</v>
      </c>
      <c r="E17" s="610">
        <v>38243</v>
      </c>
      <c r="F17" s="610">
        <v>437143</v>
      </c>
      <c r="G17" s="610">
        <v>38243</v>
      </c>
      <c r="H17" s="610">
        <v>437143</v>
      </c>
      <c r="I17" s="610">
        <v>0</v>
      </c>
      <c r="J17" s="611">
        <v>0</v>
      </c>
      <c r="K17" s="311"/>
    </row>
    <row r="18" spans="1:11" ht="19.5" customHeight="1">
      <c r="A18" s="607" t="s">
        <v>882</v>
      </c>
      <c r="B18" s="612" t="s">
        <v>894</v>
      </c>
      <c r="C18" s="612" t="s">
        <v>882</v>
      </c>
      <c r="D18" s="609" t="s">
        <v>896</v>
      </c>
      <c r="E18" s="610">
        <v>38243</v>
      </c>
      <c r="F18" s="610">
        <v>437143</v>
      </c>
      <c r="G18" s="610">
        <v>38243</v>
      </c>
      <c r="H18" s="610">
        <v>437143</v>
      </c>
      <c r="I18" s="610">
        <v>0</v>
      </c>
      <c r="J18" s="611">
        <v>0</v>
      </c>
      <c r="K18" s="311"/>
    </row>
    <row r="19" spans="1:11" ht="19.5" customHeight="1">
      <c r="A19" s="607" t="s">
        <v>882</v>
      </c>
      <c r="B19" s="612" t="s">
        <v>897</v>
      </c>
      <c r="C19" s="612" t="s">
        <v>879</v>
      </c>
      <c r="D19" s="609" t="s">
        <v>898</v>
      </c>
      <c r="E19" s="610">
        <v>11844</v>
      </c>
      <c r="F19" s="610">
        <v>90282</v>
      </c>
      <c r="G19" s="610">
        <v>11844</v>
      </c>
      <c r="H19" s="610">
        <v>90282</v>
      </c>
      <c r="I19" s="610">
        <v>0</v>
      </c>
      <c r="J19" s="611">
        <v>0</v>
      </c>
      <c r="K19" s="311"/>
    </row>
    <row r="20" spans="1:11" ht="19.5" customHeight="1">
      <c r="A20" s="607" t="s">
        <v>882</v>
      </c>
      <c r="B20" s="612" t="s">
        <v>897</v>
      </c>
      <c r="C20" s="612" t="s">
        <v>882</v>
      </c>
      <c r="D20" s="609" t="s">
        <v>899</v>
      </c>
      <c r="E20" s="610">
        <v>11844</v>
      </c>
      <c r="F20" s="610">
        <v>90282</v>
      </c>
      <c r="G20" s="610">
        <v>11844</v>
      </c>
      <c r="H20" s="610">
        <v>90282</v>
      </c>
      <c r="I20" s="610">
        <v>0</v>
      </c>
      <c r="J20" s="611">
        <v>0</v>
      </c>
      <c r="K20" s="311"/>
    </row>
    <row r="21" spans="1:11" ht="19.5" customHeight="1">
      <c r="A21" s="607" t="s">
        <v>882</v>
      </c>
      <c r="B21" s="612" t="s">
        <v>900</v>
      </c>
      <c r="C21" s="612" t="s">
        <v>879</v>
      </c>
      <c r="D21" s="609" t="s">
        <v>901</v>
      </c>
      <c r="E21" s="610">
        <v>11533000</v>
      </c>
      <c r="F21" s="610">
        <v>104079334</v>
      </c>
      <c r="G21" s="610">
        <v>11533000</v>
      </c>
      <c r="H21" s="610">
        <v>104079334</v>
      </c>
      <c r="I21" s="610">
        <v>0</v>
      </c>
      <c r="J21" s="611">
        <v>0</v>
      </c>
      <c r="K21" s="311"/>
    </row>
    <row r="22" spans="1:11" ht="19.5" customHeight="1">
      <c r="A22" s="607" t="s">
        <v>882</v>
      </c>
      <c r="B22" s="612" t="s">
        <v>900</v>
      </c>
      <c r="C22" s="612" t="s">
        <v>882</v>
      </c>
      <c r="D22" s="609" t="s">
        <v>902</v>
      </c>
      <c r="E22" s="610">
        <v>11533000</v>
      </c>
      <c r="F22" s="610">
        <v>104079334</v>
      </c>
      <c r="G22" s="610">
        <v>11533000</v>
      </c>
      <c r="H22" s="610">
        <v>104079334</v>
      </c>
      <c r="I22" s="610">
        <v>0</v>
      </c>
      <c r="J22" s="611">
        <v>0</v>
      </c>
      <c r="K22" s="311"/>
    </row>
    <row r="23" spans="1:11" ht="19.5" customHeight="1">
      <c r="A23" s="607" t="s">
        <v>903</v>
      </c>
      <c r="B23" s="612" t="s">
        <v>879</v>
      </c>
      <c r="C23" s="612" t="s">
        <v>879</v>
      </c>
      <c r="D23" s="609" t="s">
        <v>904</v>
      </c>
      <c r="E23" s="610">
        <v>3350</v>
      </c>
      <c r="F23" s="610">
        <v>728938</v>
      </c>
      <c r="G23" s="610">
        <v>3350</v>
      </c>
      <c r="H23" s="610">
        <v>728938</v>
      </c>
      <c r="I23" s="610">
        <v>0</v>
      </c>
      <c r="J23" s="611">
        <v>0</v>
      </c>
      <c r="K23" s="311"/>
    </row>
    <row r="24" spans="1:11" ht="19.5" customHeight="1">
      <c r="A24" s="607" t="s">
        <v>903</v>
      </c>
      <c r="B24" s="612" t="s">
        <v>882</v>
      </c>
      <c r="C24" s="612" t="s">
        <v>879</v>
      </c>
      <c r="D24" s="609" t="s">
        <v>905</v>
      </c>
      <c r="E24" s="610">
        <v>3350</v>
      </c>
      <c r="F24" s="610">
        <v>728938</v>
      </c>
      <c r="G24" s="610">
        <v>3350</v>
      </c>
      <c r="H24" s="610">
        <v>728938</v>
      </c>
      <c r="I24" s="610">
        <v>0</v>
      </c>
      <c r="J24" s="611">
        <v>0</v>
      </c>
      <c r="K24" s="311"/>
    </row>
    <row r="25" spans="1:11" ht="19.5" customHeight="1">
      <c r="A25" s="607" t="s">
        <v>903</v>
      </c>
      <c r="B25" s="612" t="s">
        <v>882</v>
      </c>
      <c r="C25" s="612" t="s">
        <v>882</v>
      </c>
      <c r="D25" s="609" t="s">
        <v>906</v>
      </c>
      <c r="E25" s="610">
        <v>1847</v>
      </c>
      <c r="F25" s="610">
        <v>723015</v>
      </c>
      <c r="G25" s="610">
        <v>1847</v>
      </c>
      <c r="H25" s="610">
        <v>723015</v>
      </c>
      <c r="I25" s="610">
        <v>0</v>
      </c>
      <c r="J25" s="611">
        <v>0</v>
      </c>
      <c r="K25" s="311"/>
    </row>
    <row r="26" spans="1:11" ht="19.5" customHeight="1">
      <c r="A26" s="607" t="s">
        <v>903</v>
      </c>
      <c r="B26" s="612" t="s">
        <v>882</v>
      </c>
      <c r="C26" s="612" t="s">
        <v>884</v>
      </c>
      <c r="D26" s="609" t="s">
        <v>907</v>
      </c>
      <c r="E26" s="610">
        <v>1503</v>
      </c>
      <c r="F26" s="610">
        <v>5923</v>
      </c>
      <c r="G26" s="610">
        <v>1503</v>
      </c>
      <c r="H26" s="610">
        <v>5923</v>
      </c>
      <c r="I26" s="610">
        <v>0</v>
      </c>
      <c r="J26" s="611">
        <v>0</v>
      </c>
      <c r="K26" s="311"/>
    </row>
    <row r="27" spans="1:11" ht="19.5" customHeight="1">
      <c r="A27" s="607" t="s">
        <v>911</v>
      </c>
      <c r="B27" s="612" t="s">
        <v>879</v>
      </c>
      <c r="C27" s="612" t="s">
        <v>879</v>
      </c>
      <c r="D27" s="609" t="s">
        <v>912</v>
      </c>
      <c r="E27" s="610">
        <v>304508</v>
      </c>
      <c r="F27" s="610">
        <v>6842598</v>
      </c>
      <c r="G27" s="610">
        <v>304508</v>
      </c>
      <c r="H27" s="610">
        <v>6842598</v>
      </c>
      <c r="I27" s="610">
        <v>0</v>
      </c>
      <c r="J27" s="611">
        <v>0</v>
      </c>
      <c r="K27" s="311"/>
    </row>
    <row r="28" spans="1:11" ht="19.5" customHeight="1">
      <c r="A28" s="607" t="s">
        <v>911</v>
      </c>
      <c r="B28" s="612" t="s">
        <v>882</v>
      </c>
      <c r="C28" s="612" t="s">
        <v>879</v>
      </c>
      <c r="D28" s="609" t="s">
        <v>913</v>
      </c>
      <c r="E28" s="610">
        <v>110900</v>
      </c>
      <c r="F28" s="610">
        <v>1639863</v>
      </c>
      <c r="G28" s="610">
        <v>110900</v>
      </c>
      <c r="H28" s="610">
        <v>1639863</v>
      </c>
      <c r="I28" s="610">
        <v>0</v>
      </c>
      <c r="J28" s="611">
        <v>0</v>
      </c>
      <c r="K28" s="311"/>
    </row>
    <row r="29" spans="1:11" ht="23.25" customHeight="1">
      <c r="A29" s="607" t="s">
        <v>911</v>
      </c>
      <c r="B29" s="612" t="s">
        <v>882</v>
      </c>
      <c r="C29" s="612" t="s">
        <v>882</v>
      </c>
      <c r="D29" s="609" t="s">
        <v>914</v>
      </c>
      <c r="E29" s="610">
        <v>100000</v>
      </c>
      <c r="F29" s="610">
        <v>1548563</v>
      </c>
      <c r="G29" s="610">
        <v>100000</v>
      </c>
      <c r="H29" s="610">
        <v>1548563</v>
      </c>
      <c r="I29" s="610">
        <v>0</v>
      </c>
      <c r="J29" s="611">
        <v>0</v>
      </c>
      <c r="K29" s="311"/>
    </row>
    <row r="30" spans="1:11" ht="23.25" customHeight="1">
      <c r="A30" s="607" t="s">
        <v>911</v>
      </c>
      <c r="B30" s="612" t="s">
        <v>882</v>
      </c>
      <c r="C30" s="612" t="s">
        <v>884</v>
      </c>
      <c r="D30" s="609" t="s">
        <v>915</v>
      </c>
      <c r="E30" s="610">
        <v>10900</v>
      </c>
      <c r="F30" s="610">
        <v>91300</v>
      </c>
      <c r="G30" s="610">
        <v>10900</v>
      </c>
      <c r="H30" s="610">
        <v>91300</v>
      </c>
      <c r="I30" s="610">
        <v>0</v>
      </c>
      <c r="J30" s="611">
        <v>0</v>
      </c>
      <c r="K30" s="311"/>
    </row>
    <row r="31" spans="1:11" ht="19.5" customHeight="1">
      <c r="A31" s="607" t="s">
        <v>911</v>
      </c>
      <c r="B31" s="612" t="s">
        <v>908</v>
      </c>
      <c r="C31" s="612" t="s">
        <v>879</v>
      </c>
      <c r="D31" s="609" t="s">
        <v>916</v>
      </c>
      <c r="E31" s="610">
        <v>193608</v>
      </c>
      <c r="F31" s="610">
        <v>5202735</v>
      </c>
      <c r="G31" s="610">
        <v>193608</v>
      </c>
      <c r="H31" s="610">
        <v>5202735</v>
      </c>
      <c r="I31" s="610">
        <v>0</v>
      </c>
      <c r="J31" s="611">
        <v>0</v>
      </c>
      <c r="K31" s="311"/>
    </row>
    <row r="32" spans="1:11" ht="19.5" customHeight="1">
      <c r="A32" s="607" t="s">
        <v>911</v>
      </c>
      <c r="B32" s="612" t="s">
        <v>908</v>
      </c>
      <c r="C32" s="612" t="s">
        <v>908</v>
      </c>
      <c r="D32" s="609" t="s">
        <v>917</v>
      </c>
      <c r="E32" s="610">
        <v>0</v>
      </c>
      <c r="F32" s="610">
        <v>29200</v>
      </c>
      <c r="G32" s="610">
        <v>0</v>
      </c>
      <c r="H32" s="610">
        <v>29200</v>
      </c>
      <c r="I32" s="610">
        <v>0</v>
      </c>
      <c r="J32" s="611">
        <v>0</v>
      </c>
      <c r="K32" s="311"/>
    </row>
    <row r="33" spans="1:11" ht="19.5" customHeight="1">
      <c r="A33" s="607" t="s">
        <v>911</v>
      </c>
      <c r="B33" s="612" t="s">
        <v>908</v>
      </c>
      <c r="C33" s="612" t="s">
        <v>918</v>
      </c>
      <c r="D33" s="609" t="s">
        <v>919</v>
      </c>
      <c r="E33" s="610">
        <v>149830</v>
      </c>
      <c r="F33" s="610">
        <v>1326411</v>
      </c>
      <c r="G33" s="610">
        <v>149830</v>
      </c>
      <c r="H33" s="610">
        <v>1326411</v>
      </c>
      <c r="I33" s="610">
        <v>0</v>
      </c>
      <c r="J33" s="611">
        <v>0</v>
      </c>
      <c r="K33" s="311"/>
    </row>
    <row r="34" spans="1:11" ht="19.5" customHeight="1">
      <c r="A34" s="607" t="s">
        <v>911</v>
      </c>
      <c r="B34" s="612" t="s">
        <v>908</v>
      </c>
      <c r="C34" s="612" t="s">
        <v>920</v>
      </c>
      <c r="D34" s="609" t="s">
        <v>921</v>
      </c>
      <c r="E34" s="610">
        <v>43778</v>
      </c>
      <c r="F34" s="610">
        <v>3847124</v>
      </c>
      <c r="G34" s="610">
        <v>43778</v>
      </c>
      <c r="H34" s="610">
        <v>3847124</v>
      </c>
      <c r="I34" s="610">
        <v>0</v>
      </c>
      <c r="J34" s="611">
        <v>0</v>
      </c>
      <c r="K34" s="311"/>
    </row>
    <row r="35" spans="1:11" ht="19.5" customHeight="1">
      <c r="A35" s="607" t="s">
        <v>922</v>
      </c>
      <c r="B35" s="612" t="s">
        <v>879</v>
      </c>
      <c r="C35" s="612" t="s">
        <v>879</v>
      </c>
      <c r="D35" s="609" t="s">
        <v>923</v>
      </c>
      <c r="E35" s="610">
        <v>27292</v>
      </c>
      <c r="F35" s="610">
        <v>502699</v>
      </c>
      <c r="G35" s="610">
        <v>27292</v>
      </c>
      <c r="H35" s="610">
        <v>502699</v>
      </c>
      <c r="I35" s="610">
        <v>0</v>
      </c>
      <c r="J35" s="611">
        <v>0</v>
      </c>
      <c r="K35" s="311"/>
    </row>
    <row r="36" spans="1:11" ht="19.5" customHeight="1">
      <c r="A36" s="607" t="s">
        <v>922</v>
      </c>
      <c r="B36" s="612" t="s">
        <v>882</v>
      </c>
      <c r="C36" s="612" t="s">
        <v>879</v>
      </c>
      <c r="D36" s="609" t="s">
        <v>924</v>
      </c>
      <c r="E36" s="610">
        <v>27292</v>
      </c>
      <c r="F36" s="610">
        <v>487699</v>
      </c>
      <c r="G36" s="610">
        <v>27292</v>
      </c>
      <c r="H36" s="610">
        <v>487699</v>
      </c>
      <c r="I36" s="610">
        <v>0</v>
      </c>
      <c r="J36" s="611">
        <v>0</v>
      </c>
      <c r="K36" s="311"/>
    </row>
    <row r="37" spans="1:11" ht="19.5" customHeight="1">
      <c r="A37" s="607" t="s">
        <v>922</v>
      </c>
      <c r="B37" s="612" t="s">
        <v>882</v>
      </c>
      <c r="C37" s="612" t="s">
        <v>882</v>
      </c>
      <c r="D37" s="609" t="s">
        <v>925</v>
      </c>
      <c r="E37" s="610">
        <v>25292</v>
      </c>
      <c r="F37" s="610">
        <v>260481</v>
      </c>
      <c r="G37" s="610">
        <v>25292</v>
      </c>
      <c r="H37" s="610">
        <v>260481</v>
      </c>
      <c r="I37" s="610">
        <v>0</v>
      </c>
      <c r="J37" s="611">
        <v>0</v>
      </c>
      <c r="K37" s="311"/>
    </row>
    <row r="38" spans="1:11" ht="19.5" customHeight="1">
      <c r="A38" s="607" t="s">
        <v>922</v>
      </c>
      <c r="B38" s="612" t="s">
        <v>882</v>
      </c>
      <c r="C38" s="612" t="s">
        <v>908</v>
      </c>
      <c r="D38" s="609" t="s">
        <v>926</v>
      </c>
      <c r="E38" s="610">
        <v>2000</v>
      </c>
      <c r="F38" s="610">
        <v>227218</v>
      </c>
      <c r="G38" s="610">
        <v>2000</v>
      </c>
      <c r="H38" s="610">
        <v>227218</v>
      </c>
      <c r="I38" s="610">
        <v>0</v>
      </c>
      <c r="J38" s="611">
        <v>0</v>
      </c>
      <c r="K38" s="311"/>
    </row>
    <row r="39" spans="1:11" ht="19.5" customHeight="1">
      <c r="A39" s="607" t="s">
        <v>922</v>
      </c>
      <c r="B39" s="612" t="s">
        <v>911</v>
      </c>
      <c r="C39" s="612" t="s">
        <v>879</v>
      </c>
      <c r="D39" s="609" t="s">
        <v>2162</v>
      </c>
      <c r="E39" s="610">
        <v>0</v>
      </c>
      <c r="F39" s="610">
        <v>15000</v>
      </c>
      <c r="G39" s="610">
        <v>0</v>
      </c>
      <c r="H39" s="610">
        <v>15000</v>
      </c>
      <c r="I39" s="610">
        <v>0</v>
      </c>
      <c r="J39" s="611">
        <v>0</v>
      </c>
      <c r="K39" s="311"/>
    </row>
    <row r="40" spans="1:11" ht="19.5" customHeight="1">
      <c r="A40" s="607" t="s">
        <v>922</v>
      </c>
      <c r="B40" s="612" t="s">
        <v>911</v>
      </c>
      <c r="C40" s="612" t="s">
        <v>882</v>
      </c>
      <c r="D40" s="609" t="s">
        <v>2163</v>
      </c>
      <c r="E40" s="610">
        <v>0</v>
      </c>
      <c r="F40" s="610">
        <v>15000</v>
      </c>
      <c r="G40" s="610">
        <v>0</v>
      </c>
      <c r="H40" s="610">
        <v>15000</v>
      </c>
      <c r="I40" s="610">
        <v>0</v>
      </c>
      <c r="J40" s="611">
        <v>0</v>
      </c>
      <c r="K40" s="311"/>
    </row>
    <row r="41" spans="1:11" ht="19.5" customHeight="1">
      <c r="A41" s="607" t="s">
        <v>920</v>
      </c>
      <c r="B41" s="612" t="s">
        <v>879</v>
      </c>
      <c r="C41" s="612" t="s">
        <v>879</v>
      </c>
      <c r="D41" s="609" t="s">
        <v>927</v>
      </c>
      <c r="E41" s="610">
        <v>0</v>
      </c>
      <c r="F41" s="610">
        <v>1500000</v>
      </c>
      <c r="G41" s="610">
        <v>0</v>
      </c>
      <c r="H41" s="610">
        <v>1500000</v>
      </c>
      <c r="I41" s="610">
        <v>0</v>
      </c>
      <c r="J41" s="611">
        <v>0</v>
      </c>
      <c r="K41" s="311"/>
    </row>
    <row r="42" spans="1:11" ht="19.5" customHeight="1">
      <c r="A42" s="607" t="s">
        <v>920</v>
      </c>
      <c r="B42" s="612" t="s">
        <v>884</v>
      </c>
      <c r="C42" s="612" t="s">
        <v>879</v>
      </c>
      <c r="D42" s="609" t="s">
        <v>928</v>
      </c>
      <c r="E42" s="610">
        <v>0</v>
      </c>
      <c r="F42" s="610">
        <v>1500000</v>
      </c>
      <c r="G42" s="610">
        <v>0</v>
      </c>
      <c r="H42" s="610">
        <v>1500000</v>
      </c>
      <c r="I42" s="610">
        <v>0</v>
      </c>
      <c r="J42" s="611">
        <v>0</v>
      </c>
      <c r="K42" s="311"/>
    </row>
    <row r="43" spans="1:11" ht="19.5" customHeight="1">
      <c r="A43" s="607" t="s">
        <v>920</v>
      </c>
      <c r="B43" s="612" t="s">
        <v>884</v>
      </c>
      <c r="C43" s="612" t="s">
        <v>882</v>
      </c>
      <c r="D43" s="609" t="s">
        <v>929</v>
      </c>
      <c r="E43" s="610">
        <v>0</v>
      </c>
      <c r="F43" s="610">
        <v>1500000</v>
      </c>
      <c r="G43" s="610">
        <v>0</v>
      </c>
      <c r="H43" s="610">
        <v>1500000</v>
      </c>
      <c r="I43" s="610">
        <v>0</v>
      </c>
      <c r="J43" s="611">
        <v>0</v>
      </c>
      <c r="K43" s="311"/>
    </row>
    <row r="44" spans="1:11" ht="19.5" customHeight="1">
      <c r="A44" s="607" t="s">
        <v>930</v>
      </c>
      <c r="B44" s="612" t="s">
        <v>879</v>
      </c>
      <c r="C44" s="612" t="s">
        <v>879</v>
      </c>
      <c r="D44" s="609" t="s">
        <v>931</v>
      </c>
      <c r="E44" s="610">
        <v>1487575</v>
      </c>
      <c r="F44" s="610">
        <v>55501157</v>
      </c>
      <c r="G44" s="610">
        <v>1487575</v>
      </c>
      <c r="H44" s="610">
        <v>20627909</v>
      </c>
      <c r="I44" s="610">
        <v>0</v>
      </c>
      <c r="J44" s="611">
        <v>34873248</v>
      </c>
      <c r="K44" s="311"/>
    </row>
    <row r="45" spans="1:11" ht="19.5" customHeight="1">
      <c r="A45" s="607" t="s">
        <v>930</v>
      </c>
      <c r="B45" s="612" t="s">
        <v>882</v>
      </c>
      <c r="C45" s="612" t="s">
        <v>879</v>
      </c>
      <c r="D45" s="609" t="s">
        <v>932</v>
      </c>
      <c r="E45" s="610">
        <v>1487575</v>
      </c>
      <c r="F45" s="610">
        <v>55501157</v>
      </c>
      <c r="G45" s="610">
        <v>1487575</v>
      </c>
      <c r="H45" s="610">
        <v>20627909</v>
      </c>
      <c r="I45" s="610">
        <v>0</v>
      </c>
      <c r="J45" s="611">
        <v>34873248</v>
      </c>
      <c r="K45" s="311"/>
    </row>
    <row r="46" spans="1:11" ht="19.5" customHeight="1">
      <c r="A46" s="607" t="s">
        <v>930</v>
      </c>
      <c r="B46" s="612" t="s">
        <v>882</v>
      </c>
      <c r="C46" s="612" t="s">
        <v>882</v>
      </c>
      <c r="D46" s="609" t="s">
        <v>933</v>
      </c>
      <c r="E46" s="610">
        <v>0</v>
      </c>
      <c r="F46" s="610">
        <v>1909219</v>
      </c>
      <c r="G46" s="610">
        <v>0</v>
      </c>
      <c r="H46" s="610">
        <v>1909219</v>
      </c>
      <c r="I46" s="610">
        <v>0</v>
      </c>
      <c r="J46" s="611">
        <v>0</v>
      </c>
      <c r="K46" s="311"/>
    </row>
    <row r="47" spans="1:11" ht="19.5" customHeight="1">
      <c r="A47" s="607" t="s">
        <v>930</v>
      </c>
      <c r="B47" s="612" t="s">
        <v>882</v>
      </c>
      <c r="C47" s="612" t="s">
        <v>884</v>
      </c>
      <c r="D47" s="609" t="s">
        <v>934</v>
      </c>
      <c r="E47" s="610">
        <v>1487575</v>
      </c>
      <c r="F47" s="610">
        <v>53591938</v>
      </c>
      <c r="G47" s="610">
        <v>1487575</v>
      </c>
      <c r="H47" s="610">
        <v>18718690</v>
      </c>
      <c r="I47" s="610">
        <v>0</v>
      </c>
      <c r="J47" s="611">
        <v>34873248</v>
      </c>
      <c r="K47" s="311"/>
    </row>
    <row r="48" spans="1:11" ht="19.5" customHeight="1">
      <c r="A48" s="607" t="s">
        <v>935</v>
      </c>
      <c r="B48" s="612" t="s">
        <v>879</v>
      </c>
      <c r="C48" s="612" t="s">
        <v>879</v>
      </c>
      <c r="D48" s="609" t="s">
        <v>936</v>
      </c>
      <c r="E48" s="610">
        <v>0</v>
      </c>
      <c r="F48" s="610">
        <v>70000</v>
      </c>
      <c r="G48" s="610">
        <v>0</v>
      </c>
      <c r="H48" s="610">
        <v>70000</v>
      </c>
      <c r="I48" s="610">
        <v>0</v>
      </c>
      <c r="J48" s="611">
        <v>0</v>
      </c>
      <c r="K48" s="311"/>
    </row>
    <row r="49" spans="1:11" ht="19.5" customHeight="1">
      <c r="A49" s="607" t="s">
        <v>935</v>
      </c>
      <c r="B49" s="612" t="s">
        <v>882</v>
      </c>
      <c r="C49" s="612" t="s">
        <v>879</v>
      </c>
      <c r="D49" s="609" t="s">
        <v>937</v>
      </c>
      <c r="E49" s="610">
        <v>0</v>
      </c>
      <c r="F49" s="610">
        <v>70000</v>
      </c>
      <c r="G49" s="610">
        <v>0</v>
      </c>
      <c r="H49" s="610">
        <v>70000</v>
      </c>
      <c r="I49" s="610">
        <v>0</v>
      </c>
      <c r="J49" s="611">
        <v>0</v>
      </c>
      <c r="K49" s="311"/>
    </row>
    <row r="50" spans="1:11" ht="19.5" customHeight="1">
      <c r="A50" s="607" t="s">
        <v>935</v>
      </c>
      <c r="B50" s="612" t="s">
        <v>882</v>
      </c>
      <c r="C50" s="612" t="s">
        <v>882</v>
      </c>
      <c r="D50" s="609" t="s">
        <v>938</v>
      </c>
      <c r="E50" s="610">
        <v>0</v>
      </c>
      <c r="F50" s="610">
        <v>70000</v>
      </c>
      <c r="G50" s="610">
        <v>0</v>
      </c>
      <c r="H50" s="610">
        <v>70000</v>
      </c>
      <c r="I50" s="610">
        <v>0</v>
      </c>
      <c r="J50" s="611">
        <v>0</v>
      </c>
      <c r="K50" s="311"/>
    </row>
    <row r="51" spans="1:11" ht="19.5" customHeight="1">
      <c r="A51" s="607" t="s">
        <v>939</v>
      </c>
      <c r="B51" s="612" t="s">
        <v>879</v>
      </c>
      <c r="C51" s="612" t="s">
        <v>879</v>
      </c>
      <c r="D51" s="609" t="s">
        <v>940</v>
      </c>
      <c r="E51" s="610">
        <v>104135</v>
      </c>
      <c r="F51" s="610">
        <v>897793</v>
      </c>
      <c r="G51" s="610">
        <v>104135</v>
      </c>
      <c r="H51" s="610">
        <v>897793</v>
      </c>
      <c r="I51" s="610">
        <v>0</v>
      </c>
      <c r="J51" s="611">
        <v>0</v>
      </c>
      <c r="K51" s="311"/>
    </row>
    <row r="52" spans="1:11" ht="19.5" customHeight="1">
      <c r="A52" s="607" t="s">
        <v>939</v>
      </c>
      <c r="B52" s="612" t="s">
        <v>882</v>
      </c>
      <c r="C52" s="612" t="s">
        <v>879</v>
      </c>
      <c r="D52" s="609" t="s">
        <v>941</v>
      </c>
      <c r="E52" s="610">
        <v>14760</v>
      </c>
      <c r="F52" s="610">
        <v>184580</v>
      </c>
      <c r="G52" s="610">
        <v>14760</v>
      </c>
      <c r="H52" s="610">
        <v>184580</v>
      </c>
      <c r="I52" s="610">
        <v>0</v>
      </c>
      <c r="J52" s="611">
        <v>0</v>
      </c>
      <c r="K52" s="311"/>
    </row>
    <row r="53" spans="1:11" ht="19.5" customHeight="1">
      <c r="A53" s="607" t="s">
        <v>939</v>
      </c>
      <c r="B53" s="612" t="s">
        <v>882</v>
      </c>
      <c r="C53" s="612" t="s">
        <v>882</v>
      </c>
      <c r="D53" s="609" t="s">
        <v>942</v>
      </c>
      <c r="E53" s="610">
        <v>14760</v>
      </c>
      <c r="F53" s="610">
        <v>184580</v>
      </c>
      <c r="G53" s="610">
        <v>14760</v>
      </c>
      <c r="H53" s="610">
        <v>184580</v>
      </c>
      <c r="I53" s="610">
        <v>0</v>
      </c>
      <c r="J53" s="611">
        <v>0</v>
      </c>
      <c r="K53" s="311"/>
    </row>
    <row r="54" spans="1:11" ht="23.25" customHeight="1">
      <c r="A54" s="607" t="s">
        <v>939</v>
      </c>
      <c r="B54" s="612" t="s">
        <v>884</v>
      </c>
      <c r="C54" s="612" t="s">
        <v>879</v>
      </c>
      <c r="D54" s="609" t="s">
        <v>943</v>
      </c>
      <c r="E54" s="610">
        <v>89375</v>
      </c>
      <c r="F54" s="610">
        <v>713213</v>
      </c>
      <c r="G54" s="610">
        <v>89375</v>
      </c>
      <c r="H54" s="610">
        <v>713213</v>
      </c>
      <c r="I54" s="610">
        <v>0</v>
      </c>
      <c r="J54" s="611">
        <v>0</v>
      </c>
      <c r="K54" s="311"/>
    </row>
    <row r="55" spans="1:11" ht="23.25" customHeight="1">
      <c r="A55" s="607" t="s">
        <v>939</v>
      </c>
      <c r="B55" s="612" t="s">
        <v>884</v>
      </c>
      <c r="C55" s="612" t="s">
        <v>882</v>
      </c>
      <c r="D55" s="609" t="s">
        <v>944</v>
      </c>
      <c r="E55" s="610">
        <v>0</v>
      </c>
      <c r="F55" s="610">
        <v>1829</v>
      </c>
      <c r="G55" s="610">
        <v>0</v>
      </c>
      <c r="H55" s="610">
        <v>1829</v>
      </c>
      <c r="I55" s="610">
        <v>0</v>
      </c>
      <c r="J55" s="611">
        <v>0</v>
      </c>
      <c r="K55" s="311"/>
    </row>
    <row r="56" spans="1:11" ht="19.5" customHeight="1">
      <c r="A56" s="607" t="s">
        <v>939</v>
      </c>
      <c r="B56" s="612" t="s">
        <v>884</v>
      </c>
      <c r="C56" s="612" t="s">
        <v>903</v>
      </c>
      <c r="D56" s="609" t="s">
        <v>945</v>
      </c>
      <c r="E56" s="610">
        <v>64821</v>
      </c>
      <c r="F56" s="610">
        <v>461262</v>
      </c>
      <c r="G56" s="610">
        <v>64821</v>
      </c>
      <c r="H56" s="610">
        <v>461262</v>
      </c>
      <c r="I56" s="610">
        <v>0</v>
      </c>
      <c r="J56" s="611">
        <v>0</v>
      </c>
      <c r="K56" s="613"/>
    </row>
    <row r="57" spans="1:11" ht="19.5" customHeight="1">
      <c r="A57" s="607" t="s">
        <v>939</v>
      </c>
      <c r="B57" s="612" t="s">
        <v>884</v>
      </c>
      <c r="C57" s="612" t="s">
        <v>935</v>
      </c>
      <c r="D57" s="609" t="s">
        <v>946</v>
      </c>
      <c r="E57" s="610">
        <v>24554</v>
      </c>
      <c r="F57" s="610">
        <v>250122</v>
      </c>
      <c r="G57" s="610">
        <v>24554</v>
      </c>
      <c r="H57" s="610">
        <v>250122</v>
      </c>
      <c r="I57" s="610">
        <v>0</v>
      </c>
      <c r="J57" s="611">
        <v>0</v>
      </c>
      <c r="K57" s="311"/>
    </row>
    <row r="58" spans="1:11" ht="19.5" customHeight="1">
      <c r="A58" s="607" t="s">
        <v>879</v>
      </c>
      <c r="B58" s="612" t="s">
        <v>879</v>
      </c>
      <c r="C58" s="612" t="s">
        <v>879</v>
      </c>
      <c r="D58" s="609" t="s">
        <v>947</v>
      </c>
      <c r="E58" s="610">
        <v>0</v>
      </c>
      <c r="F58" s="610">
        <v>208490</v>
      </c>
      <c r="G58" s="610">
        <v>0</v>
      </c>
      <c r="H58" s="610">
        <v>208490</v>
      </c>
      <c r="I58" s="610">
        <v>0</v>
      </c>
      <c r="J58" s="611">
        <v>0</v>
      </c>
      <c r="K58" s="311"/>
    </row>
    <row r="59" spans="1:11" ht="19.5" customHeight="1">
      <c r="A59" s="607" t="s">
        <v>922</v>
      </c>
      <c r="B59" s="612" t="s">
        <v>879</v>
      </c>
      <c r="C59" s="612" t="s">
        <v>879</v>
      </c>
      <c r="D59" s="609" t="s">
        <v>923</v>
      </c>
      <c r="E59" s="610">
        <v>0</v>
      </c>
      <c r="F59" s="610">
        <v>208490</v>
      </c>
      <c r="G59" s="610">
        <v>0</v>
      </c>
      <c r="H59" s="610">
        <v>208490</v>
      </c>
      <c r="I59" s="610">
        <v>0</v>
      </c>
      <c r="J59" s="611">
        <v>0</v>
      </c>
      <c r="K59" s="311"/>
    </row>
    <row r="60" spans="1:11" ht="19.5" customHeight="1">
      <c r="A60" s="607" t="s">
        <v>922</v>
      </c>
      <c r="B60" s="612" t="s">
        <v>884</v>
      </c>
      <c r="C60" s="612" t="s">
        <v>879</v>
      </c>
      <c r="D60" s="609" t="s">
        <v>1465</v>
      </c>
      <c r="E60" s="610">
        <v>0</v>
      </c>
      <c r="F60" s="610">
        <v>208490</v>
      </c>
      <c r="G60" s="610">
        <v>0</v>
      </c>
      <c r="H60" s="610">
        <v>208490</v>
      </c>
      <c r="I60" s="610">
        <v>0</v>
      </c>
      <c r="J60" s="611">
        <v>0</v>
      </c>
      <c r="K60" s="311"/>
    </row>
    <row r="61" spans="1:11" ht="19.5" customHeight="1">
      <c r="A61" s="607" t="s">
        <v>922</v>
      </c>
      <c r="B61" s="612" t="s">
        <v>884</v>
      </c>
      <c r="C61" s="612" t="s">
        <v>882</v>
      </c>
      <c r="D61" s="609" t="s">
        <v>1466</v>
      </c>
      <c r="E61" s="610">
        <v>0</v>
      </c>
      <c r="F61" s="610">
        <v>208490</v>
      </c>
      <c r="G61" s="610">
        <v>0</v>
      </c>
      <c r="H61" s="610">
        <v>208490</v>
      </c>
      <c r="I61" s="610">
        <v>0</v>
      </c>
      <c r="J61" s="611">
        <v>0</v>
      </c>
      <c r="K61" s="311"/>
    </row>
    <row r="62" spans="1:11" ht="19.5" customHeight="1">
      <c r="A62" s="607" t="s">
        <v>879</v>
      </c>
      <c r="B62" s="612" t="s">
        <v>879</v>
      </c>
      <c r="C62" s="612" t="s">
        <v>879</v>
      </c>
      <c r="D62" s="609" t="s">
        <v>948</v>
      </c>
      <c r="E62" s="610">
        <v>0</v>
      </c>
      <c r="F62" s="610">
        <v>0</v>
      </c>
      <c r="G62" s="610">
        <v>0</v>
      </c>
      <c r="H62" s="610">
        <v>0</v>
      </c>
      <c r="I62" s="610">
        <v>0</v>
      </c>
      <c r="J62" s="611">
        <v>0</v>
      </c>
      <c r="K62" s="311"/>
    </row>
    <row r="63" spans="1:11" ht="19.5" customHeight="1">
      <c r="A63" s="607" t="s">
        <v>879</v>
      </c>
      <c r="B63" s="612" t="s">
        <v>879</v>
      </c>
      <c r="C63" s="612" t="s">
        <v>879</v>
      </c>
      <c r="D63" s="609" t="s">
        <v>949</v>
      </c>
      <c r="E63" s="610">
        <v>13544167</v>
      </c>
      <c r="F63" s="610">
        <v>176924666</v>
      </c>
      <c r="G63" s="610" t="s">
        <v>879</v>
      </c>
      <c r="H63" s="610" t="s">
        <v>879</v>
      </c>
      <c r="I63" s="610" t="s">
        <v>879</v>
      </c>
      <c r="J63" s="611" t="s">
        <v>879</v>
      </c>
      <c r="K63" s="311"/>
    </row>
    <row r="64" spans="1:11" ht="19.5" customHeight="1">
      <c r="A64" s="311"/>
      <c r="F64" s="308"/>
      <c r="G64" s="308"/>
      <c r="H64" s="308"/>
      <c r="I64" s="308"/>
      <c r="J64" s="308"/>
    </row>
    <row r="65" spans="1:11" ht="19.5" customHeight="1">
      <c r="A65" s="311"/>
      <c r="F65" s="308"/>
      <c r="G65" s="308"/>
      <c r="H65" s="308"/>
      <c r="I65" s="308"/>
      <c r="J65" s="308"/>
    </row>
    <row r="66" spans="1:11" ht="19.5" customHeight="1">
      <c r="A66" s="311"/>
      <c r="F66" s="308"/>
      <c r="G66" s="308"/>
      <c r="H66" s="308"/>
      <c r="I66" s="308"/>
      <c r="J66" s="308"/>
    </row>
    <row r="67" spans="1:11" ht="23.25" customHeight="1">
      <c r="A67" s="1454" t="s">
        <v>870</v>
      </c>
      <c r="B67" s="1455"/>
      <c r="C67" s="1455"/>
      <c r="D67" s="1456"/>
      <c r="E67" s="1457" t="s">
        <v>1034</v>
      </c>
      <c r="F67" s="1458"/>
      <c r="G67" s="1457" t="s">
        <v>950</v>
      </c>
      <c r="H67" s="1458"/>
      <c r="I67" s="1457" t="s">
        <v>951</v>
      </c>
      <c r="J67" s="1458"/>
      <c r="K67" s="311"/>
    </row>
    <row r="68" spans="1:11" ht="23.25" customHeight="1">
      <c r="A68" s="325" t="s">
        <v>873</v>
      </c>
      <c r="B68" s="326" t="s">
        <v>874</v>
      </c>
      <c r="C68" s="326" t="s">
        <v>875</v>
      </c>
      <c r="D68" s="327" t="s">
        <v>876</v>
      </c>
      <c r="E68" s="328" t="s">
        <v>877</v>
      </c>
      <c r="F68" s="328" t="s">
        <v>878</v>
      </c>
      <c r="G68" s="328" t="s">
        <v>877</v>
      </c>
      <c r="H68" s="328" t="s">
        <v>878</v>
      </c>
      <c r="I68" s="328" t="s">
        <v>877</v>
      </c>
      <c r="J68" s="328" t="s">
        <v>878</v>
      </c>
      <c r="K68" s="311"/>
    </row>
    <row r="69" spans="1:11" ht="20.25" customHeight="1">
      <c r="A69" s="607" t="s">
        <v>879</v>
      </c>
      <c r="B69" s="608" t="s">
        <v>879</v>
      </c>
      <c r="C69" s="608" t="s">
        <v>879</v>
      </c>
      <c r="D69" s="609" t="s">
        <v>880</v>
      </c>
      <c r="E69" s="610">
        <v>14153882</v>
      </c>
      <c r="F69" s="610">
        <v>190556274</v>
      </c>
      <c r="G69" s="610">
        <v>10810516</v>
      </c>
      <c r="H69" s="610">
        <v>103830199</v>
      </c>
      <c r="I69" s="610">
        <v>3343366</v>
      </c>
      <c r="J69" s="611">
        <v>86726075</v>
      </c>
      <c r="K69" s="311"/>
    </row>
    <row r="70" spans="1:11" ht="20.25" customHeight="1">
      <c r="A70" s="607" t="s">
        <v>879</v>
      </c>
      <c r="B70" s="612" t="s">
        <v>879</v>
      </c>
      <c r="C70" s="612" t="s">
        <v>879</v>
      </c>
      <c r="D70" s="609" t="s">
        <v>881</v>
      </c>
      <c r="E70" s="610">
        <v>10404011</v>
      </c>
      <c r="F70" s="610">
        <v>102944404</v>
      </c>
      <c r="G70" s="610">
        <v>10145827</v>
      </c>
      <c r="H70" s="610">
        <v>97934838</v>
      </c>
      <c r="I70" s="610">
        <v>258184</v>
      </c>
      <c r="J70" s="611">
        <v>5009566</v>
      </c>
      <c r="K70" s="311"/>
    </row>
    <row r="71" spans="1:11" ht="20.25" customHeight="1">
      <c r="A71" s="607" t="s">
        <v>882</v>
      </c>
      <c r="B71" s="612" t="s">
        <v>879</v>
      </c>
      <c r="C71" s="612" t="s">
        <v>879</v>
      </c>
      <c r="D71" s="609" t="s">
        <v>952</v>
      </c>
      <c r="E71" s="610">
        <v>5222972</v>
      </c>
      <c r="F71" s="610">
        <v>47822249</v>
      </c>
      <c r="G71" s="610">
        <v>5222972</v>
      </c>
      <c r="H71" s="610">
        <v>47387249</v>
      </c>
      <c r="I71" s="610">
        <v>0</v>
      </c>
      <c r="J71" s="611">
        <v>435000</v>
      </c>
      <c r="K71" s="311"/>
    </row>
    <row r="72" spans="1:11" ht="20.25" customHeight="1">
      <c r="A72" s="607" t="s">
        <v>882</v>
      </c>
      <c r="B72" s="612" t="s">
        <v>953</v>
      </c>
      <c r="C72" s="612" t="s">
        <v>879</v>
      </c>
      <c r="D72" s="609" t="s">
        <v>954</v>
      </c>
      <c r="E72" s="610">
        <v>1854300</v>
      </c>
      <c r="F72" s="610">
        <v>17528197</v>
      </c>
      <c r="G72" s="610">
        <v>1854300</v>
      </c>
      <c r="H72" s="610">
        <v>17528197</v>
      </c>
      <c r="I72" s="610">
        <v>0</v>
      </c>
      <c r="J72" s="611">
        <v>0</v>
      </c>
      <c r="K72" s="311"/>
    </row>
    <row r="73" spans="1:11" ht="20.25" customHeight="1">
      <c r="A73" s="607" t="s">
        <v>882</v>
      </c>
      <c r="B73" s="612" t="s">
        <v>953</v>
      </c>
      <c r="C73" s="612" t="s">
        <v>882</v>
      </c>
      <c r="D73" s="609" t="s">
        <v>955</v>
      </c>
      <c r="E73" s="610">
        <v>1825894</v>
      </c>
      <c r="F73" s="610">
        <v>16253209</v>
      </c>
      <c r="G73" s="610">
        <v>1825894</v>
      </c>
      <c r="H73" s="610">
        <v>16253209</v>
      </c>
      <c r="I73" s="610">
        <v>0</v>
      </c>
      <c r="J73" s="611">
        <v>0</v>
      </c>
      <c r="K73" s="311"/>
    </row>
    <row r="74" spans="1:11" ht="20.25" customHeight="1">
      <c r="A74" s="607" t="s">
        <v>882</v>
      </c>
      <c r="B74" s="612" t="s">
        <v>953</v>
      </c>
      <c r="C74" s="612" t="s">
        <v>884</v>
      </c>
      <c r="D74" s="609" t="s">
        <v>956</v>
      </c>
      <c r="E74" s="610">
        <v>11548</v>
      </c>
      <c r="F74" s="610">
        <v>53867</v>
      </c>
      <c r="G74" s="610">
        <v>11548</v>
      </c>
      <c r="H74" s="610">
        <v>53867</v>
      </c>
      <c r="I74" s="610">
        <v>0</v>
      </c>
      <c r="J74" s="611">
        <v>0</v>
      </c>
    </row>
    <row r="75" spans="1:11" ht="20.25" customHeight="1">
      <c r="A75" s="607" t="s">
        <v>882</v>
      </c>
      <c r="B75" s="612" t="s">
        <v>953</v>
      </c>
      <c r="C75" s="612" t="s">
        <v>908</v>
      </c>
      <c r="D75" s="609" t="s">
        <v>957</v>
      </c>
      <c r="E75" s="610">
        <v>11736</v>
      </c>
      <c r="F75" s="610">
        <v>500829</v>
      </c>
      <c r="G75" s="610">
        <v>11736</v>
      </c>
      <c r="H75" s="610">
        <v>500829</v>
      </c>
      <c r="I75" s="610">
        <v>0</v>
      </c>
      <c r="J75" s="611">
        <v>0</v>
      </c>
    </row>
    <row r="76" spans="1:11" ht="20.25" customHeight="1">
      <c r="A76" s="607" t="s">
        <v>882</v>
      </c>
      <c r="B76" s="612" t="s">
        <v>953</v>
      </c>
      <c r="C76" s="612" t="s">
        <v>903</v>
      </c>
      <c r="D76" s="609" t="s">
        <v>958</v>
      </c>
      <c r="E76" s="610">
        <v>0</v>
      </c>
      <c r="F76" s="610">
        <v>2956</v>
      </c>
      <c r="G76" s="610">
        <v>0</v>
      </c>
      <c r="H76" s="610">
        <v>2956</v>
      </c>
      <c r="I76" s="610">
        <v>0</v>
      </c>
      <c r="J76" s="611">
        <v>0</v>
      </c>
    </row>
    <row r="77" spans="1:11" ht="20.25" customHeight="1">
      <c r="A77" s="607" t="s">
        <v>882</v>
      </c>
      <c r="B77" s="612" t="s">
        <v>953</v>
      </c>
      <c r="C77" s="612" t="s">
        <v>911</v>
      </c>
      <c r="D77" s="609" t="s">
        <v>959</v>
      </c>
      <c r="E77" s="610">
        <v>5122</v>
      </c>
      <c r="F77" s="610">
        <v>717336</v>
      </c>
      <c r="G77" s="610">
        <v>5122</v>
      </c>
      <c r="H77" s="610">
        <v>717336</v>
      </c>
      <c r="I77" s="610">
        <v>0</v>
      </c>
      <c r="J77" s="611">
        <v>0</v>
      </c>
    </row>
    <row r="78" spans="1:11" ht="20.25" customHeight="1">
      <c r="A78" s="607" t="s">
        <v>882</v>
      </c>
      <c r="B78" s="612" t="s">
        <v>960</v>
      </c>
      <c r="C78" s="612" t="s">
        <v>879</v>
      </c>
      <c r="D78" s="609" t="s">
        <v>961</v>
      </c>
      <c r="E78" s="610">
        <v>1085000</v>
      </c>
      <c r="F78" s="610">
        <v>14020000</v>
      </c>
      <c r="G78" s="610">
        <v>1085000</v>
      </c>
      <c r="H78" s="610">
        <v>14020000</v>
      </c>
      <c r="I78" s="610">
        <v>0</v>
      </c>
      <c r="J78" s="611">
        <v>0</v>
      </c>
    </row>
    <row r="79" spans="1:11" ht="20.25" customHeight="1">
      <c r="A79" s="607" t="s">
        <v>882</v>
      </c>
      <c r="B79" s="612" t="s">
        <v>960</v>
      </c>
      <c r="C79" s="612" t="s">
        <v>882</v>
      </c>
      <c r="D79" s="609" t="s">
        <v>955</v>
      </c>
      <c r="E79" s="610">
        <v>525000</v>
      </c>
      <c r="F79" s="610">
        <v>6275000</v>
      </c>
      <c r="G79" s="610">
        <v>525000</v>
      </c>
      <c r="H79" s="610">
        <v>6275000</v>
      </c>
      <c r="I79" s="610">
        <v>0</v>
      </c>
      <c r="J79" s="611">
        <v>0</v>
      </c>
    </row>
    <row r="80" spans="1:11" ht="20.25" customHeight="1">
      <c r="A80" s="607" t="s">
        <v>882</v>
      </c>
      <c r="B80" s="612" t="s">
        <v>960</v>
      </c>
      <c r="C80" s="612" t="s">
        <v>884</v>
      </c>
      <c r="D80" s="609" t="s">
        <v>962</v>
      </c>
      <c r="E80" s="610">
        <v>560000</v>
      </c>
      <c r="F80" s="610">
        <v>7745000</v>
      </c>
      <c r="G80" s="610">
        <v>560000</v>
      </c>
      <c r="H80" s="610">
        <v>7745000</v>
      </c>
      <c r="I80" s="610">
        <v>0</v>
      </c>
      <c r="J80" s="611">
        <v>0</v>
      </c>
    </row>
    <row r="81" spans="1:10" ht="20.25" customHeight="1">
      <c r="A81" s="607" t="s">
        <v>882</v>
      </c>
      <c r="B81" s="612" t="s">
        <v>963</v>
      </c>
      <c r="C81" s="612" t="s">
        <v>879</v>
      </c>
      <c r="D81" s="609" t="s">
        <v>964</v>
      </c>
      <c r="E81" s="610">
        <v>2279103</v>
      </c>
      <c r="F81" s="610">
        <v>16074092</v>
      </c>
      <c r="G81" s="610">
        <v>2279103</v>
      </c>
      <c r="H81" s="610">
        <v>15639092</v>
      </c>
      <c r="I81" s="610">
        <v>0</v>
      </c>
      <c r="J81" s="611">
        <v>435000</v>
      </c>
    </row>
    <row r="82" spans="1:10" ht="20.25" customHeight="1">
      <c r="A82" s="607" t="s">
        <v>882</v>
      </c>
      <c r="B82" s="612" t="s">
        <v>963</v>
      </c>
      <c r="C82" s="612" t="s">
        <v>884</v>
      </c>
      <c r="D82" s="609" t="s">
        <v>965</v>
      </c>
      <c r="E82" s="610">
        <v>1376641</v>
      </c>
      <c r="F82" s="610">
        <v>11751227</v>
      </c>
      <c r="G82" s="610">
        <v>1376641</v>
      </c>
      <c r="H82" s="610">
        <v>11751227</v>
      </c>
      <c r="I82" s="610">
        <v>0</v>
      </c>
      <c r="J82" s="611">
        <v>0</v>
      </c>
    </row>
    <row r="83" spans="1:10" ht="20.25" customHeight="1">
      <c r="A83" s="607" t="s">
        <v>882</v>
      </c>
      <c r="B83" s="612" t="s">
        <v>963</v>
      </c>
      <c r="C83" s="612" t="s">
        <v>908</v>
      </c>
      <c r="D83" s="609" t="s">
        <v>966</v>
      </c>
      <c r="E83" s="610">
        <v>1569</v>
      </c>
      <c r="F83" s="610">
        <v>45935</v>
      </c>
      <c r="G83" s="610">
        <v>1569</v>
      </c>
      <c r="H83" s="610">
        <v>45935</v>
      </c>
      <c r="I83" s="610">
        <v>0</v>
      </c>
      <c r="J83" s="611">
        <v>0</v>
      </c>
    </row>
    <row r="84" spans="1:10" ht="20.25" customHeight="1">
      <c r="A84" s="607" t="s">
        <v>882</v>
      </c>
      <c r="B84" s="612" t="s">
        <v>963</v>
      </c>
      <c r="C84" s="612" t="s">
        <v>903</v>
      </c>
      <c r="D84" s="609" t="s">
        <v>967</v>
      </c>
      <c r="E84" s="610">
        <v>3495</v>
      </c>
      <c r="F84" s="610">
        <v>3669</v>
      </c>
      <c r="G84" s="610">
        <v>3495</v>
      </c>
      <c r="H84" s="610">
        <v>3669</v>
      </c>
      <c r="I84" s="610">
        <v>0</v>
      </c>
      <c r="J84" s="611">
        <v>0</v>
      </c>
    </row>
    <row r="85" spans="1:10" ht="20.25" customHeight="1">
      <c r="A85" s="607" t="s">
        <v>882</v>
      </c>
      <c r="B85" s="612" t="s">
        <v>963</v>
      </c>
      <c r="C85" s="612" t="s">
        <v>911</v>
      </c>
      <c r="D85" s="609" t="s">
        <v>968</v>
      </c>
      <c r="E85" s="610">
        <v>706592</v>
      </c>
      <c r="F85" s="610">
        <v>2170869</v>
      </c>
      <c r="G85" s="610">
        <v>706592</v>
      </c>
      <c r="H85" s="610">
        <v>2170869</v>
      </c>
      <c r="I85" s="610">
        <v>0</v>
      </c>
      <c r="J85" s="611">
        <v>0</v>
      </c>
    </row>
    <row r="86" spans="1:10" ht="20.25" customHeight="1">
      <c r="A86" s="607" t="s">
        <v>882</v>
      </c>
      <c r="B86" s="612" t="s">
        <v>963</v>
      </c>
      <c r="C86" s="612" t="s">
        <v>918</v>
      </c>
      <c r="D86" s="609" t="s">
        <v>969</v>
      </c>
      <c r="E86" s="610">
        <v>3727</v>
      </c>
      <c r="F86" s="610">
        <v>265427</v>
      </c>
      <c r="G86" s="610">
        <v>3727</v>
      </c>
      <c r="H86" s="610">
        <v>265427</v>
      </c>
      <c r="I86" s="610">
        <v>0</v>
      </c>
      <c r="J86" s="611">
        <v>0</v>
      </c>
    </row>
    <row r="87" spans="1:10" ht="20.25" customHeight="1">
      <c r="A87" s="607" t="s">
        <v>882</v>
      </c>
      <c r="B87" s="612" t="s">
        <v>963</v>
      </c>
      <c r="C87" s="612" t="s">
        <v>920</v>
      </c>
      <c r="D87" s="609" t="s">
        <v>970</v>
      </c>
      <c r="E87" s="610">
        <v>187079</v>
      </c>
      <c r="F87" s="610">
        <v>1836965</v>
      </c>
      <c r="G87" s="610">
        <v>187079</v>
      </c>
      <c r="H87" s="610">
        <v>1401965</v>
      </c>
      <c r="I87" s="610">
        <v>0</v>
      </c>
      <c r="J87" s="611">
        <v>435000</v>
      </c>
    </row>
    <row r="88" spans="1:10" ht="20.25" customHeight="1">
      <c r="A88" s="607" t="s">
        <v>882</v>
      </c>
      <c r="B88" s="612" t="s">
        <v>971</v>
      </c>
      <c r="C88" s="612" t="s">
        <v>879</v>
      </c>
      <c r="D88" s="609" t="s">
        <v>972</v>
      </c>
      <c r="E88" s="610">
        <v>4569</v>
      </c>
      <c r="F88" s="610">
        <v>199960</v>
      </c>
      <c r="G88" s="610">
        <v>4569</v>
      </c>
      <c r="H88" s="610">
        <v>199960</v>
      </c>
      <c r="I88" s="610">
        <v>0</v>
      </c>
      <c r="J88" s="611">
        <v>0</v>
      </c>
    </row>
    <row r="89" spans="1:10" ht="20.25" customHeight="1">
      <c r="A89" s="607" t="s">
        <v>882</v>
      </c>
      <c r="B89" s="612" t="s">
        <v>971</v>
      </c>
      <c r="C89" s="612" t="s">
        <v>884</v>
      </c>
      <c r="D89" s="609" t="s">
        <v>973</v>
      </c>
      <c r="E89" s="610">
        <v>4569</v>
      </c>
      <c r="F89" s="610">
        <v>199960</v>
      </c>
      <c r="G89" s="610">
        <v>4569</v>
      </c>
      <c r="H89" s="610">
        <v>199960</v>
      </c>
      <c r="I89" s="610">
        <v>0</v>
      </c>
      <c r="J89" s="611">
        <v>0</v>
      </c>
    </row>
    <row r="90" spans="1:10" ht="20.25" customHeight="1">
      <c r="A90" s="607" t="s">
        <v>884</v>
      </c>
      <c r="B90" s="612" t="s">
        <v>879</v>
      </c>
      <c r="C90" s="612" t="s">
        <v>879</v>
      </c>
      <c r="D90" s="609" t="s">
        <v>974</v>
      </c>
      <c r="E90" s="610">
        <v>395377</v>
      </c>
      <c r="F90" s="610">
        <v>3525182</v>
      </c>
      <c r="G90" s="610">
        <v>395377</v>
      </c>
      <c r="H90" s="610">
        <v>3525182</v>
      </c>
      <c r="I90" s="610">
        <v>0</v>
      </c>
      <c r="J90" s="611">
        <v>0</v>
      </c>
    </row>
    <row r="91" spans="1:10" ht="20.25" customHeight="1">
      <c r="A91" s="607" t="s">
        <v>884</v>
      </c>
      <c r="B91" s="612" t="s">
        <v>975</v>
      </c>
      <c r="C91" s="612" t="s">
        <v>879</v>
      </c>
      <c r="D91" s="609" t="s">
        <v>976</v>
      </c>
      <c r="E91" s="610">
        <v>173335</v>
      </c>
      <c r="F91" s="610">
        <v>1797836</v>
      </c>
      <c r="G91" s="610">
        <v>173335</v>
      </c>
      <c r="H91" s="610">
        <v>1797836</v>
      </c>
      <c r="I91" s="610">
        <v>0</v>
      </c>
      <c r="J91" s="611">
        <v>0</v>
      </c>
    </row>
    <row r="92" spans="1:10" ht="20.25" customHeight="1">
      <c r="A92" s="607" t="s">
        <v>884</v>
      </c>
      <c r="B92" s="612" t="s">
        <v>975</v>
      </c>
      <c r="C92" s="612" t="s">
        <v>884</v>
      </c>
      <c r="D92" s="609" t="s">
        <v>977</v>
      </c>
      <c r="E92" s="610">
        <v>0</v>
      </c>
      <c r="F92" s="610">
        <v>311443</v>
      </c>
      <c r="G92" s="610">
        <v>0</v>
      </c>
      <c r="H92" s="610">
        <v>311443</v>
      </c>
      <c r="I92" s="610">
        <v>0</v>
      </c>
      <c r="J92" s="611">
        <v>0</v>
      </c>
    </row>
    <row r="93" spans="1:10" ht="20.25" customHeight="1">
      <c r="A93" s="607" t="s">
        <v>884</v>
      </c>
      <c r="B93" s="612" t="s">
        <v>975</v>
      </c>
      <c r="C93" s="612" t="s">
        <v>908</v>
      </c>
      <c r="D93" s="609" t="s">
        <v>978</v>
      </c>
      <c r="E93" s="610">
        <v>173335</v>
      </c>
      <c r="F93" s="610">
        <v>1486393</v>
      </c>
      <c r="G93" s="610">
        <v>173335</v>
      </c>
      <c r="H93" s="610">
        <v>1486393</v>
      </c>
      <c r="I93" s="610">
        <v>0</v>
      </c>
      <c r="J93" s="611">
        <v>0</v>
      </c>
    </row>
    <row r="94" spans="1:10" ht="20.25" customHeight="1">
      <c r="A94" s="607" t="s">
        <v>884</v>
      </c>
      <c r="B94" s="612" t="s">
        <v>979</v>
      </c>
      <c r="C94" s="612" t="s">
        <v>879</v>
      </c>
      <c r="D94" s="609" t="s">
        <v>980</v>
      </c>
      <c r="E94" s="610">
        <v>222042</v>
      </c>
      <c r="F94" s="610">
        <v>1727346</v>
      </c>
      <c r="G94" s="610">
        <v>222042</v>
      </c>
      <c r="H94" s="610">
        <v>1727346</v>
      </c>
      <c r="I94" s="610">
        <v>0</v>
      </c>
      <c r="J94" s="611">
        <v>0</v>
      </c>
    </row>
    <row r="95" spans="1:10" ht="20.25" customHeight="1">
      <c r="A95" s="607" t="s">
        <v>884</v>
      </c>
      <c r="B95" s="612" t="s">
        <v>979</v>
      </c>
      <c r="C95" s="612" t="s">
        <v>884</v>
      </c>
      <c r="D95" s="609" t="s">
        <v>981</v>
      </c>
      <c r="E95" s="610">
        <v>172832</v>
      </c>
      <c r="F95" s="610">
        <v>1537363</v>
      </c>
      <c r="G95" s="610">
        <v>172832</v>
      </c>
      <c r="H95" s="610">
        <v>1537363</v>
      </c>
      <c r="I95" s="610">
        <v>0</v>
      </c>
      <c r="J95" s="611">
        <v>0</v>
      </c>
    </row>
    <row r="96" spans="1:10" ht="20.25" customHeight="1">
      <c r="A96" s="607" t="s">
        <v>884</v>
      </c>
      <c r="B96" s="612" t="s">
        <v>979</v>
      </c>
      <c r="C96" s="612" t="s">
        <v>908</v>
      </c>
      <c r="D96" s="609" t="s">
        <v>970</v>
      </c>
      <c r="E96" s="610">
        <v>49210</v>
      </c>
      <c r="F96" s="610">
        <v>189983</v>
      </c>
      <c r="G96" s="610">
        <v>49210</v>
      </c>
      <c r="H96" s="610">
        <v>189983</v>
      </c>
      <c r="I96" s="610">
        <v>0</v>
      </c>
      <c r="J96" s="611">
        <v>0</v>
      </c>
    </row>
    <row r="97" spans="1:10" ht="20.25" customHeight="1">
      <c r="A97" s="607" t="s">
        <v>908</v>
      </c>
      <c r="B97" s="612" t="s">
        <v>879</v>
      </c>
      <c r="C97" s="612" t="s">
        <v>879</v>
      </c>
      <c r="D97" s="609" t="s">
        <v>982</v>
      </c>
      <c r="E97" s="610">
        <v>2369756</v>
      </c>
      <c r="F97" s="610">
        <v>25302041</v>
      </c>
      <c r="G97" s="610">
        <v>2111572</v>
      </c>
      <c r="H97" s="610">
        <v>20752475</v>
      </c>
      <c r="I97" s="610">
        <v>258184</v>
      </c>
      <c r="J97" s="611">
        <v>4549566</v>
      </c>
    </row>
    <row r="98" spans="1:10" ht="20.25" customHeight="1">
      <c r="A98" s="607" t="s">
        <v>908</v>
      </c>
      <c r="B98" s="612" t="s">
        <v>983</v>
      </c>
      <c r="C98" s="612" t="s">
        <v>879</v>
      </c>
      <c r="D98" s="609" t="s">
        <v>984</v>
      </c>
      <c r="E98" s="610">
        <v>922981</v>
      </c>
      <c r="F98" s="610">
        <v>5723436</v>
      </c>
      <c r="G98" s="610">
        <v>678323</v>
      </c>
      <c r="H98" s="610">
        <v>4251249</v>
      </c>
      <c r="I98" s="610">
        <v>244658</v>
      </c>
      <c r="J98" s="611">
        <v>1472187</v>
      </c>
    </row>
    <row r="99" spans="1:10" ht="20.25" customHeight="1">
      <c r="A99" s="607" t="s">
        <v>908</v>
      </c>
      <c r="B99" s="612" t="s">
        <v>983</v>
      </c>
      <c r="C99" s="612" t="s">
        <v>884</v>
      </c>
      <c r="D99" s="609" t="s">
        <v>985</v>
      </c>
      <c r="E99" s="610">
        <v>922302</v>
      </c>
      <c r="F99" s="610">
        <v>5722524</v>
      </c>
      <c r="G99" s="610">
        <v>677644</v>
      </c>
      <c r="H99" s="610">
        <v>4250337</v>
      </c>
      <c r="I99" s="610">
        <v>244658</v>
      </c>
      <c r="J99" s="611">
        <v>1472187</v>
      </c>
    </row>
    <row r="100" spans="1:10" ht="20.25" customHeight="1">
      <c r="A100" s="607" t="s">
        <v>908</v>
      </c>
      <c r="B100" s="612" t="s">
        <v>983</v>
      </c>
      <c r="C100" s="612" t="s">
        <v>908</v>
      </c>
      <c r="D100" s="609" t="s">
        <v>2061</v>
      </c>
      <c r="E100" s="610">
        <v>679</v>
      </c>
      <c r="F100" s="610">
        <v>912</v>
      </c>
      <c r="G100" s="610">
        <v>679</v>
      </c>
      <c r="H100" s="610">
        <v>912</v>
      </c>
      <c r="I100" s="610">
        <v>0</v>
      </c>
      <c r="J100" s="611">
        <v>0</v>
      </c>
    </row>
    <row r="101" spans="1:10" ht="20.25" customHeight="1">
      <c r="A101" s="607" t="s">
        <v>908</v>
      </c>
      <c r="B101" s="612" t="s">
        <v>986</v>
      </c>
      <c r="C101" s="612" t="s">
        <v>879</v>
      </c>
      <c r="D101" s="609" t="s">
        <v>987</v>
      </c>
      <c r="E101" s="610">
        <v>8456</v>
      </c>
      <c r="F101" s="610">
        <v>163451</v>
      </c>
      <c r="G101" s="610">
        <v>8456</v>
      </c>
      <c r="H101" s="610">
        <v>163451</v>
      </c>
      <c r="I101" s="610">
        <v>0</v>
      </c>
      <c r="J101" s="611">
        <v>0</v>
      </c>
    </row>
    <row r="102" spans="1:10" ht="20.25" customHeight="1">
      <c r="A102" s="607" t="s">
        <v>908</v>
      </c>
      <c r="B102" s="612" t="s">
        <v>986</v>
      </c>
      <c r="C102" s="612" t="s">
        <v>908</v>
      </c>
      <c r="D102" s="609" t="s">
        <v>988</v>
      </c>
      <c r="E102" s="610">
        <v>8456</v>
      </c>
      <c r="F102" s="610">
        <v>163451</v>
      </c>
      <c r="G102" s="610">
        <v>8456</v>
      </c>
      <c r="H102" s="610">
        <v>163451</v>
      </c>
      <c r="I102" s="610">
        <v>0</v>
      </c>
      <c r="J102" s="611">
        <v>0</v>
      </c>
    </row>
    <row r="103" spans="1:10" ht="20.25" customHeight="1">
      <c r="A103" s="607" t="s">
        <v>908</v>
      </c>
      <c r="B103" s="612" t="s">
        <v>989</v>
      </c>
      <c r="C103" s="612" t="s">
        <v>879</v>
      </c>
      <c r="D103" s="609" t="s">
        <v>990</v>
      </c>
      <c r="E103" s="610">
        <v>1438319</v>
      </c>
      <c r="F103" s="610">
        <v>19415154</v>
      </c>
      <c r="G103" s="610">
        <v>1424793</v>
      </c>
      <c r="H103" s="610">
        <v>16337775</v>
      </c>
      <c r="I103" s="610">
        <v>13526</v>
      </c>
      <c r="J103" s="611">
        <v>3077379</v>
      </c>
    </row>
    <row r="104" spans="1:10" ht="20.25" customHeight="1">
      <c r="A104" s="607" t="s">
        <v>908</v>
      </c>
      <c r="B104" s="612" t="s">
        <v>989</v>
      </c>
      <c r="C104" s="612" t="s">
        <v>884</v>
      </c>
      <c r="D104" s="609" t="s">
        <v>991</v>
      </c>
      <c r="E104" s="610">
        <v>406335</v>
      </c>
      <c r="F104" s="610">
        <v>6337383</v>
      </c>
      <c r="G104" s="610">
        <v>392809</v>
      </c>
      <c r="H104" s="610">
        <v>5973429</v>
      </c>
      <c r="I104" s="610">
        <v>13526</v>
      </c>
      <c r="J104" s="611">
        <v>363954</v>
      </c>
    </row>
    <row r="105" spans="1:10" ht="20.25" customHeight="1">
      <c r="A105" s="607" t="s">
        <v>908</v>
      </c>
      <c r="B105" s="612" t="s">
        <v>989</v>
      </c>
      <c r="C105" s="612" t="s">
        <v>908</v>
      </c>
      <c r="D105" s="609" t="s">
        <v>992</v>
      </c>
      <c r="E105" s="610">
        <v>1000</v>
      </c>
      <c r="F105" s="610">
        <v>1000</v>
      </c>
      <c r="G105" s="610">
        <v>1000</v>
      </c>
      <c r="H105" s="610">
        <v>1000</v>
      </c>
      <c r="I105" s="610">
        <v>0</v>
      </c>
      <c r="J105" s="611">
        <v>0</v>
      </c>
    </row>
    <row r="106" spans="1:10" ht="20.25" customHeight="1">
      <c r="A106" s="607" t="s">
        <v>908</v>
      </c>
      <c r="B106" s="612" t="s">
        <v>989</v>
      </c>
      <c r="C106" s="612" t="s">
        <v>911</v>
      </c>
      <c r="D106" s="609" t="s">
        <v>993</v>
      </c>
      <c r="E106" s="610">
        <v>909588</v>
      </c>
      <c r="F106" s="610">
        <v>11666907</v>
      </c>
      <c r="G106" s="610">
        <v>909588</v>
      </c>
      <c r="H106" s="610">
        <v>8953482</v>
      </c>
      <c r="I106" s="610">
        <v>0</v>
      </c>
      <c r="J106" s="611">
        <v>2713425</v>
      </c>
    </row>
    <row r="107" spans="1:10" ht="20.25" customHeight="1">
      <c r="A107" s="607" t="s">
        <v>908</v>
      </c>
      <c r="B107" s="612" t="s">
        <v>989</v>
      </c>
      <c r="C107" s="612" t="s">
        <v>918</v>
      </c>
      <c r="D107" s="609" t="s">
        <v>994</v>
      </c>
      <c r="E107" s="610">
        <v>121396</v>
      </c>
      <c r="F107" s="610">
        <v>1409864</v>
      </c>
      <c r="G107" s="610">
        <v>121396</v>
      </c>
      <c r="H107" s="610">
        <v>1409864</v>
      </c>
      <c r="I107" s="610">
        <v>0</v>
      </c>
      <c r="J107" s="611">
        <v>0</v>
      </c>
    </row>
    <row r="108" spans="1:10" ht="20.25" customHeight="1">
      <c r="A108" s="607" t="s">
        <v>903</v>
      </c>
      <c r="B108" s="612" t="s">
        <v>879</v>
      </c>
      <c r="C108" s="612" t="s">
        <v>879</v>
      </c>
      <c r="D108" s="609" t="s">
        <v>995</v>
      </c>
      <c r="E108" s="610">
        <v>507676</v>
      </c>
      <c r="F108" s="610">
        <v>5583473</v>
      </c>
      <c r="G108" s="610">
        <v>507676</v>
      </c>
      <c r="H108" s="610">
        <v>5558473</v>
      </c>
      <c r="I108" s="610">
        <v>0</v>
      </c>
      <c r="J108" s="611">
        <v>25000</v>
      </c>
    </row>
    <row r="109" spans="1:10" ht="20.25" customHeight="1">
      <c r="A109" s="607" t="s">
        <v>903</v>
      </c>
      <c r="B109" s="612" t="s">
        <v>996</v>
      </c>
      <c r="C109" s="612" t="s">
        <v>879</v>
      </c>
      <c r="D109" s="609" t="s">
        <v>997</v>
      </c>
      <c r="E109" s="610">
        <v>37448</v>
      </c>
      <c r="F109" s="610">
        <v>304652</v>
      </c>
      <c r="G109" s="610">
        <v>37448</v>
      </c>
      <c r="H109" s="610">
        <v>304652</v>
      </c>
      <c r="I109" s="610">
        <v>0</v>
      </c>
      <c r="J109" s="611">
        <v>0</v>
      </c>
    </row>
    <row r="110" spans="1:10" ht="20.25" customHeight="1">
      <c r="A110" s="607" t="s">
        <v>903</v>
      </c>
      <c r="B110" s="612" t="s">
        <v>996</v>
      </c>
      <c r="C110" s="612" t="s">
        <v>884</v>
      </c>
      <c r="D110" s="609" t="s">
        <v>998</v>
      </c>
      <c r="E110" s="610">
        <v>37448</v>
      </c>
      <c r="F110" s="610">
        <v>304652</v>
      </c>
      <c r="G110" s="610">
        <v>37448</v>
      </c>
      <c r="H110" s="610">
        <v>304652</v>
      </c>
      <c r="I110" s="610">
        <v>0</v>
      </c>
      <c r="J110" s="611">
        <v>0</v>
      </c>
    </row>
    <row r="111" spans="1:10" ht="20.25" customHeight="1">
      <c r="A111" s="607" t="s">
        <v>903</v>
      </c>
      <c r="B111" s="612" t="s">
        <v>999</v>
      </c>
      <c r="C111" s="612" t="s">
        <v>879</v>
      </c>
      <c r="D111" s="609" t="s">
        <v>1000</v>
      </c>
      <c r="E111" s="610">
        <v>10516</v>
      </c>
      <c r="F111" s="610">
        <v>73196</v>
      </c>
      <c r="G111" s="610">
        <v>10516</v>
      </c>
      <c r="H111" s="610">
        <v>48196</v>
      </c>
      <c r="I111" s="610">
        <v>0</v>
      </c>
      <c r="J111" s="611">
        <v>25000</v>
      </c>
    </row>
    <row r="112" spans="1:10" ht="20.25" customHeight="1">
      <c r="A112" s="607" t="s">
        <v>903</v>
      </c>
      <c r="B112" s="612" t="s">
        <v>999</v>
      </c>
      <c r="C112" s="612" t="s">
        <v>884</v>
      </c>
      <c r="D112" s="609" t="s">
        <v>1001</v>
      </c>
      <c r="E112" s="610">
        <v>10516</v>
      </c>
      <c r="F112" s="610">
        <v>73196</v>
      </c>
      <c r="G112" s="610">
        <v>10516</v>
      </c>
      <c r="H112" s="610">
        <v>48196</v>
      </c>
      <c r="I112" s="610">
        <v>0</v>
      </c>
      <c r="J112" s="611">
        <v>25000</v>
      </c>
    </row>
    <row r="113" spans="1:10" ht="20.25" customHeight="1">
      <c r="A113" s="607" t="s">
        <v>903</v>
      </c>
      <c r="B113" s="612" t="s">
        <v>1002</v>
      </c>
      <c r="C113" s="612" t="s">
        <v>879</v>
      </c>
      <c r="D113" s="609" t="s">
        <v>1003</v>
      </c>
      <c r="E113" s="610">
        <v>459712</v>
      </c>
      <c r="F113" s="610">
        <v>5205625</v>
      </c>
      <c r="G113" s="610">
        <v>459712</v>
      </c>
      <c r="H113" s="610">
        <v>5205625</v>
      </c>
      <c r="I113" s="610">
        <v>0</v>
      </c>
      <c r="J113" s="611">
        <v>0</v>
      </c>
    </row>
    <row r="114" spans="1:10" ht="20.25" customHeight="1">
      <c r="A114" s="607" t="s">
        <v>903</v>
      </c>
      <c r="B114" s="612" t="s">
        <v>1002</v>
      </c>
      <c r="C114" s="612" t="s">
        <v>884</v>
      </c>
      <c r="D114" s="609" t="s">
        <v>1004</v>
      </c>
      <c r="E114" s="610">
        <v>459712</v>
      </c>
      <c r="F114" s="610">
        <v>5205625</v>
      </c>
      <c r="G114" s="610">
        <v>459712</v>
      </c>
      <c r="H114" s="610">
        <v>5205625</v>
      </c>
      <c r="I114" s="610">
        <v>0</v>
      </c>
      <c r="J114" s="611">
        <v>0</v>
      </c>
    </row>
    <row r="115" spans="1:10" ht="20.25" customHeight="1">
      <c r="A115" s="607" t="s">
        <v>911</v>
      </c>
      <c r="B115" s="612" t="s">
        <v>879</v>
      </c>
      <c r="C115" s="612" t="s">
        <v>879</v>
      </c>
      <c r="D115" s="609" t="s">
        <v>1005</v>
      </c>
      <c r="E115" s="610">
        <v>1387713</v>
      </c>
      <c r="F115" s="610">
        <v>12392185</v>
      </c>
      <c r="G115" s="610">
        <v>1387713</v>
      </c>
      <c r="H115" s="610">
        <v>12392185</v>
      </c>
      <c r="I115" s="610">
        <v>0</v>
      </c>
      <c r="J115" s="611">
        <v>0</v>
      </c>
    </row>
    <row r="116" spans="1:10" ht="20.25" customHeight="1">
      <c r="A116" s="607" t="s">
        <v>911</v>
      </c>
      <c r="B116" s="612" t="s">
        <v>1006</v>
      </c>
      <c r="C116" s="612" t="s">
        <v>879</v>
      </c>
      <c r="D116" s="609" t="s">
        <v>1007</v>
      </c>
      <c r="E116" s="610">
        <v>1184157</v>
      </c>
      <c r="F116" s="610">
        <v>11034507</v>
      </c>
      <c r="G116" s="610">
        <v>1184157</v>
      </c>
      <c r="H116" s="610">
        <v>11034507</v>
      </c>
      <c r="I116" s="610">
        <v>0</v>
      </c>
      <c r="J116" s="611">
        <v>0</v>
      </c>
    </row>
    <row r="117" spans="1:10" ht="20.25" customHeight="1">
      <c r="A117" s="607" t="s">
        <v>911</v>
      </c>
      <c r="B117" s="612" t="s">
        <v>1006</v>
      </c>
      <c r="C117" s="612" t="s">
        <v>908</v>
      </c>
      <c r="D117" s="609" t="s">
        <v>1008</v>
      </c>
      <c r="E117" s="610">
        <v>1184157</v>
      </c>
      <c r="F117" s="610">
        <v>11034507</v>
      </c>
      <c r="G117" s="610">
        <v>1184157</v>
      </c>
      <c r="H117" s="610">
        <v>11034507</v>
      </c>
      <c r="I117" s="610">
        <v>0</v>
      </c>
      <c r="J117" s="611">
        <v>0</v>
      </c>
    </row>
    <row r="118" spans="1:10" ht="20.25" customHeight="1">
      <c r="A118" s="607" t="s">
        <v>911</v>
      </c>
      <c r="B118" s="612" t="s">
        <v>1009</v>
      </c>
      <c r="C118" s="612" t="s">
        <v>879</v>
      </c>
      <c r="D118" s="609" t="s">
        <v>1010</v>
      </c>
      <c r="E118" s="610">
        <v>203556</v>
      </c>
      <c r="F118" s="610">
        <v>1357678</v>
      </c>
      <c r="G118" s="610">
        <v>203556</v>
      </c>
      <c r="H118" s="610">
        <v>1357678</v>
      </c>
      <c r="I118" s="610">
        <v>0</v>
      </c>
      <c r="J118" s="611">
        <v>0</v>
      </c>
    </row>
    <row r="119" spans="1:10" ht="20.25" customHeight="1">
      <c r="A119" s="607" t="s">
        <v>911</v>
      </c>
      <c r="B119" s="612" t="s">
        <v>1009</v>
      </c>
      <c r="C119" s="612" t="s">
        <v>884</v>
      </c>
      <c r="D119" s="609" t="s">
        <v>1011</v>
      </c>
      <c r="E119" s="610">
        <v>203556</v>
      </c>
      <c r="F119" s="610">
        <v>1357678</v>
      </c>
      <c r="G119" s="610">
        <v>203556</v>
      </c>
      <c r="H119" s="610">
        <v>1357678</v>
      </c>
      <c r="I119" s="610">
        <v>0</v>
      </c>
      <c r="J119" s="611">
        <v>0</v>
      </c>
    </row>
    <row r="120" spans="1:10" ht="20.25" customHeight="1">
      <c r="A120" s="607" t="s">
        <v>918</v>
      </c>
      <c r="B120" s="612" t="s">
        <v>879</v>
      </c>
      <c r="C120" s="612" t="s">
        <v>879</v>
      </c>
      <c r="D120" s="609" t="s">
        <v>1012</v>
      </c>
      <c r="E120" s="610">
        <v>520517</v>
      </c>
      <c r="F120" s="610">
        <v>8259874</v>
      </c>
      <c r="G120" s="610">
        <v>520517</v>
      </c>
      <c r="H120" s="610">
        <v>8259874</v>
      </c>
      <c r="I120" s="610">
        <v>0</v>
      </c>
      <c r="J120" s="611">
        <v>0</v>
      </c>
    </row>
    <row r="121" spans="1:10" ht="20.25" customHeight="1">
      <c r="A121" s="607" t="s">
        <v>918</v>
      </c>
      <c r="B121" s="612" t="s">
        <v>1013</v>
      </c>
      <c r="C121" s="612" t="s">
        <v>879</v>
      </c>
      <c r="D121" s="609" t="s">
        <v>1014</v>
      </c>
      <c r="E121" s="610">
        <v>520517</v>
      </c>
      <c r="F121" s="610">
        <v>8259874</v>
      </c>
      <c r="G121" s="610">
        <v>520517</v>
      </c>
      <c r="H121" s="610">
        <v>8259874</v>
      </c>
      <c r="I121" s="610">
        <v>0</v>
      </c>
      <c r="J121" s="611">
        <v>0</v>
      </c>
    </row>
    <row r="122" spans="1:10" ht="20.25" customHeight="1">
      <c r="A122" s="607" t="s">
        <v>918</v>
      </c>
      <c r="B122" s="612" t="s">
        <v>1013</v>
      </c>
      <c r="C122" s="612" t="s">
        <v>882</v>
      </c>
      <c r="D122" s="609" t="s">
        <v>1015</v>
      </c>
      <c r="E122" s="610">
        <v>520517</v>
      </c>
      <c r="F122" s="610">
        <v>8259874</v>
      </c>
      <c r="G122" s="610">
        <v>520517</v>
      </c>
      <c r="H122" s="610">
        <v>8259874</v>
      </c>
      <c r="I122" s="610">
        <v>0</v>
      </c>
      <c r="J122" s="611">
        <v>0</v>
      </c>
    </row>
    <row r="123" spans="1:10" ht="20.25" customHeight="1">
      <c r="A123" s="607" t="s">
        <v>920</v>
      </c>
      <c r="B123" s="612" t="s">
        <v>879</v>
      </c>
      <c r="C123" s="612" t="s">
        <v>879</v>
      </c>
      <c r="D123" s="609" t="s">
        <v>1016</v>
      </c>
      <c r="E123" s="610">
        <v>0</v>
      </c>
      <c r="F123" s="610">
        <v>59400</v>
      </c>
      <c r="G123" s="610">
        <v>0</v>
      </c>
      <c r="H123" s="610">
        <v>59400</v>
      </c>
      <c r="I123" s="610">
        <v>0</v>
      </c>
      <c r="J123" s="611">
        <v>0</v>
      </c>
    </row>
    <row r="124" spans="1:10" ht="20.25" customHeight="1">
      <c r="A124" s="607" t="s">
        <v>920</v>
      </c>
      <c r="B124" s="612" t="s">
        <v>1017</v>
      </c>
      <c r="C124" s="612" t="s">
        <v>879</v>
      </c>
      <c r="D124" s="609" t="s">
        <v>1018</v>
      </c>
      <c r="E124" s="610">
        <v>0</v>
      </c>
      <c r="F124" s="610">
        <v>59400</v>
      </c>
      <c r="G124" s="610">
        <v>0</v>
      </c>
      <c r="H124" s="610">
        <v>59400</v>
      </c>
      <c r="I124" s="610">
        <v>0</v>
      </c>
      <c r="J124" s="611">
        <v>0</v>
      </c>
    </row>
    <row r="125" spans="1:10" ht="20.25" customHeight="1">
      <c r="A125" s="607" t="s">
        <v>920</v>
      </c>
      <c r="B125" s="612" t="s">
        <v>1017</v>
      </c>
      <c r="C125" s="612" t="s">
        <v>884</v>
      </c>
      <c r="D125" s="609" t="s">
        <v>1019</v>
      </c>
      <c r="E125" s="610">
        <v>0</v>
      </c>
      <c r="F125" s="610">
        <v>59400</v>
      </c>
      <c r="G125" s="610">
        <v>0</v>
      </c>
      <c r="H125" s="610">
        <v>59400</v>
      </c>
      <c r="I125" s="610">
        <v>0</v>
      </c>
      <c r="J125" s="611">
        <v>0</v>
      </c>
    </row>
    <row r="126" spans="1:10" ht="20.25" customHeight="1">
      <c r="A126" s="607" t="s">
        <v>879</v>
      </c>
      <c r="B126" s="612" t="s">
        <v>879</v>
      </c>
      <c r="C126" s="612" t="s">
        <v>879</v>
      </c>
      <c r="D126" s="609" t="s">
        <v>947</v>
      </c>
      <c r="E126" s="610">
        <v>3749871</v>
      </c>
      <c r="F126" s="610">
        <v>87611870</v>
      </c>
      <c r="G126" s="610">
        <v>664689</v>
      </c>
      <c r="H126" s="610">
        <v>5895361</v>
      </c>
      <c r="I126" s="610">
        <v>3085182</v>
      </c>
      <c r="J126" s="611">
        <v>81716509</v>
      </c>
    </row>
    <row r="127" spans="1:10" ht="20.25" customHeight="1">
      <c r="A127" s="607" t="s">
        <v>882</v>
      </c>
      <c r="B127" s="612" t="s">
        <v>879</v>
      </c>
      <c r="C127" s="612" t="s">
        <v>879</v>
      </c>
      <c r="D127" s="609" t="s">
        <v>952</v>
      </c>
      <c r="E127" s="610">
        <v>68499</v>
      </c>
      <c r="F127" s="610">
        <v>3465601</v>
      </c>
      <c r="G127" s="610">
        <v>63547</v>
      </c>
      <c r="H127" s="610">
        <v>734204</v>
      </c>
      <c r="I127" s="610">
        <v>4952</v>
      </c>
      <c r="J127" s="611">
        <v>2731397</v>
      </c>
    </row>
    <row r="128" spans="1:10" ht="20.25" customHeight="1">
      <c r="A128" s="607" t="s">
        <v>882</v>
      </c>
      <c r="B128" s="612" t="s">
        <v>953</v>
      </c>
      <c r="C128" s="612" t="s">
        <v>879</v>
      </c>
      <c r="D128" s="609" t="s">
        <v>954</v>
      </c>
      <c r="E128" s="610">
        <v>63547</v>
      </c>
      <c r="F128" s="610">
        <v>324204</v>
      </c>
      <c r="G128" s="610">
        <v>63547</v>
      </c>
      <c r="H128" s="610">
        <v>324204</v>
      </c>
      <c r="I128" s="610">
        <v>0</v>
      </c>
      <c r="J128" s="611">
        <v>0</v>
      </c>
    </row>
    <row r="129" spans="1:12" ht="20.25" customHeight="1">
      <c r="A129" s="607" t="s">
        <v>882</v>
      </c>
      <c r="B129" s="612" t="s">
        <v>953</v>
      </c>
      <c r="C129" s="612" t="s">
        <v>1020</v>
      </c>
      <c r="D129" s="609" t="s">
        <v>1021</v>
      </c>
      <c r="E129" s="610">
        <v>63547</v>
      </c>
      <c r="F129" s="610">
        <v>324204</v>
      </c>
      <c r="G129" s="610">
        <v>63547</v>
      </c>
      <c r="H129" s="610">
        <v>324204</v>
      </c>
      <c r="I129" s="610">
        <v>0</v>
      </c>
      <c r="J129" s="611">
        <v>0</v>
      </c>
    </row>
    <row r="130" spans="1:12" ht="20.25" customHeight="1">
      <c r="A130" s="607" t="s">
        <v>882</v>
      </c>
      <c r="B130" s="612" t="s">
        <v>960</v>
      </c>
      <c r="C130" s="612" t="s">
        <v>879</v>
      </c>
      <c r="D130" s="609" t="s">
        <v>961</v>
      </c>
      <c r="E130" s="610">
        <v>0</v>
      </c>
      <c r="F130" s="610">
        <v>410000</v>
      </c>
      <c r="G130" s="610">
        <v>0</v>
      </c>
      <c r="H130" s="610">
        <v>410000</v>
      </c>
      <c r="I130" s="610">
        <v>0</v>
      </c>
      <c r="J130" s="611">
        <v>0</v>
      </c>
    </row>
    <row r="131" spans="1:12" ht="20.25" customHeight="1">
      <c r="A131" s="607" t="s">
        <v>882</v>
      </c>
      <c r="B131" s="612" t="s">
        <v>960</v>
      </c>
      <c r="C131" s="612" t="s">
        <v>1020</v>
      </c>
      <c r="D131" s="609" t="s">
        <v>1021</v>
      </c>
      <c r="E131" s="610">
        <v>0</v>
      </c>
      <c r="F131" s="610">
        <v>410000</v>
      </c>
      <c r="G131" s="610">
        <v>0</v>
      </c>
      <c r="H131" s="610">
        <v>410000</v>
      </c>
      <c r="I131" s="610">
        <v>0</v>
      </c>
      <c r="J131" s="611">
        <v>0</v>
      </c>
    </row>
    <row r="132" spans="1:12" ht="20.25" customHeight="1">
      <c r="A132" s="607" t="s">
        <v>882</v>
      </c>
      <c r="B132" s="612" t="s">
        <v>963</v>
      </c>
      <c r="C132" s="612" t="s">
        <v>879</v>
      </c>
      <c r="D132" s="609" t="s">
        <v>964</v>
      </c>
      <c r="E132" s="610">
        <v>4952</v>
      </c>
      <c r="F132" s="610">
        <v>2731397</v>
      </c>
      <c r="G132" s="610">
        <v>0</v>
      </c>
      <c r="H132" s="610">
        <v>0</v>
      </c>
      <c r="I132" s="610">
        <v>4952</v>
      </c>
      <c r="J132" s="611">
        <v>2731397</v>
      </c>
    </row>
    <row r="133" spans="1:12" ht="20.25" customHeight="1">
      <c r="A133" s="607" t="s">
        <v>882</v>
      </c>
      <c r="B133" s="612" t="s">
        <v>963</v>
      </c>
      <c r="C133" s="612" t="s">
        <v>1020</v>
      </c>
      <c r="D133" s="609" t="s">
        <v>1021</v>
      </c>
      <c r="E133" s="610">
        <v>4952</v>
      </c>
      <c r="F133" s="610">
        <v>2731397</v>
      </c>
      <c r="G133" s="610">
        <v>0</v>
      </c>
      <c r="H133" s="610">
        <v>0</v>
      </c>
      <c r="I133" s="610">
        <v>4952</v>
      </c>
      <c r="J133" s="611">
        <v>2731397</v>
      </c>
    </row>
    <row r="134" spans="1:12" ht="20.25" customHeight="1">
      <c r="A134" s="607" t="s">
        <v>884</v>
      </c>
      <c r="B134" s="612" t="s">
        <v>879</v>
      </c>
      <c r="C134" s="612" t="s">
        <v>879</v>
      </c>
      <c r="D134" s="609" t="s">
        <v>974</v>
      </c>
      <c r="E134" s="610">
        <v>0</v>
      </c>
      <c r="F134" s="610">
        <v>77227</v>
      </c>
      <c r="G134" s="610">
        <v>0</v>
      </c>
      <c r="H134" s="610">
        <v>77227</v>
      </c>
      <c r="I134" s="610">
        <v>0</v>
      </c>
      <c r="J134" s="611">
        <v>0</v>
      </c>
    </row>
    <row r="135" spans="1:12" ht="20.25" customHeight="1">
      <c r="A135" s="607" t="s">
        <v>884</v>
      </c>
      <c r="B135" s="612" t="s">
        <v>975</v>
      </c>
      <c r="C135" s="612" t="s">
        <v>879</v>
      </c>
      <c r="D135" s="609" t="s">
        <v>976</v>
      </c>
      <c r="E135" s="610">
        <v>0</v>
      </c>
      <c r="F135" s="610">
        <v>16200</v>
      </c>
      <c r="G135" s="610">
        <v>0</v>
      </c>
      <c r="H135" s="610">
        <v>16200</v>
      </c>
      <c r="I135" s="610">
        <v>0</v>
      </c>
      <c r="J135" s="611">
        <v>0</v>
      </c>
    </row>
    <row r="136" spans="1:12" ht="20.25" customHeight="1">
      <c r="A136" s="607" t="s">
        <v>884</v>
      </c>
      <c r="B136" s="612" t="s">
        <v>975</v>
      </c>
      <c r="C136" s="612" t="s">
        <v>1020</v>
      </c>
      <c r="D136" s="609" t="s">
        <v>1021</v>
      </c>
      <c r="E136" s="610">
        <v>0</v>
      </c>
      <c r="F136" s="610">
        <v>16200</v>
      </c>
      <c r="G136" s="610">
        <v>0</v>
      </c>
      <c r="H136" s="610">
        <v>16200</v>
      </c>
      <c r="I136" s="610">
        <v>0</v>
      </c>
      <c r="J136" s="611">
        <v>0</v>
      </c>
    </row>
    <row r="137" spans="1:12" ht="20.25" customHeight="1">
      <c r="A137" s="607" t="s">
        <v>884</v>
      </c>
      <c r="B137" s="612" t="s">
        <v>979</v>
      </c>
      <c r="C137" s="612" t="s">
        <v>879</v>
      </c>
      <c r="D137" s="609" t="s">
        <v>980</v>
      </c>
      <c r="E137" s="610">
        <v>0</v>
      </c>
      <c r="F137" s="610">
        <v>61027</v>
      </c>
      <c r="G137" s="610">
        <v>0</v>
      </c>
      <c r="H137" s="610">
        <v>61027</v>
      </c>
      <c r="I137" s="610">
        <v>0</v>
      </c>
      <c r="J137" s="611">
        <v>0</v>
      </c>
    </row>
    <row r="138" spans="1:12" ht="20.25" customHeight="1">
      <c r="A138" s="607" t="s">
        <v>884</v>
      </c>
      <c r="B138" s="612" t="s">
        <v>979</v>
      </c>
      <c r="C138" s="612" t="s">
        <v>1020</v>
      </c>
      <c r="D138" s="609" t="s">
        <v>1021</v>
      </c>
      <c r="E138" s="610">
        <v>0</v>
      </c>
      <c r="F138" s="610">
        <v>61027</v>
      </c>
      <c r="G138" s="610">
        <v>0</v>
      </c>
      <c r="H138" s="610">
        <v>61027</v>
      </c>
      <c r="I138" s="610">
        <v>0</v>
      </c>
      <c r="J138" s="611">
        <v>0</v>
      </c>
    </row>
    <row r="139" spans="1:12" ht="20.25" customHeight="1">
      <c r="A139" s="607" t="s">
        <v>908</v>
      </c>
      <c r="B139" s="612" t="s">
        <v>879</v>
      </c>
      <c r="C139" s="612" t="s">
        <v>879</v>
      </c>
      <c r="D139" s="609" t="s">
        <v>982</v>
      </c>
      <c r="E139" s="610">
        <v>3564253</v>
      </c>
      <c r="F139" s="610">
        <v>83634962</v>
      </c>
      <c r="G139" s="610">
        <v>484023</v>
      </c>
      <c r="H139" s="610">
        <v>4649850</v>
      </c>
      <c r="I139" s="610">
        <v>3080230</v>
      </c>
      <c r="J139" s="611">
        <v>78985112</v>
      </c>
    </row>
    <row r="140" spans="1:12" ht="20.25" customHeight="1">
      <c r="A140" s="607" t="s">
        <v>908</v>
      </c>
      <c r="B140" s="612" t="s">
        <v>983</v>
      </c>
      <c r="C140" s="612" t="s">
        <v>879</v>
      </c>
      <c r="D140" s="609" t="s">
        <v>984</v>
      </c>
      <c r="E140" s="610">
        <v>28350</v>
      </c>
      <c r="F140" s="610">
        <v>21766552</v>
      </c>
      <c r="G140" s="610">
        <v>0</v>
      </c>
      <c r="H140" s="610">
        <v>827881</v>
      </c>
      <c r="I140" s="610">
        <v>28350</v>
      </c>
      <c r="J140" s="611">
        <v>20938671</v>
      </c>
    </row>
    <row r="141" spans="1:12" ht="20.25" customHeight="1">
      <c r="A141" s="607" t="s">
        <v>908</v>
      </c>
      <c r="B141" s="612" t="s">
        <v>983</v>
      </c>
      <c r="C141" s="612" t="s">
        <v>1020</v>
      </c>
      <c r="D141" s="609" t="s">
        <v>1021</v>
      </c>
      <c r="E141" s="610">
        <v>28350</v>
      </c>
      <c r="F141" s="610">
        <v>21766552</v>
      </c>
      <c r="G141" s="610">
        <v>0</v>
      </c>
      <c r="H141" s="610">
        <v>827881</v>
      </c>
      <c r="I141" s="610">
        <v>28350</v>
      </c>
      <c r="J141" s="611">
        <v>20938671</v>
      </c>
    </row>
    <row r="142" spans="1:12" ht="20.25" customHeight="1">
      <c r="A142" s="607" t="s">
        <v>908</v>
      </c>
      <c r="B142" s="612" t="s">
        <v>989</v>
      </c>
      <c r="C142" s="612" t="s">
        <v>879</v>
      </c>
      <c r="D142" s="609" t="s">
        <v>990</v>
      </c>
      <c r="E142" s="610">
        <v>3535903</v>
      </c>
      <c r="F142" s="610">
        <v>61868410</v>
      </c>
      <c r="G142" s="610">
        <v>484023</v>
      </c>
      <c r="H142" s="610">
        <v>3821969</v>
      </c>
      <c r="I142" s="610">
        <v>3051880</v>
      </c>
      <c r="J142" s="611">
        <v>58046441</v>
      </c>
    </row>
    <row r="143" spans="1:12" ht="20.25" customHeight="1">
      <c r="A143" s="607" t="s">
        <v>908</v>
      </c>
      <c r="B143" s="612" t="s">
        <v>989</v>
      </c>
      <c r="C143" s="612" t="s">
        <v>922</v>
      </c>
      <c r="D143" s="609" t="s">
        <v>1022</v>
      </c>
      <c r="E143" s="610">
        <v>3496903</v>
      </c>
      <c r="F143" s="610">
        <v>59082430</v>
      </c>
      <c r="G143" s="610">
        <v>445023</v>
      </c>
      <c r="H143" s="610">
        <v>3510989</v>
      </c>
      <c r="I143" s="610">
        <v>3051880</v>
      </c>
      <c r="J143" s="611">
        <v>55571441</v>
      </c>
      <c r="K143" s="1453" t="s">
        <v>49</v>
      </c>
      <c r="L143" s="1453"/>
    </row>
    <row r="144" spans="1:12" ht="20.25" customHeight="1">
      <c r="A144" s="607" t="s">
        <v>908</v>
      </c>
      <c r="B144" s="612" t="s">
        <v>989</v>
      </c>
      <c r="C144" s="612" t="s">
        <v>1020</v>
      </c>
      <c r="D144" s="609" t="s">
        <v>1021</v>
      </c>
      <c r="E144" s="610">
        <v>39000</v>
      </c>
      <c r="F144" s="610">
        <v>2785980</v>
      </c>
      <c r="G144" s="610">
        <v>39000</v>
      </c>
      <c r="H144" s="610">
        <v>310980</v>
      </c>
      <c r="I144" s="610">
        <v>0</v>
      </c>
      <c r="J144" s="611">
        <v>2475000</v>
      </c>
    </row>
    <row r="145" spans="1:10" ht="20.25" customHeight="1">
      <c r="A145" s="607" t="s">
        <v>911</v>
      </c>
      <c r="B145" s="612" t="s">
        <v>879</v>
      </c>
      <c r="C145" s="612" t="s">
        <v>879</v>
      </c>
      <c r="D145" s="609" t="s">
        <v>1005</v>
      </c>
      <c r="E145" s="610">
        <v>117119</v>
      </c>
      <c r="F145" s="610">
        <v>434080</v>
      </c>
      <c r="G145" s="610">
        <v>117119</v>
      </c>
      <c r="H145" s="610">
        <v>434080</v>
      </c>
      <c r="I145" s="610">
        <v>0</v>
      </c>
      <c r="J145" s="611">
        <v>0</v>
      </c>
    </row>
    <row r="146" spans="1:10" ht="20.25" customHeight="1">
      <c r="A146" s="607" t="s">
        <v>911</v>
      </c>
      <c r="B146" s="612" t="s">
        <v>1006</v>
      </c>
      <c r="C146" s="612" t="s">
        <v>879</v>
      </c>
      <c r="D146" s="609" t="s">
        <v>1007</v>
      </c>
      <c r="E146" s="610">
        <v>58619</v>
      </c>
      <c r="F146" s="610">
        <v>58619</v>
      </c>
      <c r="G146" s="610">
        <v>58619</v>
      </c>
      <c r="H146" s="610">
        <v>58619</v>
      </c>
      <c r="I146" s="610">
        <v>0</v>
      </c>
      <c r="J146" s="611">
        <v>0</v>
      </c>
    </row>
    <row r="147" spans="1:10" ht="20.25" customHeight="1">
      <c r="A147" s="607" t="s">
        <v>911</v>
      </c>
      <c r="B147" s="612" t="s">
        <v>1006</v>
      </c>
      <c r="C147" s="612" t="s">
        <v>1020</v>
      </c>
      <c r="D147" s="609" t="s">
        <v>1021</v>
      </c>
      <c r="E147" s="610">
        <v>58619</v>
      </c>
      <c r="F147" s="610">
        <v>58619</v>
      </c>
      <c r="G147" s="610">
        <v>58619</v>
      </c>
      <c r="H147" s="610">
        <v>58619</v>
      </c>
      <c r="I147" s="610">
        <v>0</v>
      </c>
      <c r="J147" s="611">
        <v>0</v>
      </c>
    </row>
    <row r="148" spans="1:10" ht="20.25" customHeight="1">
      <c r="A148" s="607" t="s">
        <v>911</v>
      </c>
      <c r="B148" s="612" t="s">
        <v>1009</v>
      </c>
      <c r="C148" s="612" t="s">
        <v>879</v>
      </c>
      <c r="D148" s="609" t="s">
        <v>1010</v>
      </c>
      <c r="E148" s="610">
        <v>58500</v>
      </c>
      <c r="F148" s="610">
        <v>375461</v>
      </c>
      <c r="G148" s="610">
        <v>58500</v>
      </c>
      <c r="H148" s="610">
        <v>375461</v>
      </c>
      <c r="I148" s="610">
        <v>0</v>
      </c>
      <c r="J148" s="611">
        <v>0</v>
      </c>
    </row>
    <row r="149" spans="1:10" ht="20.25" customHeight="1">
      <c r="A149" s="607" t="s">
        <v>911</v>
      </c>
      <c r="B149" s="612" t="s">
        <v>1009</v>
      </c>
      <c r="C149" s="612" t="s">
        <v>1020</v>
      </c>
      <c r="D149" s="609" t="s">
        <v>1021</v>
      </c>
      <c r="E149" s="610">
        <v>58500</v>
      </c>
      <c r="F149" s="610">
        <v>375461</v>
      </c>
      <c r="G149" s="610">
        <v>58500</v>
      </c>
      <c r="H149" s="610">
        <v>375461</v>
      </c>
      <c r="I149" s="610">
        <v>0</v>
      </c>
      <c r="J149" s="611">
        <v>0</v>
      </c>
    </row>
    <row r="150" spans="1:10" ht="20.25" customHeight="1">
      <c r="A150" s="607" t="s">
        <v>879</v>
      </c>
      <c r="B150" s="612" t="s">
        <v>879</v>
      </c>
      <c r="C150" s="612" t="s">
        <v>879</v>
      </c>
      <c r="D150" s="609" t="s">
        <v>1024</v>
      </c>
      <c r="E150" s="610">
        <v>5592620</v>
      </c>
      <c r="F150" s="610">
        <v>36014611</v>
      </c>
      <c r="G150" s="610">
        <v>5592620</v>
      </c>
      <c r="H150" s="610">
        <v>36014611</v>
      </c>
      <c r="I150" s="610">
        <v>0</v>
      </c>
      <c r="J150" s="611">
        <v>0</v>
      </c>
    </row>
    <row r="151" spans="1:10" ht="20.25" customHeight="1">
      <c r="A151" s="607" t="s">
        <v>879</v>
      </c>
      <c r="B151" s="612" t="s">
        <v>879</v>
      </c>
      <c r="C151" s="612" t="s">
        <v>879</v>
      </c>
      <c r="D151" s="609" t="s">
        <v>1025</v>
      </c>
      <c r="E151" s="610">
        <v>5592620</v>
      </c>
      <c r="F151" s="610">
        <v>35986265</v>
      </c>
      <c r="G151" s="610">
        <v>5592620</v>
      </c>
      <c r="H151" s="610">
        <v>35986265</v>
      </c>
      <c r="I151" s="610">
        <v>0</v>
      </c>
      <c r="J151" s="611">
        <v>0</v>
      </c>
    </row>
    <row r="152" spans="1:10" ht="20.25" customHeight="1">
      <c r="A152" s="607" t="s">
        <v>879</v>
      </c>
      <c r="B152" s="612" t="s">
        <v>879</v>
      </c>
      <c r="C152" s="612" t="s">
        <v>879</v>
      </c>
      <c r="D152" s="609" t="s">
        <v>1026</v>
      </c>
      <c r="E152" s="610">
        <v>0</v>
      </c>
      <c r="F152" s="610">
        <v>28346</v>
      </c>
      <c r="G152" s="610">
        <v>0</v>
      </c>
      <c r="H152" s="610">
        <v>28346</v>
      </c>
      <c r="I152" s="610">
        <v>0</v>
      </c>
      <c r="J152" s="611">
        <v>0</v>
      </c>
    </row>
    <row r="153" spans="1:10" ht="20.25" customHeight="1">
      <c r="A153" s="607" t="s">
        <v>879</v>
      </c>
      <c r="B153" s="612" t="s">
        <v>879</v>
      </c>
      <c r="C153" s="612" t="s">
        <v>879</v>
      </c>
      <c r="D153" s="609" t="s">
        <v>1027</v>
      </c>
      <c r="E153" s="610">
        <v>19746502</v>
      </c>
      <c r="F153" s="610">
        <v>226570885</v>
      </c>
      <c r="G153" s="610" t="s">
        <v>879</v>
      </c>
      <c r="H153" s="610" t="s">
        <v>879</v>
      </c>
      <c r="I153" s="610" t="s">
        <v>879</v>
      </c>
      <c r="J153" s="611" t="s">
        <v>879</v>
      </c>
    </row>
    <row r="154" spans="1:10" ht="20.25" customHeight="1">
      <c r="A154" s="607" t="s">
        <v>879</v>
      </c>
      <c r="B154" s="612" t="s">
        <v>879</v>
      </c>
      <c r="C154" s="612" t="s">
        <v>879</v>
      </c>
      <c r="D154" s="609" t="s">
        <v>879</v>
      </c>
      <c r="E154" s="610" t="s">
        <v>879</v>
      </c>
      <c r="F154" s="610" t="s">
        <v>879</v>
      </c>
      <c r="G154" s="610" t="s">
        <v>879</v>
      </c>
      <c r="H154" s="610" t="s">
        <v>879</v>
      </c>
      <c r="I154" s="610" t="s">
        <v>879</v>
      </c>
      <c r="J154" s="611" t="s">
        <v>879</v>
      </c>
    </row>
    <row r="155" spans="1:10" ht="20.25" customHeight="1">
      <c r="A155" s="607" t="s">
        <v>879</v>
      </c>
      <c r="B155" s="612" t="s">
        <v>879</v>
      </c>
      <c r="C155" s="612" t="s">
        <v>879</v>
      </c>
      <c r="D155" s="609" t="s">
        <v>1028</v>
      </c>
      <c r="E155" s="610">
        <v>126689104</v>
      </c>
      <c r="F155" s="610" t="s">
        <v>879</v>
      </c>
      <c r="G155" s="610" t="s">
        <v>879</v>
      </c>
      <c r="H155" s="610" t="s">
        <v>879</v>
      </c>
      <c r="I155" s="610" t="s">
        <v>879</v>
      </c>
      <c r="J155" s="611" t="s">
        <v>879</v>
      </c>
    </row>
    <row r="156" spans="1:10" ht="33" customHeight="1">
      <c r="A156" s="607" t="s">
        <v>879</v>
      </c>
      <c r="B156" s="612" t="s">
        <v>879</v>
      </c>
      <c r="C156" s="612" t="s">
        <v>879</v>
      </c>
      <c r="D156" s="609" t="s">
        <v>1029</v>
      </c>
      <c r="E156" s="610">
        <v>120486769</v>
      </c>
      <c r="F156" s="610" t="s">
        <v>879</v>
      </c>
      <c r="G156" s="610" t="s">
        <v>879</v>
      </c>
      <c r="H156" s="610" t="s">
        <v>879</v>
      </c>
      <c r="I156" s="610" t="s">
        <v>879</v>
      </c>
      <c r="J156" s="611" t="s">
        <v>879</v>
      </c>
    </row>
    <row r="157" spans="1:10">
      <c r="A157" s="607" t="s">
        <v>879</v>
      </c>
      <c r="B157" s="612" t="s">
        <v>879</v>
      </c>
      <c r="C157" s="612" t="s">
        <v>879</v>
      </c>
      <c r="D157" s="609" t="s">
        <v>1030</v>
      </c>
      <c r="E157" s="610">
        <v>4851741</v>
      </c>
      <c r="F157" s="610" t="s">
        <v>879</v>
      </c>
      <c r="G157" s="610" t="s">
        <v>879</v>
      </c>
      <c r="H157" s="610" t="s">
        <v>879</v>
      </c>
      <c r="I157" s="610" t="s">
        <v>879</v>
      </c>
      <c r="J157" s="611" t="s">
        <v>879</v>
      </c>
    </row>
    <row r="158" spans="1:10" ht="25.2">
      <c r="A158" s="607" t="s">
        <v>879</v>
      </c>
      <c r="B158" s="612" t="s">
        <v>879</v>
      </c>
      <c r="C158" s="612" t="s">
        <v>879</v>
      </c>
      <c r="D158" s="609" t="s">
        <v>1031</v>
      </c>
      <c r="E158" s="610">
        <v>125338510</v>
      </c>
      <c r="F158" s="610" t="s">
        <v>879</v>
      </c>
      <c r="G158" s="610" t="s">
        <v>879</v>
      </c>
      <c r="H158" s="610" t="s">
        <v>879</v>
      </c>
      <c r="I158" s="610" t="s">
        <v>879</v>
      </c>
      <c r="J158" s="611" t="s">
        <v>879</v>
      </c>
    </row>
    <row r="159" spans="1:10" ht="105" customHeight="1">
      <c r="A159" s="1466" t="s">
        <v>2242</v>
      </c>
      <c r="B159" s="1466" t="s">
        <v>879</v>
      </c>
      <c r="C159" s="1466" t="s">
        <v>879</v>
      </c>
      <c r="D159" s="1466" t="s">
        <v>879</v>
      </c>
      <c r="E159" s="1466" t="s">
        <v>879</v>
      </c>
      <c r="F159" s="1466" t="s">
        <v>879</v>
      </c>
      <c r="G159" s="1466" t="s">
        <v>879</v>
      </c>
      <c r="H159" s="1466" t="s">
        <v>879</v>
      </c>
      <c r="I159" s="1466" t="s">
        <v>879</v>
      </c>
      <c r="J159" s="1466" t="s">
        <v>879</v>
      </c>
    </row>
  </sheetData>
  <mergeCells count="13">
    <mergeCell ref="A1:D1"/>
    <mergeCell ref="A2:D2"/>
    <mergeCell ref="A3:J3"/>
    <mergeCell ref="A5:D5"/>
    <mergeCell ref="E5:F5"/>
    <mergeCell ref="G5:H5"/>
    <mergeCell ref="I5:J5"/>
    <mergeCell ref="A159:J159"/>
    <mergeCell ref="K143:L143"/>
    <mergeCell ref="A67:D67"/>
    <mergeCell ref="E67:F67"/>
    <mergeCell ref="G67:H67"/>
    <mergeCell ref="I67:J67"/>
  </mergeCells>
  <phoneticPr fontId="15" type="noConversion"/>
  <hyperlinks>
    <hyperlink ref="K143" location="預告統計資料發布時間表!A1" display="回發布時間表" xr:uid="{119DF244-014B-4C65-BCAE-D5C10435C93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topLeftCell="A55" workbookViewId="0">
      <selection activeCell="B1" sqref="B1:C1"/>
    </sheetView>
  </sheetViews>
  <sheetFormatPr defaultRowHeight="16.2"/>
  <cols>
    <col min="1" max="1" width="98.33203125" customWidth="1"/>
  </cols>
  <sheetData>
    <row r="1" spans="1:3" ht="20.399999999999999" thickBot="1">
      <c r="A1" s="110" t="s">
        <v>327</v>
      </c>
      <c r="B1" s="1448" t="s">
        <v>81</v>
      </c>
      <c r="C1" s="1449"/>
    </row>
    <row r="2" spans="1:3" ht="19.8">
      <c r="A2" s="57" t="s">
        <v>99</v>
      </c>
    </row>
    <row r="3" spans="1:3" ht="19.8">
      <c r="A3" s="57" t="s">
        <v>328</v>
      </c>
    </row>
    <row r="4" spans="1:3" ht="19.8">
      <c r="A4" s="77" t="s">
        <v>51</v>
      </c>
    </row>
    <row r="5" spans="1:3" ht="19.8">
      <c r="A5" s="89" t="s">
        <v>518</v>
      </c>
    </row>
    <row r="6" spans="1:3" ht="19.8">
      <c r="A6" s="88" t="s">
        <v>62</v>
      </c>
    </row>
    <row r="7" spans="1:3" ht="19.8">
      <c r="A7" s="88" t="s">
        <v>63</v>
      </c>
    </row>
    <row r="8" spans="1:3" ht="19.8">
      <c r="A8" s="88" t="s">
        <v>64</v>
      </c>
    </row>
    <row r="9" spans="1:3" ht="19.8">
      <c r="A9" s="88" t="s">
        <v>65</v>
      </c>
    </row>
    <row r="10" spans="1:3" ht="19.8">
      <c r="A10" s="90" t="s">
        <v>53</v>
      </c>
    </row>
    <row r="11" spans="1:3" ht="19.8">
      <c r="A11" s="89" t="s">
        <v>519</v>
      </c>
    </row>
    <row r="12" spans="1:3" ht="99">
      <c r="A12" s="62" t="s">
        <v>84</v>
      </c>
    </row>
    <row r="13" spans="1:3" ht="19.8">
      <c r="A13" s="58" t="s">
        <v>54</v>
      </c>
      <c r="C13" s="2"/>
    </row>
    <row r="14" spans="1:3" ht="19.8">
      <c r="A14" s="60" t="s">
        <v>329</v>
      </c>
    </row>
    <row r="15" spans="1:3" ht="19.8">
      <c r="A15" s="61" t="s">
        <v>330</v>
      </c>
    </row>
    <row r="16" spans="1:3" ht="19.8">
      <c r="A16" s="59" t="s">
        <v>55</v>
      </c>
    </row>
    <row r="17" spans="1:1" ht="19.8">
      <c r="A17" s="62" t="s">
        <v>331</v>
      </c>
    </row>
    <row r="18" spans="1:1" ht="48.6">
      <c r="A18" s="85" t="s">
        <v>332</v>
      </c>
    </row>
    <row r="19" spans="1:1" s="2" customFormat="1" ht="32.4">
      <c r="A19" s="85" t="s">
        <v>333</v>
      </c>
    </row>
    <row r="20" spans="1:1" s="2" customFormat="1" ht="48.6">
      <c r="A20" s="85" t="s">
        <v>334</v>
      </c>
    </row>
    <row r="21" spans="1:1" s="2" customFormat="1" ht="32.4">
      <c r="A21" s="85" t="s">
        <v>335</v>
      </c>
    </row>
    <row r="22" spans="1:1" s="2" customFormat="1">
      <c r="A22" s="85" t="s">
        <v>336</v>
      </c>
    </row>
    <row r="23" spans="1:1" s="2" customFormat="1" ht="32.4">
      <c r="A23" s="85" t="s">
        <v>337</v>
      </c>
    </row>
    <row r="24" spans="1:1" s="2" customFormat="1" ht="32.4">
      <c r="A24" s="85" t="s">
        <v>338</v>
      </c>
    </row>
    <row r="25" spans="1:1" s="2" customFormat="1" ht="48.6">
      <c r="A25" s="85" t="s">
        <v>339</v>
      </c>
    </row>
    <row r="26" spans="1:1" s="2" customFormat="1" ht="32.4">
      <c r="A26" s="85" t="s">
        <v>340</v>
      </c>
    </row>
    <row r="27" spans="1:1" s="2" customFormat="1" ht="32.4">
      <c r="A27" s="85" t="s">
        <v>341</v>
      </c>
    </row>
    <row r="28" spans="1:1" s="2" customFormat="1">
      <c r="A28" s="85" t="s">
        <v>342</v>
      </c>
    </row>
    <row r="29" spans="1:1" s="2" customFormat="1" ht="32.4">
      <c r="A29" s="85" t="s">
        <v>343</v>
      </c>
    </row>
    <row r="30" spans="1:1" s="2" customFormat="1">
      <c r="A30" s="85" t="s">
        <v>344</v>
      </c>
    </row>
    <row r="31" spans="1:1" s="2" customFormat="1">
      <c r="A31" s="85" t="s">
        <v>345</v>
      </c>
    </row>
    <row r="32" spans="1:1" s="2" customFormat="1">
      <c r="A32" s="85" t="s">
        <v>346</v>
      </c>
    </row>
    <row r="33" spans="1:1" s="2" customFormat="1" ht="32.4">
      <c r="A33" s="85" t="s">
        <v>347</v>
      </c>
    </row>
    <row r="34" spans="1:1" s="2" customFormat="1" ht="32.4">
      <c r="A34" s="85" t="s">
        <v>348</v>
      </c>
    </row>
    <row r="35" spans="1:1" s="2" customFormat="1">
      <c r="A35" s="85" t="s">
        <v>349</v>
      </c>
    </row>
    <row r="36" spans="1:1">
      <c r="A36" s="85" t="s">
        <v>350</v>
      </c>
    </row>
    <row r="37" spans="1:1">
      <c r="A37" s="85" t="s">
        <v>351</v>
      </c>
    </row>
    <row r="38" spans="1:1">
      <c r="A38" s="85" t="s">
        <v>352</v>
      </c>
    </row>
    <row r="39" spans="1:1" ht="32.4">
      <c r="A39" s="85" t="s">
        <v>353</v>
      </c>
    </row>
    <row r="40" spans="1:1" ht="39.6">
      <c r="A40" s="62" t="s">
        <v>354</v>
      </c>
    </row>
    <row r="41" spans="1:1">
      <c r="A41" s="85" t="s">
        <v>355</v>
      </c>
    </row>
    <row r="42" spans="1:1">
      <c r="A42" s="85" t="s">
        <v>356</v>
      </c>
    </row>
    <row r="43" spans="1:1">
      <c r="A43" s="85" t="s">
        <v>357</v>
      </c>
    </row>
    <row r="44" spans="1:1">
      <c r="A44" s="85" t="s">
        <v>358</v>
      </c>
    </row>
    <row r="45" spans="1:1" ht="32.4">
      <c r="A45" s="85" t="s">
        <v>359</v>
      </c>
    </row>
    <row r="46" spans="1:1">
      <c r="A46" s="85" t="s">
        <v>360</v>
      </c>
    </row>
    <row r="47" spans="1:1">
      <c r="A47" s="85" t="s">
        <v>361</v>
      </c>
    </row>
    <row r="48" spans="1:1" ht="32.4">
      <c r="A48" s="85" t="s">
        <v>362</v>
      </c>
    </row>
    <row r="49" spans="1:1" ht="32.4">
      <c r="A49" s="85" t="s">
        <v>363</v>
      </c>
    </row>
    <row r="50" spans="1:1" ht="32.4">
      <c r="A50" s="85" t="s">
        <v>364</v>
      </c>
    </row>
    <row r="51" spans="1:1" ht="32.4">
      <c r="A51" s="85" t="s">
        <v>365</v>
      </c>
    </row>
    <row r="52" spans="1:1" ht="32.4">
      <c r="A52" s="85" t="s">
        <v>366</v>
      </c>
    </row>
    <row r="53" spans="1:1" ht="64.8">
      <c r="A53" s="85" t="s">
        <v>367</v>
      </c>
    </row>
    <row r="54" spans="1:1" ht="32.4">
      <c r="A54" s="85" t="s">
        <v>368</v>
      </c>
    </row>
    <row r="55" spans="1:1" ht="32.4">
      <c r="A55" s="85" t="s">
        <v>369</v>
      </c>
    </row>
    <row r="56" spans="1:1" ht="48.6">
      <c r="A56" s="85" t="s">
        <v>370</v>
      </c>
    </row>
    <row r="57" spans="1:1" ht="32.4">
      <c r="A57" s="85" t="s">
        <v>371</v>
      </c>
    </row>
    <row r="58" spans="1:1">
      <c r="A58" s="85" t="s">
        <v>372</v>
      </c>
    </row>
    <row r="59" spans="1:1" ht="48.6">
      <c r="A59" s="85" t="s">
        <v>373</v>
      </c>
    </row>
    <row r="60" spans="1:1" ht="32.4">
      <c r="A60" s="85" t="s">
        <v>374</v>
      </c>
    </row>
    <row r="61" spans="1:1" ht="32.4">
      <c r="A61" s="85" t="s">
        <v>375</v>
      </c>
    </row>
    <row r="62" spans="1:1" ht="79.2">
      <c r="A62" s="61" t="s">
        <v>376</v>
      </c>
    </row>
    <row r="63" spans="1:1" ht="19.8">
      <c r="A63" s="61" t="s">
        <v>268</v>
      </c>
    </row>
    <row r="64" spans="1:1" ht="19.8">
      <c r="A64" s="64" t="s">
        <v>504</v>
      </c>
    </row>
    <row r="65" spans="1:1" ht="19.8">
      <c r="A65" s="61" t="s">
        <v>57</v>
      </c>
    </row>
    <row r="66" spans="1:1" ht="19.8">
      <c r="A66" s="58" t="s">
        <v>58</v>
      </c>
    </row>
    <row r="67" spans="1:1" ht="39.6">
      <c r="A67" s="64" t="s">
        <v>505</v>
      </c>
    </row>
    <row r="68" spans="1:1" ht="39.6">
      <c r="A68" s="61" t="s">
        <v>134</v>
      </c>
    </row>
    <row r="69" spans="1:1" ht="19.8">
      <c r="A69" s="58" t="s">
        <v>59</v>
      </c>
    </row>
    <row r="70" spans="1:1" ht="19.8">
      <c r="A70" s="61" t="s">
        <v>377</v>
      </c>
    </row>
    <row r="71" spans="1:1" ht="19.8">
      <c r="A71" s="61" t="s">
        <v>136</v>
      </c>
    </row>
    <row r="72" spans="1:1" ht="39.6">
      <c r="A72" s="65" t="s">
        <v>97</v>
      </c>
    </row>
    <row r="73" spans="1:1" ht="20.399999999999999" thickBot="1">
      <c r="A73" s="66" t="s">
        <v>61</v>
      </c>
    </row>
    <row r="74" spans="1:1">
      <c r="A74" s="55" t="s">
        <v>49</v>
      </c>
    </row>
  </sheetData>
  <mergeCells count="1">
    <mergeCell ref="B1:C1"/>
  </mergeCells>
  <phoneticPr fontId="15" type="noConversion"/>
  <hyperlinks>
    <hyperlink ref="B1" location="預告統計資料發布時間表!A1" display="回發布時間表" xr:uid="{00000000-0004-0000-0E00-000000000000}"/>
    <hyperlink ref="A74" location="預告統計資料發布時間表!A1" display="回發布時間表" xr:uid="{00000000-0004-0000-0E00-000001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B879-CBF1-4BD1-BB16-776445791D34}">
  <dimension ref="A1:L162"/>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2243</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319" t="s">
        <v>879</v>
      </c>
      <c r="B7" s="320" t="s">
        <v>879</v>
      </c>
      <c r="C7" s="320" t="s">
        <v>879</v>
      </c>
      <c r="D7" s="321" t="s">
        <v>880</v>
      </c>
      <c r="E7" s="322">
        <v>35988115</v>
      </c>
      <c r="F7" s="322">
        <v>212912781</v>
      </c>
      <c r="G7" s="322">
        <v>34027702</v>
      </c>
      <c r="H7" s="322">
        <v>176079120</v>
      </c>
      <c r="I7" s="322">
        <v>1960413</v>
      </c>
      <c r="J7" s="323">
        <v>36833661</v>
      </c>
      <c r="K7" s="311"/>
    </row>
    <row r="8" spans="1:12" ht="19.5" customHeight="1">
      <c r="A8" s="319" t="s">
        <v>879</v>
      </c>
      <c r="B8" s="324" t="s">
        <v>879</v>
      </c>
      <c r="C8" s="324" t="s">
        <v>879</v>
      </c>
      <c r="D8" s="321" t="s">
        <v>881</v>
      </c>
      <c r="E8" s="322">
        <v>35988115</v>
      </c>
      <c r="F8" s="322">
        <v>212704291</v>
      </c>
      <c r="G8" s="322">
        <v>34027702</v>
      </c>
      <c r="H8" s="322">
        <v>175870630</v>
      </c>
      <c r="I8" s="322">
        <v>1960413</v>
      </c>
      <c r="J8" s="323">
        <v>36833661</v>
      </c>
      <c r="K8" s="311"/>
    </row>
    <row r="9" spans="1:12" ht="19.5" customHeight="1">
      <c r="A9" s="319" t="s">
        <v>882</v>
      </c>
      <c r="B9" s="324" t="s">
        <v>879</v>
      </c>
      <c r="C9" s="324" t="s">
        <v>879</v>
      </c>
      <c r="D9" s="321" t="s">
        <v>883</v>
      </c>
      <c r="E9" s="322">
        <v>16700364</v>
      </c>
      <c r="F9" s="322">
        <v>127373355</v>
      </c>
      <c r="G9" s="322">
        <v>16700364</v>
      </c>
      <c r="H9" s="322">
        <v>127373355</v>
      </c>
      <c r="I9" s="322">
        <v>0</v>
      </c>
      <c r="J9" s="323">
        <v>0</v>
      </c>
      <c r="K9" s="311"/>
    </row>
    <row r="10" spans="1:12" ht="19.5" customHeight="1">
      <c r="A10" s="319" t="s">
        <v>882</v>
      </c>
      <c r="B10" s="324" t="s">
        <v>884</v>
      </c>
      <c r="C10" s="324" t="s">
        <v>879</v>
      </c>
      <c r="D10" s="321" t="s">
        <v>885</v>
      </c>
      <c r="E10" s="322">
        <v>0</v>
      </c>
      <c r="F10" s="322">
        <v>1200305</v>
      </c>
      <c r="G10" s="322">
        <v>0</v>
      </c>
      <c r="H10" s="322">
        <v>1200305</v>
      </c>
      <c r="I10" s="322">
        <v>0</v>
      </c>
      <c r="J10" s="323">
        <v>0</v>
      </c>
      <c r="K10" s="311"/>
    </row>
    <row r="11" spans="1:12" ht="19.5" customHeight="1">
      <c r="A11" s="319" t="s">
        <v>882</v>
      </c>
      <c r="B11" s="324" t="s">
        <v>884</v>
      </c>
      <c r="C11" s="324" t="s">
        <v>882</v>
      </c>
      <c r="D11" s="321" t="s">
        <v>886</v>
      </c>
      <c r="E11" s="322">
        <v>0</v>
      </c>
      <c r="F11" s="322">
        <v>925479</v>
      </c>
      <c r="G11" s="322">
        <v>0</v>
      </c>
      <c r="H11" s="322">
        <v>925479</v>
      </c>
      <c r="I11" s="322">
        <v>0</v>
      </c>
      <c r="J11" s="323">
        <v>0</v>
      </c>
      <c r="K11" s="311"/>
    </row>
    <row r="12" spans="1:12" ht="19.5" customHeight="1">
      <c r="A12" s="319" t="s">
        <v>882</v>
      </c>
      <c r="B12" s="324" t="s">
        <v>884</v>
      </c>
      <c r="C12" s="324" t="s">
        <v>884</v>
      </c>
      <c r="D12" s="321" t="s">
        <v>887</v>
      </c>
      <c r="E12" s="322">
        <v>0</v>
      </c>
      <c r="F12" s="322">
        <v>274826</v>
      </c>
      <c r="G12" s="322">
        <v>0</v>
      </c>
      <c r="H12" s="322">
        <v>274826</v>
      </c>
      <c r="I12" s="322">
        <v>0</v>
      </c>
      <c r="J12" s="323">
        <v>0</v>
      </c>
      <c r="K12" s="311"/>
    </row>
    <row r="13" spans="1:12" ht="19.5" customHeight="1">
      <c r="A13" s="319" t="s">
        <v>882</v>
      </c>
      <c r="B13" s="324" t="s">
        <v>888</v>
      </c>
      <c r="C13" s="324" t="s">
        <v>879</v>
      </c>
      <c r="D13" s="321" t="s">
        <v>889</v>
      </c>
      <c r="E13" s="322">
        <v>2497</v>
      </c>
      <c r="F13" s="322">
        <v>49031</v>
      </c>
      <c r="G13" s="322">
        <v>2497</v>
      </c>
      <c r="H13" s="322">
        <v>49031</v>
      </c>
      <c r="I13" s="322">
        <v>0</v>
      </c>
      <c r="J13" s="323">
        <v>0</v>
      </c>
      <c r="K13" s="311"/>
    </row>
    <row r="14" spans="1:12" ht="19.5" customHeight="1">
      <c r="A14" s="319" t="s">
        <v>882</v>
      </c>
      <c r="B14" s="324" t="s">
        <v>888</v>
      </c>
      <c r="C14" s="324" t="s">
        <v>882</v>
      </c>
      <c r="D14" s="321" t="s">
        <v>890</v>
      </c>
      <c r="E14" s="322">
        <v>2497</v>
      </c>
      <c r="F14" s="322">
        <v>49031</v>
      </c>
      <c r="G14" s="322">
        <v>2497</v>
      </c>
      <c r="H14" s="322">
        <v>49031</v>
      </c>
      <c r="I14" s="322">
        <v>0</v>
      </c>
      <c r="J14" s="323">
        <v>0</v>
      </c>
      <c r="K14" s="311"/>
    </row>
    <row r="15" spans="1:12" ht="19.5" customHeight="1">
      <c r="A15" s="319" t="s">
        <v>882</v>
      </c>
      <c r="B15" s="324" t="s">
        <v>891</v>
      </c>
      <c r="C15" s="324" t="s">
        <v>879</v>
      </c>
      <c r="D15" s="321" t="s">
        <v>892</v>
      </c>
      <c r="E15" s="322">
        <v>12139</v>
      </c>
      <c r="F15" s="322">
        <v>4831532</v>
      </c>
      <c r="G15" s="322">
        <v>12139</v>
      </c>
      <c r="H15" s="322">
        <v>4831532</v>
      </c>
      <c r="I15" s="322">
        <v>0</v>
      </c>
      <c r="J15" s="323">
        <v>0</v>
      </c>
      <c r="K15" s="311"/>
    </row>
    <row r="16" spans="1:12" ht="19.5" customHeight="1">
      <c r="A16" s="319" t="s">
        <v>882</v>
      </c>
      <c r="B16" s="324" t="s">
        <v>891</v>
      </c>
      <c r="C16" s="324" t="s">
        <v>882</v>
      </c>
      <c r="D16" s="321" t="s">
        <v>893</v>
      </c>
      <c r="E16" s="322">
        <v>12139</v>
      </c>
      <c r="F16" s="322">
        <v>4831532</v>
      </c>
      <c r="G16" s="322">
        <v>12139</v>
      </c>
      <c r="H16" s="322">
        <v>4831532</v>
      </c>
      <c r="I16" s="322">
        <v>0</v>
      </c>
      <c r="J16" s="323">
        <v>0</v>
      </c>
      <c r="K16" s="311"/>
    </row>
    <row r="17" spans="1:11" ht="19.5" customHeight="1">
      <c r="A17" s="319" t="s">
        <v>882</v>
      </c>
      <c r="B17" s="324" t="s">
        <v>894</v>
      </c>
      <c r="C17" s="324" t="s">
        <v>879</v>
      </c>
      <c r="D17" s="321" t="s">
        <v>895</v>
      </c>
      <c r="E17" s="322">
        <v>27507</v>
      </c>
      <c r="F17" s="322">
        <v>464650</v>
      </c>
      <c r="G17" s="322">
        <v>27507</v>
      </c>
      <c r="H17" s="322">
        <v>464650</v>
      </c>
      <c r="I17" s="322">
        <v>0</v>
      </c>
      <c r="J17" s="323">
        <v>0</v>
      </c>
      <c r="K17" s="311"/>
    </row>
    <row r="18" spans="1:11" ht="19.5" customHeight="1">
      <c r="A18" s="319" t="s">
        <v>882</v>
      </c>
      <c r="B18" s="324" t="s">
        <v>894</v>
      </c>
      <c r="C18" s="324" t="s">
        <v>882</v>
      </c>
      <c r="D18" s="321" t="s">
        <v>896</v>
      </c>
      <c r="E18" s="322">
        <v>27507</v>
      </c>
      <c r="F18" s="322">
        <v>464650</v>
      </c>
      <c r="G18" s="322">
        <v>27507</v>
      </c>
      <c r="H18" s="322">
        <v>464650</v>
      </c>
      <c r="I18" s="322">
        <v>0</v>
      </c>
      <c r="J18" s="323">
        <v>0</v>
      </c>
      <c r="K18" s="311"/>
    </row>
    <row r="19" spans="1:11" ht="19.5" customHeight="1">
      <c r="A19" s="319" t="s">
        <v>882</v>
      </c>
      <c r="B19" s="324" t="s">
        <v>897</v>
      </c>
      <c r="C19" s="324" t="s">
        <v>879</v>
      </c>
      <c r="D19" s="321" t="s">
        <v>898</v>
      </c>
      <c r="E19" s="322">
        <v>9738</v>
      </c>
      <c r="F19" s="322">
        <v>100020</v>
      </c>
      <c r="G19" s="322">
        <v>9738</v>
      </c>
      <c r="H19" s="322">
        <v>100020</v>
      </c>
      <c r="I19" s="322">
        <v>0</v>
      </c>
      <c r="J19" s="323">
        <v>0</v>
      </c>
      <c r="K19" s="311"/>
    </row>
    <row r="20" spans="1:11" ht="19.5" customHeight="1">
      <c r="A20" s="319" t="s">
        <v>882</v>
      </c>
      <c r="B20" s="324" t="s">
        <v>897</v>
      </c>
      <c r="C20" s="324" t="s">
        <v>882</v>
      </c>
      <c r="D20" s="321" t="s">
        <v>899</v>
      </c>
      <c r="E20" s="322">
        <v>9738</v>
      </c>
      <c r="F20" s="322">
        <v>100020</v>
      </c>
      <c r="G20" s="322">
        <v>9738</v>
      </c>
      <c r="H20" s="322">
        <v>100020</v>
      </c>
      <c r="I20" s="322">
        <v>0</v>
      </c>
      <c r="J20" s="323">
        <v>0</v>
      </c>
      <c r="K20" s="311"/>
    </row>
    <row r="21" spans="1:11" ht="19.5" customHeight="1">
      <c r="A21" s="319" t="s">
        <v>882</v>
      </c>
      <c r="B21" s="324" t="s">
        <v>900</v>
      </c>
      <c r="C21" s="324" t="s">
        <v>879</v>
      </c>
      <c r="D21" s="321" t="s">
        <v>901</v>
      </c>
      <c r="E21" s="322">
        <v>16648483</v>
      </c>
      <c r="F21" s="322">
        <v>120727817</v>
      </c>
      <c r="G21" s="322">
        <v>16648483</v>
      </c>
      <c r="H21" s="322">
        <v>120727817</v>
      </c>
      <c r="I21" s="322">
        <v>0</v>
      </c>
      <c r="J21" s="323">
        <v>0</v>
      </c>
      <c r="K21" s="311"/>
    </row>
    <row r="22" spans="1:11" ht="19.5" customHeight="1">
      <c r="A22" s="319" t="s">
        <v>882</v>
      </c>
      <c r="B22" s="324" t="s">
        <v>900</v>
      </c>
      <c r="C22" s="324" t="s">
        <v>882</v>
      </c>
      <c r="D22" s="321" t="s">
        <v>902</v>
      </c>
      <c r="E22" s="322">
        <v>16648483</v>
      </c>
      <c r="F22" s="322">
        <v>120727817</v>
      </c>
      <c r="G22" s="322">
        <v>16648483</v>
      </c>
      <c r="H22" s="322">
        <v>120727817</v>
      </c>
      <c r="I22" s="322">
        <v>0</v>
      </c>
      <c r="J22" s="323">
        <v>0</v>
      </c>
      <c r="K22" s="311"/>
    </row>
    <row r="23" spans="1:11" ht="19.5" customHeight="1">
      <c r="A23" s="319" t="s">
        <v>903</v>
      </c>
      <c r="B23" s="324" t="s">
        <v>879</v>
      </c>
      <c r="C23" s="324" t="s">
        <v>879</v>
      </c>
      <c r="D23" s="321" t="s">
        <v>904</v>
      </c>
      <c r="E23" s="322">
        <v>20589</v>
      </c>
      <c r="F23" s="322">
        <v>749527</v>
      </c>
      <c r="G23" s="322">
        <v>20589</v>
      </c>
      <c r="H23" s="322">
        <v>749527</v>
      </c>
      <c r="I23" s="322">
        <v>0</v>
      </c>
      <c r="J23" s="323">
        <v>0</v>
      </c>
      <c r="K23" s="311"/>
    </row>
    <row r="24" spans="1:11" ht="19.5" customHeight="1">
      <c r="A24" s="319" t="s">
        <v>903</v>
      </c>
      <c r="B24" s="324" t="s">
        <v>882</v>
      </c>
      <c r="C24" s="324" t="s">
        <v>879</v>
      </c>
      <c r="D24" s="321" t="s">
        <v>905</v>
      </c>
      <c r="E24" s="322">
        <v>20589</v>
      </c>
      <c r="F24" s="322">
        <v>749527</v>
      </c>
      <c r="G24" s="322">
        <v>20589</v>
      </c>
      <c r="H24" s="322">
        <v>749527</v>
      </c>
      <c r="I24" s="322">
        <v>0</v>
      </c>
      <c r="J24" s="323">
        <v>0</v>
      </c>
      <c r="K24" s="311"/>
    </row>
    <row r="25" spans="1:11" ht="19.5" customHeight="1">
      <c r="A25" s="319" t="s">
        <v>903</v>
      </c>
      <c r="B25" s="324" t="s">
        <v>882</v>
      </c>
      <c r="C25" s="324" t="s">
        <v>882</v>
      </c>
      <c r="D25" s="321" t="s">
        <v>906</v>
      </c>
      <c r="E25" s="322">
        <v>19143</v>
      </c>
      <c r="F25" s="322">
        <v>742158</v>
      </c>
      <c r="G25" s="322">
        <v>19143</v>
      </c>
      <c r="H25" s="322">
        <v>742158</v>
      </c>
      <c r="I25" s="322">
        <v>0</v>
      </c>
      <c r="J25" s="323">
        <v>0</v>
      </c>
      <c r="K25" s="311"/>
    </row>
    <row r="26" spans="1:11" ht="19.5" customHeight="1">
      <c r="A26" s="319" t="s">
        <v>903</v>
      </c>
      <c r="B26" s="324" t="s">
        <v>882</v>
      </c>
      <c r="C26" s="324" t="s">
        <v>884</v>
      </c>
      <c r="D26" s="321" t="s">
        <v>907</v>
      </c>
      <c r="E26" s="322">
        <v>1446</v>
      </c>
      <c r="F26" s="322">
        <v>7369</v>
      </c>
      <c r="G26" s="322">
        <v>1446</v>
      </c>
      <c r="H26" s="322">
        <v>7369</v>
      </c>
      <c r="I26" s="322">
        <v>0</v>
      </c>
      <c r="J26" s="323">
        <v>0</v>
      </c>
      <c r="K26" s="311"/>
    </row>
    <row r="27" spans="1:11" ht="19.5" customHeight="1">
      <c r="A27" s="319" t="s">
        <v>911</v>
      </c>
      <c r="B27" s="324" t="s">
        <v>879</v>
      </c>
      <c r="C27" s="324" t="s">
        <v>879</v>
      </c>
      <c r="D27" s="321" t="s">
        <v>912</v>
      </c>
      <c r="E27" s="322">
        <v>284910</v>
      </c>
      <c r="F27" s="322">
        <v>7127508</v>
      </c>
      <c r="G27" s="322">
        <v>284910</v>
      </c>
      <c r="H27" s="322">
        <v>7127508</v>
      </c>
      <c r="I27" s="322">
        <v>0</v>
      </c>
      <c r="J27" s="323">
        <v>0</v>
      </c>
      <c r="K27" s="311"/>
    </row>
    <row r="28" spans="1:11" ht="19.5" customHeight="1">
      <c r="A28" s="319" t="s">
        <v>911</v>
      </c>
      <c r="B28" s="324" t="s">
        <v>882</v>
      </c>
      <c r="C28" s="324" t="s">
        <v>879</v>
      </c>
      <c r="D28" s="321" t="s">
        <v>913</v>
      </c>
      <c r="E28" s="322">
        <v>106900</v>
      </c>
      <c r="F28" s="322">
        <v>1746763</v>
      </c>
      <c r="G28" s="322">
        <v>106900</v>
      </c>
      <c r="H28" s="322">
        <v>1746763</v>
      </c>
      <c r="I28" s="322">
        <v>0</v>
      </c>
      <c r="J28" s="323">
        <v>0</v>
      </c>
      <c r="K28" s="311"/>
    </row>
    <row r="29" spans="1:11" ht="23.25" customHeight="1">
      <c r="A29" s="319" t="s">
        <v>911</v>
      </c>
      <c r="B29" s="324" t="s">
        <v>882</v>
      </c>
      <c r="C29" s="324" t="s">
        <v>882</v>
      </c>
      <c r="D29" s="321" t="s">
        <v>914</v>
      </c>
      <c r="E29" s="322">
        <v>100000</v>
      </c>
      <c r="F29" s="322">
        <v>1648563</v>
      </c>
      <c r="G29" s="322">
        <v>100000</v>
      </c>
      <c r="H29" s="322">
        <v>1648563</v>
      </c>
      <c r="I29" s="322">
        <v>0</v>
      </c>
      <c r="J29" s="323">
        <v>0</v>
      </c>
      <c r="K29" s="311"/>
    </row>
    <row r="30" spans="1:11" ht="23.25" customHeight="1">
      <c r="A30" s="319" t="s">
        <v>911</v>
      </c>
      <c r="B30" s="324" t="s">
        <v>882</v>
      </c>
      <c r="C30" s="324" t="s">
        <v>884</v>
      </c>
      <c r="D30" s="321" t="s">
        <v>915</v>
      </c>
      <c r="E30" s="322">
        <v>6900</v>
      </c>
      <c r="F30" s="322">
        <v>98200</v>
      </c>
      <c r="G30" s="322">
        <v>6900</v>
      </c>
      <c r="H30" s="322">
        <v>98200</v>
      </c>
      <c r="I30" s="322">
        <v>0</v>
      </c>
      <c r="J30" s="323">
        <v>0</v>
      </c>
      <c r="K30" s="311"/>
    </row>
    <row r="31" spans="1:11" ht="19.5" customHeight="1">
      <c r="A31" s="319" t="s">
        <v>911</v>
      </c>
      <c r="B31" s="324" t="s">
        <v>908</v>
      </c>
      <c r="C31" s="324" t="s">
        <v>879</v>
      </c>
      <c r="D31" s="321" t="s">
        <v>916</v>
      </c>
      <c r="E31" s="322">
        <v>178010</v>
      </c>
      <c r="F31" s="322">
        <v>5380745</v>
      </c>
      <c r="G31" s="322">
        <v>178010</v>
      </c>
      <c r="H31" s="322">
        <v>5380745</v>
      </c>
      <c r="I31" s="322">
        <v>0</v>
      </c>
      <c r="J31" s="323">
        <v>0</v>
      </c>
      <c r="K31" s="311"/>
    </row>
    <row r="32" spans="1:11" ht="19.5" customHeight="1">
      <c r="A32" s="319" t="s">
        <v>911</v>
      </c>
      <c r="B32" s="324" t="s">
        <v>908</v>
      </c>
      <c r="C32" s="324" t="s">
        <v>908</v>
      </c>
      <c r="D32" s="321" t="s">
        <v>917</v>
      </c>
      <c r="E32" s="322">
        <v>0</v>
      </c>
      <c r="F32" s="322">
        <v>29200</v>
      </c>
      <c r="G32" s="322">
        <v>0</v>
      </c>
      <c r="H32" s="322">
        <v>29200</v>
      </c>
      <c r="I32" s="322">
        <v>0</v>
      </c>
      <c r="J32" s="323">
        <v>0</v>
      </c>
      <c r="K32" s="311"/>
    </row>
    <row r="33" spans="1:11" ht="19.5" customHeight="1">
      <c r="A33" s="319" t="s">
        <v>911</v>
      </c>
      <c r="B33" s="324" t="s">
        <v>908</v>
      </c>
      <c r="C33" s="324" t="s">
        <v>918</v>
      </c>
      <c r="D33" s="321" t="s">
        <v>919</v>
      </c>
      <c r="E33" s="322">
        <v>178010</v>
      </c>
      <c r="F33" s="322">
        <v>1504421</v>
      </c>
      <c r="G33" s="322">
        <v>178010</v>
      </c>
      <c r="H33" s="322">
        <v>1504421</v>
      </c>
      <c r="I33" s="322">
        <v>0</v>
      </c>
      <c r="J33" s="323">
        <v>0</v>
      </c>
      <c r="K33" s="311"/>
    </row>
    <row r="34" spans="1:11" ht="19.5" customHeight="1">
      <c r="A34" s="319" t="s">
        <v>911</v>
      </c>
      <c r="B34" s="324" t="s">
        <v>908</v>
      </c>
      <c r="C34" s="324" t="s">
        <v>920</v>
      </c>
      <c r="D34" s="321" t="s">
        <v>921</v>
      </c>
      <c r="E34" s="322">
        <v>0</v>
      </c>
      <c r="F34" s="322">
        <v>3847124</v>
      </c>
      <c r="G34" s="322">
        <v>0</v>
      </c>
      <c r="H34" s="322">
        <v>3847124</v>
      </c>
      <c r="I34" s="322">
        <v>0</v>
      </c>
      <c r="J34" s="323">
        <v>0</v>
      </c>
      <c r="K34" s="311"/>
    </row>
    <row r="35" spans="1:11" ht="19.5" customHeight="1">
      <c r="A35" s="319" t="s">
        <v>922</v>
      </c>
      <c r="B35" s="324" t="s">
        <v>879</v>
      </c>
      <c r="C35" s="324" t="s">
        <v>879</v>
      </c>
      <c r="D35" s="321" t="s">
        <v>923</v>
      </c>
      <c r="E35" s="322">
        <v>13250</v>
      </c>
      <c r="F35" s="322">
        <v>515949</v>
      </c>
      <c r="G35" s="322">
        <v>13250</v>
      </c>
      <c r="H35" s="322">
        <v>515949</v>
      </c>
      <c r="I35" s="322">
        <v>0</v>
      </c>
      <c r="J35" s="323">
        <v>0</v>
      </c>
      <c r="K35" s="311"/>
    </row>
    <row r="36" spans="1:11" ht="19.5" customHeight="1">
      <c r="A36" s="319" t="s">
        <v>922</v>
      </c>
      <c r="B36" s="324" t="s">
        <v>882</v>
      </c>
      <c r="C36" s="324" t="s">
        <v>879</v>
      </c>
      <c r="D36" s="321" t="s">
        <v>924</v>
      </c>
      <c r="E36" s="322">
        <v>13250</v>
      </c>
      <c r="F36" s="322">
        <v>500949</v>
      </c>
      <c r="G36" s="322">
        <v>13250</v>
      </c>
      <c r="H36" s="322">
        <v>500949</v>
      </c>
      <c r="I36" s="322">
        <v>0</v>
      </c>
      <c r="J36" s="323">
        <v>0</v>
      </c>
      <c r="K36" s="311"/>
    </row>
    <row r="37" spans="1:11" ht="19.5" customHeight="1">
      <c r="A37" s="319" t="s">
        <v>922</v>
      </c>
      <c r="B37" s="324" t="s">
        <v>882</v>
      </c>
      <c r="C37" s="324" t="s">
        <v>882</v>
      </c>
      <c r="D37" s="321" t="s">
        <v>925</v>
      </c>
      <c r="E37" s="322">
        <v>11250</v>
      </c>
      <c r="F37" s="322">
        <v>271731</v>
      </c>
      <c r="G37" s="322">
        <v>11250</v>
      </c>
      <c r="H37" s="322">
        <v>271731</v>
      </c>
      <c r="I37" s="322">
        <v>0</v>
      </c>
      <c r="J37" s="323">
        <v>0</v>
      </c>
      <c r="K37" s="311"/>
    </row>
    <row r="38" spans="1:11" ht="19.5" customHeight="1">
      <c r="A38" s="319" t="s">
        <v>922</v>
      </c>
      <c r="B38" s="324" t="s">
        <v>882</v>
      </c>
      <c r="C38" s="324" t="s">
        <v>908</v>
      </c>
      <c r="D38" s="321" t="s">
        <v>926</v>
      </c>
      <c r="E38" s="322">
        <v>2000</v>
      </c>
      <c r="F38" s="322">
        <v>229218</v>
      </c>
      <c r="G38" s="322">
        <v>2000</v>
      </c>
      <c r="H38" s="322">
        <v>229218</v>
      </c>
      <c r="I38" s="322">
        <v>0</v>
      </c>
      <c r="J38" s="323">
        <v>0</v>
      </c>
      <c r="K38" s="311"/>
    </row>
    <row r="39" spans="1:11" ht="19.5" customHeight="1">
      <c r="A39" s="319" t="s">
        <v>922</v>
      </c>
      <c r="B39" s="324" t="s">
        <v>911</v>
      </c>
      <c r="C39" s="324" t="s">
        <v>879</v>
      </c>
      <c r="D39" s="321" t="s">
        <v>2162</v>
      </c>
      <c r="E39" s="322">
        <v>0</v>
      </c>
      <c r="F39" s="322">
        <v>15000</v>
      </c>
      <c r="G39" s="322">
        <v>0</v>
      </c>
      <c r="H39" s="322">
        <v>15000</v>
      </c>
      <c r="I39" s="322">
        <v>0</v>
      </c>
      <c r="J39" s="323">
        <v>0</v>
      </c>
      <c r="K39" s="311"/>
    </row>
    <row r="40" spans="1:11" ht="19.5" customHeight="1">
      <c r="A40" s="319" t="s">
        <v>922</v>
      </c>
      <c r="B40" s="324" t="s">
        <v>911</v>
      </c>
      <c r="C40" s="324" t="s">
        <v>882</v>
      </c>
      <c r="D40" s="321" t="s">
        <v>2163</v>
      </c>
      <c r="E40" s="322">
        <v>0</v>
      </c>
      <c r="F40" s="322">
        <v>15000</v>
      </c>
      <c r="G40" s="322">
        <v>0</v>
      </c>
      <c r="H40" s="322">
        <v>15000</v>
      </c>
      <c r="I40" s="322">
        <v>0</v>
      </c>
      <c r="J40" s="323">
        <v>0</v>
      </c>
      <c r="K40" s="311"/>
    </row>
    <row r="41" spans="1:11" ht="19.5" customHeight="1">
      <c r="A41" s="319" t="s">
        <v>920</v>
      </c>
      <c r="B41" s="324" t="s">
        <v>879</v>
      </c>
      <c r="C41" s="324" t="s">
        <v>879</v>
      </c>
      <c r="D41" s="321" t="s">
        <v>927</v>
      </c>
      <c r="E41" s="322">
        <v>0</v>
      </c>
      <c r="F41" s="322">
        <v>1500000</v>
      </c>
      <c r="G41" s="322">
        <v>0</v>
      </c>
      <c r="H41" s="322">
        <v>1500000</v>
      </c>
      <c r="I41" s="322">
        <v>0</v>
      </c>
      <c r="J41" s="323">
        <v>0</v>
      </c>
      <c r="K41" s="311"/>
    </row>
    <row r="42" spans="1:11" ht="19.5" customHeight="1">
      <c r="A42" s="319" t="s">
        <v>920</v>
      </c>
      <c r="B42" s="324" t="s">
        <v>884</v>
      </c>
      <c r="C42" s="324" t="s">
        <v>879</v>
      </c>
      <c r="D42" s="321" t="s">
        <v>928</v>
      </c>
      <c r="E42" s="322">
        <v>0</v>
      </c>
      <c r="F42" s="322">
        <v>1500000</v>
      </c>
      <c r="G42" s="322">
        <v>0</v>
      </c>
      <c r="H42" s="322">
        <v>1500000</v>
      </c>
      <c r="I42" s="322">
        <v>0</v>
      </c>
      <c r="J42" s="323">
        <v>0</v>
      </c>
      <c r="K42" s="311"/>
    </row>
    <row r="43" spans="1:11" ht="19.5" customHeight="1">
      <c r="A43" s="319" t="s">
        <v>920</v>
      </c>
      <c r="B43" s="324" t="s">
        <v>884</v>
      </c>
      <c r="C43" s="324" t="s">
        <v>882</v>
      </c>
      <c r="D43" s="321" t="s">
        <v>929</v>
      </c>
      <c r="E43" s="322">
        <v>0</v>
      </c>
      <c r="F43" s="322">
        <v>1500000</v>
      </c>
      <c r="G43" s="322">
        <v>0</v>
      </c>
      <c r="H43" s="322">
        <v>1500000</v>
      </c>
      <c r="I43" s="322">
        <v>0</v>
      </c>
      <c r="J43" s="323">
        <v>0</v>
      </c>
      <c r="K43" s="311"/>
    </row>
    <row r="44" spans="1:11" ht="19.5" customHeight="1">
      <c r="A44" s="319" t="s">
        <v>930</v>
      </c>
      <c r="B44" s="324" t="s">
        <v>879</v>
      </c>
      <c r="C44" s="324" t="s">
        <v>879</v>
      </c>
      <c r="D44" s="321" t="s">
        <v>931</v>
      </c>
      <c r="E44" s="322">
        <v>18720202</v>
      </c>
      <c r="F44" s="322">
        <v>74221359</v>
      </c>
      <c r="G44" s="322">
        <v>16759789</v>
      </c>
      <c r="H44" s="322">
        <v>37387698</v>
      </c>
      <c r="I44" s="322">
        <v>1960413</v>
      </c>
      <c r="J44" s="323">
        <v>36833661</v>
      </c>
      <c r="K44" s="311"/>
    </row>
    <row r="45" spans="1:11" ht="19.5" customHeight="1">
      <c r="A45" s="319" t="s">
        <v>930</v>
      </c>
      <c r="B45" s="324" t="s">
        <v>882</v>
      </c>
      <c r="C45" s="324" t="s">
        <v>879</v>
      </c>
      <c r="D45" s="321" t="s">
        <v>932</v>
      </c>
      <c r="E45" s="322">
        <v>18720202</v>
      </c>
      <c r="F45" s="322">
        <v>74221359</v>
      </c>
      <c r="G45" s="322">
        <v>16759789</v>
      </c>
      <c r="H45" s="322">
        <v>37387698</v>
      </c>
      <c r="I45" s="322">
        <v>1960413</v>
      </c>
      <c r="J45" s="323">
        <v>36833661</v>
      </c>
      <c r="K45" s="311"/>
    </row>
    <row r="46" spans="1:11" ht="19.5" customHeight="1">
      <c r="A46" s="319" t="s">
        <v>930</v>
      </c>
      <c r="B46" s="324" t="s">
        <v>882</v>
      </c>
      <c r="C46" s="324" t="s">
        <v>882</v>
      </c>
      <c r="D46" s="321" t="s">
        <v>933</v>
      </c>
      <c r="E46" s="322">
        <v>0</v>
      </c>
      <c r="F46" s="322">
        <v>1909219</v>
      </c>
      <c r="G46" s="322">
        <v>0</v>
      </c>
      <c r="H46" s="322">
        <v>1909219</v>
      </c>
      <c r="I46" s="322">
        <v>0</v>
      </c>
      <c r="J46" s="323">
        <v>0</v>
      </c>
      <c r="K46" s="311"/>
    </row>
    <row r="47" spans="1:11" ht="19.5" customHeight="1">
      <c r="A47" s="319" t="s">
        <v>930</v>
      </c>
      <c r="B47" s="324" t="s">
        <v>882</v>
      </c>
      <c r="C47" s="324" t="s">
        <v>884</v>
      </c>
      <c r="D47" s="321" t="s">
        <v>934</v>
      </c>
      <c r="E47" s="322">
        <v>18720202</v>
      </c>
      <c r="F47" s="322">
        <v>72312140</v>
      </c>
      <c r="G47" s="322">
        <v>16759789</v>
      </c>
      <c r="H47" s="322">
        <v>35478479</v>
      </c>
      <c r="I47" s="322">
        <v>1960413</v>
      </c>
      <c r="J47" s="323">
        <v>36833661</v>
      </c>
      <c r="K47" s="311"/>
    </row>
    <row r="48" spans="1:11" ht="19.5" customHeight="1">
      <c r="A48" s="319" t="s">
        <v>935</v>
      </c>
      <c r="B48" s="324" t="s">
        <v>879</v>
      </c>
      <c r="C48" s="324" t="s">
        <v>879</v>
      </c>
      <c r="D48" s="321" t="s">
        <v>936</v>
      </c>
      <c r="E48" s="322">
        <v>100000</v>
      </c>
      <c r="F48" s="322">
        <v>170000</v>
      </c>
      <c r="G48" s="322">
        <v>100000</v>
      </c>
      <c r="H48" s="322">
        <v>170000</v>
      </c>
      <c r="I48" s="322">
        <v>0</v>
      </c>
      <c r="J48" s="323">
        <v>0</v>
      </c>
      <c r="K48" s="311"/>
    </row>
    <row r="49" spans="1:11" ht="19.5" customHeight="1">
      <c r="A49" s="319" t="s">
        <v>935</v>
      </c>
      <c r="B49" s="324" t="s">
        <v>882</v>
      </c>
      <c r="C49" s="324" t="s">
        <v>879</v>
      </c>
      <c r="D49" s="321" t="s">
        <v>937</v>
      </c>
      <c r="E49" s="322">
        <v>100000</v>
      </c>
      <c r="F49" s="322">
        <v>170000</v>
      </c>
      <c r="G49" s="322">
        <v>100000</v>
      </c>
      <c r="H49" s="322">
        <v>170000</v>
      </c>
      <c r="I49" s="322">
        <v>0</v>
      </c>
      <c r="J49" s="323">
        <v>0</v>
      </c>
      <c r="K49" s="311"/>
    </row>
    <row r="50" spans="1:11" ht="19.5" customHeight="1">
      <c r="A50" s="319" t="s">
        <v>935</v>
      </c>
      <c r="B50" s="324" t="s">
        <v>882</v>
      </c>
      <c r="C50" s="324" t="s">
        <v>882</v>
      </c>
      <c r="D50" s="321" t="s">
        <v>938</v>
      </c>
      <c r="E50" s="322">
        <v>100000</v>
      </c>
      <c r="F50" s="322">
        <v>170000</v>
      </c>
      <c r="G50" s="322">
        <v>100000</v>
      </c>
      <c r="H50" s="322">
        <v>170000</v>
      </c>
      <c r="I50" s="322">
        <v>0</v>
      </c>
      <c r="J50" s="323">
        <v>0</v>
      </c>
      <c r="K50" s="311"/>
    </row>
    <row r="51" spans="1:11" ht="19.5" customHeight="1">
      <c r="A51" s="319" t="s">
        <v>939</v>
      </c>
      <c r="B51" s="324" t="s">
        <v>879</v>
      </c>
      <c r="C51" s="324" t="s">
        <v>879</v>
      </c>
      <c r="D51" s="321" t="s">
        <v>940</v>
      </c>
      <c r="E51" s="322">
        <v>148800</v>
      </c>
      <c r="F51" s="322">
        <v>1046593</v>
      </c>
      <c r="G51" s="322">
        <v>148800</v>
      </c>
      <c r="H51" s="322">
        <v>1046593</v>
      </c>
      <c r="I51" s="322">
        <v>0</v>
      </c>
      <c r="J51" s="323">
        <v>0</v>
      </c>
      <c r="K51" s="311"/>
    </row>
    <row r="52" spans="1:11" ht="19.5" customHeight="1">
      <c r="A52" s="319" t="s">
        <v>939</v>
      </c>
      <c r="B52" s="324" t="s">
        <v>882</v>
      </c>
      <c r="C52" s="324" t="s">
        <v>879</v>
      </c>
      <c r="D52" s="321" t="s">
        <v>941</v>
      </c>
      <c r="E52" s="322">
        <v>0</v>
      </c>
      <c r="F52" s="322">
        <v>184580</v>
      </c>
      <c r="G52" s="322">
        <v>0</v>
      </c>
      <c r="H52" s="322">
        <v>184580</v>
      </c>
      <c r="I52" s="322">
        <v>0</v>
      </c>
      <c r="J52" s="323">
        <v>0</v>
      </c>
      <c r="K52" s="311"/>
    </row>
    <row r="53" spans="1:11" ht="19.5" customHeight="1">
      <c r="A53" s="319" t="s">
        <v>939</v>
      </c>
      <c r="B53" s="324" t="s">
        <v>882</v>
      </c>
      <c r="C53" s="324" t="s">
        <v>882</v>
      </c>
      <c r="D53" s="321" t="s">
        <v>942</v>
      </c>
      <c r="E53" s="322">
        <v>0</v>
      </c>
      <c r="F53" s="322">
        <v>184580</v>
      </c>
      <c r="G53" s="322">
        <v>0</v>
      </c>
      <c r="H53" s="322">
        <v>184580</v>
      </c>
      <c r="I53" s="322">
        <v>0</v>
      </c>
      <c r="J53" s="323">
        <v>0</v>
      </c>
      <c r="K53" s="311"/>
    </row>
    <row r="54" spans="1:11" ht="23.25" customHeight="1">
      <c r="A54" s="319" t="s">
        <v>939</v>
      </c>
      <c r="B54" s="324" t="s">
        <v>884</v>
      </c>
      <c r="C54" s="324" t="s">
        <v>879</v>
      </c>
      <c r="D54" s="321" t="s">
        <v>943</v>
      </c>
      <c r="E54" s="322">
        <v>148800</v>
      </c>
      <c r="F54" s="322">
        <v>862013</v>
      </c>
      <c r="G54" s="322">
        <v>148800</v>
      </c>
      <c r="H54" s="322">
        <v>862013</v>
      </c>
      <c r="I54" s="322">
        <v>0</v>
      </c>
      <c r="J54" s="323">
        <v>0</v>
      </c>
      <c r="K54" s="311"/>
    </row>
    <row r="55" spans="1:11" ht="23.25" customHeight="1">
      <c r="A55" s="319" t="s">
        <v>939</v>
      </c>
      <c r="B55" s="324" t="s">
        <v>884</v>
      </c>
      <c r="C55" s="324" t="s">
        <v>882</v>
      </c>
      <c r="D55" s="321" t="s">
        <v>944</v>
      </c>
      <c r="E55" s="322">
        <v>0</v>
      </c>
      <c r="F55" s="322">
        <v>1829</v>
      </c>
      <c r="G55" s="322">
        <v>0</v>
      </c>
      <c r="H55" s="322">
        <v>1829</v>
      </c>
      <c r="I55" s="322">
        <v>0</v>
      </c>
      <c r="J55" s="323">
        <v>0</v>
      </c>
      <c r="K55" s="311"/>
    </row>
    <row r="56" spans="1:11" ht="19.5" customHeight="1">
      <c r="A56" s="319" t="s">
        <v>939</v>
      </c>
      <c r="B56" s="324" t="s">
        <v>884</v>
      </c>
      <c r="C56" s="324" t="s">
        <v>903</v>
      </c>
      <c r="D56" s="321" t="s">
        <v>945</v>
      </c>
      <c r="E56" s="322">
        <v>140851</v>
      </c>
      <c r="F56" s="322">
        <v>602113</v>
      </c>
      <c r="G56" s="322">
        <v>140851</v>
      </c>
      <c r="H56" s="322">
        <v>602113</v>
      </c>
      <c r="I56" s="322">
        <v>0</v>
      </c>
      <c r="J56" s="323">
        <v>0</v>
      </c>
      <c r="K56" s="613"/>
    </row>
    <row r="57" spans="1:11" ht="19.5" customHeight="1">
      <c r="A57" s="319" t="s">
        <v>939</v>
      </c>
      <c r="B57" s="324" t="s">
        <v>884</v>
      </c>
      <c r="C57" s="324" t="s">
        <v>935</v>
      </c>
      <c r="D57" s="321" t="s">
        <v>946</v>
      </c>
      <c r="E57" s="322">
        <v>7949</v>
      </c>
      <c r="F57" s="322">
        <v>258071</v>
      </c>
      <c r="G57" s="322">
        <v>7949</v>
      </c>
      <c r="H57" s="322">
        <v>258071</v>
      </c>
      <c r="I57" s="322">
        <v>0</v>
      </c>
      <c r="J57" s="323">
        <v>0</v>
      </c>
      <c r="K57" s="311"/>
    </row>
    <row r="58" spans="1:11" ht="19.5" customHeight="1">
      <c r="A58" s="319" t="s">
        <v>879</v>
      </c>
      <c r="B58" s="324" t="s">
        <v>879</v>
      </c>
      <c r="C58" s="324" t="s">
        <v>879</v>
      </c>
      <c r="D58" s="321" t="s">
        <v>947</v>
      </c>
      <c r="E58" s="322">
        <v>0</v>
      </c>
      <c r="F58" s="322">
        <v>208490</v>
      </c>
      <c r="G58" s="322">
        <v>0</v>
      </c>
      <c r="H58" s="322">
        <v>208490</v>
      </c>
      <c r="I58" s="322">
        <v>0</v>
      </c>
      <c r="J58" s="323">
        <v>0</v>
      </c>
      <c r="K58" s="311"/>
    </row>
    <row r="59" spans="1:11" ht="19.5" customHeight="1">
      <c r="A59" s="319" t="s">
        <v>922</v>
      </c>
      <c r="B59" s="324" t="s">
        <v>879</v>
      </c>
      <c r="C59" s="324" t="s">
        <v>879</v>
      </c>
      <c r="D59" s="321" t="s">
        <v>923</v>
      </c>
      <c r="E59" s="322">
        <v>0</v>
      </c>
      <c r="F59" s="322">
        <v>208490</v>
      </c>
      <c r="G59" s="322">
        <v>0</v>
      </c>
      <c r="H59" s="322">
        <v>208490</v>
      </c>
      <c r="I59" s="322">
        <v>0</v>
      </c>
      <c r="J59" s="323">
        <v>0</v>
      </c>
      <c r="K59" s="311"/>
    </row>
    <row r="60" spans="1:11" ht="19.5" customHeight="1">
      <c r="A60" s="319" t="s">
        <v>922</v>
      </c>
      <c r="B60" s="324" t="s">
        <v>884</v>
      </c>
      <c r="C60" s="324" t="s">
        <v>879</v>
      </c>
      <c r="D60" s="321" t="s">
        <v>1465</v>
      </c>
      <c r="E60" s="322">
        <v>0</v>
      </c>
      <c r="F60" s="322">
        <v>208490</v>
      </c>
      <c r="G60" s="322">
        <v>0</v>
      </c>
      <c r="H60" s="322">
        <v>208490</v>
      </c>
      <c r="I60" s="322">
        <v>0</v>
      </c>
      <c r="J60" s="323">
        <v>0</v>
      </c>
      <c r="K60" s="311"/>
    </row>
    <row r="61" spans="1:11" ht="19.5" customHeight="1">
      <c r="A61" s="319" t="s">
        <v>922</v>
      </c>
      <c r="B61" s="324" t="s">
        <v>884</v>
      </c>
      <c r="C61" s="324" t="s">
        <v>882</v>
      </c>
      <c r="D61" s="321" t="s">
        <v>1466</v>
      </c>
      <c r="E61" s="322">
        <v>0</v>
      </c>
      <c r="F61" s="322">
        <v>208490</v>
      </c>
      <c r="G61" s="322">
        <v>0</v>
      </c>
      <c r="H61" s="322">
        <v>208490</v>
      </c>
      <c r="I61" s="322">
        <v>0</v>
      </c>
      <c r="J61" s="323">
        <v>0</v>
      </c>
      <c r="K61" s="311"/>
    </row>
    <row r="62" spans="1:11" ht="19.5" customHeight="1">
      <c r="A62" s="319" t="s">
        <v>879</v>
      </c>
      <c r="B62" s="324" t="s">
        <v>879</v>
      </c>
      <c r="C62" s="324" t="s">
        <v>879</v>
      </c>
      <c r="D62" s="321" t="s">
        <v>948</v>
      </c>
      <c r="E62" s="322">
        <v>0</v>
      </c>
      <c r="F62" s="322">
        <v>0</v>
      </c>
      <c r="G62" s="322">
        <v>0</v>
      </c>
      <c r="H62" s="322">
        <v>0</v>
      </c>
      <c r="I62" s="322">
        <v>0</v>
      </c>
      <c r="J62" s="323">
        <v>0</v>
      </c>
      <c r="K62" s="311"/>
    </row>
    <row r="63" spans="1:11" ht="19.5" customHeight="1">
      <c r="A63" s="319" t="s">
        <v>879</v>
      </c>
      <c r="B63" s="324" t="s">
        <v>879</v>
      </c>
      <c r="C63" s="324" t="s">
        <v>879</v>
      </c>
      <c r="D63" s="321" t="s">
        <v>949</v>
      </c>
      <c r="E63" s="322">
        <v>35988115</v>
      </c>
      <c r="F63" s="322">
        <v>212912781</v>
      </c>
      <c r="G63" s="322" t="s">
        <v>879</v>
      </c>
      <c r="H63" s="322" t="s">
        <v>879</v>
      </c>
      <c r="I63" s="322" t="s">
        <v>879</v>
      </c>
      <c r="J63" s="323" t="s">
        <v>879</v>
      </c>
      <c r="K63" s="311"/>
    </row>
    <row r="64" spans="1:11" ht="19.5" customHeight="1">
      <c r="A64" s="311"/>
      <c r="F64" s="308"/>
      <c r="G64" s="308"/>
      <c r="H64" s="308"/>
      <c r="I64" s="308"/>
      <c r="J64" s="308"/>
    </row>
    <row r="65" spans="1:10" ht="19.5" customHeight="1">
      <c r="A65" s="311"/>
      <c r="F65" s="308"/>
      <c r="G65" s="308"/>
      <c r="H65" s="308"/>
      <c r="I65" s="308"/>
      <c r="J65" s="308"/>
    </row>
    <row r="66" spans="1:10" ht="19.5" customHeight="1">
      <c r="A66" s="311"/>
      <c r="F66" s="308"/>
      <c r="G66" s="308"/>
      <c r="H66" s="308"/>
      <c r="I66" s="308"/>
      <c r="J66" s="308"/>
    </row>
    <row r="67" spans="1:10" ht="19.5" customHeight="1">
      <c r="A67" s="1454" t="s">
        <v>870</v>
      </c>
      <c r="B67" s="1455"/>
      <c r="C67" s="1455"/>
      <c r="D67" s="1456"/>
      <c r="E67" s="1457" t="s">
        <v>1034</v>
      </c>
      <c r="F67" s="1458"/>
      <c r="G67" s="1457" t="s">
        <v>950</v>
      </c>
      <c r="H67" s="1458"/>
      <c r="I67" s="1457" t="s">
        <v>951</v>
      </c>
      <c r="J67" s="1458"/>
    </row>
    <row r="68" spans="1:10" ht="19.5" customHeight="1">
      <c r="A68" s="325" t="s">
        <v>873</v>
      </c>
      <c r="B68" s="326" t="s">
        <v>874</v>
      </c>
      <c r="C68" s="326" t="s">
        <v>875</v>
      </c>
      <c r="D68" s="327" t="s">
        <v>876</v>
      </c>
      <c r="E68" s="328" t="s">
        <v>877</v>
      </c>
      <c r="F68" s="328" t="s">
        <v>878</v>
      </c>
      <c r="G68" s="328" t="s">
        <v>877</v>
      </c>
      <c r="H68" s="328" t="s">
        <v>878</v>
      </c>
      <c r="I68" s="328" t="s">
        <v>877</v>
      </c>
      <c r="J68" s="328" t="s">
        <v>878</v>
      </c>
    </row>
    <row r="69" spans="1:10" ht="19.5" customHeight="1">
      <c r="A69" s="319" t="s">
        <v>879</v>
      </c>
      <c r="B69" s="320" t="s">
        <v>879</v>
      </c>
      <c r="C69" s="320" t="s">
        <v>879</v>
      </c>
      <c r="D69" s="321" t="s">
        <v>880</v>
      </c>
      <c r="E69" s="322">
        <v>16904039</v>
      </c>
      <c r="F69" s="322">
        <v>207460313</v>
      </c>
      <c r="G69" s="322">
        <v>9933804</v>
      </c>
      <c r="H69" s="322">
        <v>113764003</v>
      </c>
      <c r="I69" s="322">
        <v>6970235</v>
      </c>
      <c r="J69" s="323">
        <v>93696310</v>
      </c>
    </row>
    <row r="70" spans="1:10" ht="19.5" customHeight="1">
      <c r="A70" s="319" t="s">
        <v>879</v>
      </c>
      <c r="B70" s="324" t="s">
        <v>879</v>
      </c>
      <c r="C70" s="324" t="s">
        <v>879</v>
      </c>
      <c r="D70" s="321" t="s">
        <v>881</v>
      </c>
      <c r="E70" s="322">
        <v>9937938</v>
      </c>
      <c r="F70" s="322">
        <v>112882342</v>
      </c>
      <c r="G70" s="322">
        <v>9393580</v>
      </c>
      <c r="H70" s="322">
        <v>107328418</v>
      </c>
      <c r="I70" s="322">
        <v>544358</v>
      </c>
      <c r="J70" s="323">
        <v>5553924</v>
      </c>
    </row>
    <row r="71" spans="1:10" ht="19.5" customHeight="1">
      <c r="A71" s="319" t="s">
        <v>882</v>
      </c>
      <c r="B71" s="324" t="s">
        <v>879</v>
      </c>
      <c r="C71" s="324" t="s">
        <v>879</v>
      </c>
      <c r="D71" s="321" t="s">
        <v>952</v>
      </c>
      <c r="E71" s="322">
        <v>4018120</v>
      </c>
      <c r="F71" s="322">
        <v>51840369</v>
      </c>
      <c r="G71" s="322">
        <v>4018120</v>
      </c>
      <c r="H71" s="322">
        <v>51405369</v>
      </c>
      <c r="I71" s="322">
        <v>0</v>
      </c>
      <c r="J71" s="323">
        <v>435000</v>
      </c>
    </row>
    <row r="72" spans="1:10" ht="19.5" customHeight="1">
      <c r="A72" s="319" t="s">
        <v>882</v>
      </c>
      <c r="B72" s="324" t="s">
        <v>953</v>
      </c>
      <c r="C72" s="324" t="s">
        <v>879</v>
      </c>
      <c r="D72" s="321" t="s">
        <v>954</v>
      </c>
      <c r="E72" s="322">
        <v>1606010</v>
      </c>
      <c r="F72" s="322">
        <v>19134207</v>
      </c>
      <c r="G72" s="322">
        <v>1606010</v>
      </c>
      <c r="H72" s="322">
        <v>19134207</v>
      </c>
      <c r="I72" s="322">
        <v>0</v>
      </c>
      <c r="J72" s="323">
        <v>0</v>
      </c>
    </row>
    <row r="73" spans="1:10" ht="19.5" customHeight="1">
      <c r="A73" s="319" t="s">
        <v>882</v>
      </c>
      <c r="B73" s="324" t="s">
        <v>953</v>
      </c>
      <c r="C73" s="324" t="s">
        <v>882</v>
      </c>
      <c r="D73" s="321" t="s">
        <v>955</v>
      </c>
      <c r="E73" s="322">
        <v>1550476</v>
      </c>
      <c r="F73" s="322">
        <v>17803685</v>
      </c>
      <c r="G73" s="322">
        <v>1550476</v>
      </c>
      <c r="H73" s="322">
        <v>17803685</v>
      </c>
      <c r="I73" s="322">
        <v>0</v>
      </c>
      <c r="J73" s="323">
        <v>0</v>
      </c>
    </row>
    <row r="74" spans="1:10" ht="19.5" customHeight="1">
      <c r="A74" s="319" t="s">
        <v>882</v>
      </c>
      <c r="B74" s="324" t="s">
        <v>953</v>
      </c>
      <c r="C74" s="324" t="s">
        <v>884</v>
      </c>
      <c r="D74" s="321" t="s">
        <v>956</v>
      </c>
      <c r="E74" s="322">
        <v>2612</v>
      </c>
      <c r="F74" s="322">
        <v>56479</v>
      </c>
      <c r="G74" s="322">
        <v>2612</v>
      </c>
      <c r="H74" s="322">
        <v>56479</v>
      </c>
      <c r="I74" s="322">
        <v>0</v>
      </c>
      <c r="J74" s="323">
        <v>0</v>
      </c>
    </row>
    <row r="75" spans="1:10" ht="19.5" customHeight="1">
      <c r="A75" s="319" t="s">
        <v>882</v>
      </c>
      <c r="B75" s="324" t="s">
        <v>953</v>
      </c>
      <c r="C75" s="324" t="s">
        <v>908</v>
      </c>
      <c r="D75" s="321" t="s">
        <v>957</v>
      </c>
      <c r="E75" s="322">
        <v>249775</v>
      </c>
      <c r="F75" s="322">
        <v>750604</v>
      </c>
      <c r="G75" s="322">
        <v>249775</v>
      </c>
      <c r="H75" s="322">
        <v>750604</v>
      </c>
      <c r="I75" s="322">
        <v>0</v>
      </c>
      <c r="J75" s="323">
        <v>0</v>
      </c>
    </row>
    <row r="76" spans="1:10" ht="19.5" customHeight="1">
      <c r="A76" s="319" t="s">
        <v>882</v>
      </c>
      <c r="B76" s="324" t="s">
        <v>953</v>
      </c>
      <c r="C76" s="324" t="s">
        <v>903</v>
      </c>
      <c r="D76" s="321" t="s">
        <v>958</v>
      </c>
      <c r="E76" s="322">
        <v>0</v>
      </c>
      <c r="F76" s="322">
        <v>2956</v>
      </c>
      <c r="G76" s="322">
        <v>0</v>
      </c>
      <c r="H76" s="322">
        <v>2956</v>
      </c>
      <c r="I76" s="322">
        <v>0</v>
      </c>
      <c r="J76" s="323">
        <v>0</v>
      </c>
    </row>
    <row r="77" spans="1:10" ht="19.5" customHeight="1">
      <c r="A77" s="319" t="s">
        <v>882</v>
      </c>
      <c r="B77" s="324" t="s">
        <v>953</v>
      </c>
      <c r="C77" s="324" t="s">
        <v>911</v>
      </c>
      <c r="D77" s="321" t="s">
        <v>959</v>
      </c>
      <c r="E77" s="322">
        <v>-196853</v>
      </c>
      <c r="F77" s="322">
        <v>520483</v>
      </c>
      <c r="G77" s="322">
        <v>-196853</v>
      </c>
      <c r="H77" s="322">
        <v>520483</v>
      </c>
      <c r="I77" s="322">
        <v>0</v>
      </c>
      <c r="J77" s="323">
        <v>0</v>
      </c>
    </row>
    <row r="78" spans="1:10" ht="19.5" customHeight="1">
      <c r="A78" s="319" t="s">
        <v>882</v>
      </c>
      <c r="B78" s="324" t="s">
        <v>960</v>
      </c>
      <c r="C78" s="324" t="s">
        <v>879</v>
      </c>
      <c r="D78" s="321" t="s">
        <v>961</v>
      </c>
      <c r="E78" s="322">
        <v>1168000</v>
      </c>
      <c r="F78" s="322">
        <v>15188000</v>
      </c>
      <c r="G78" s="322">
        <v>1168000</v>
      </c>
      <c r="H78" s="322">
        <v>15188000</v>
      </c>
      <c r="I78" s="322">
        <v>0</v>
      </c>
      <c r="J78" s="323">
        <v>0</v>
      </c>
    </row>
    <row r="79" spans="1:10" ht="19.5" customHeight="1">
      <c r="A79" s="319" t="s">
        <v>882</v>
      </c>
      <c r="B79" s="324" t="s">
        <v>960</v>
      </c>
      <c r="C79" s="324" t="s">
        <v>882</v>
      </c>
      <c r="D79" s="321" t="s">
        <v>955</v>
      </c>
      <c r="E79" s="322">
        <v>549000</v>
      </c>
      <c r="F79" s="322">
        <v>6824000</v>
      </c>
      <c r="G79" s="322">
        <v>549000</v>
      </c>
      <c r="H79" s="322">
        <v>6824000</v>
      </c>
      <c r="I79" s="322">
        <v>0</v>
      </c>
      <c r="J79" s="323">
        <v>0</v>
      </c>
    </row>
    <row r="80" spans="1:10" ht="23.25" customHeight="1">
      <c r="A80" s="319" t="s">
        <v>882</v>
      </c>
      <c r="B80" s="324" t="s">
        <v>960</v>
      </c>
      <c r="C80" s="324" t="s">
        <v>884</v>
      </c>
      <c r="D80" s="321" t="s">
        <v>962</v>
      </c>
      <c r="E80" s="322">
        <v>619000</v>
      </c>
      <c r="F80" s="322">
        <v>8364000</v>
      </c>
      <c r="G80" s="322">
        <v>619000</v>
      </c>
      <c r="H80" s="322">
        <v>8364000</v>
      </c>
      <c r="I80" s="322">
        <v>0</v>
      </c>
      <c r="J80" s="323">
        <v>0</v>
      </c>
    </row>
    <row r="81" spans="1:10" ht="23.25" customHeight="1">
      <c r="A81" s="319" t="s">
        <v>882</v>
      </c>
      <c r="B81" s="324" t="s">
        <v>963</v>
      </c>
      <c r="C81" s="324" t="s">
        <v>879</v>
      </c>
      <c r="D81" s="321" t="s">
        <v>964</v>
      </c>
      <c r="E81" s="322">
        <v>1242615</v>
      </c>
      <c r="F81" s="322">
        <v>17316707</v>
      </c>
      <c r="G81" s="322">
        <v>1242615</v>
      </c>
      <c r="H81" s="322">
        <v>16881707</v>
      </c>
      <c r="I81" s="322">
        <v>0</v>
      </c>
      <c r="J81" s="323">
        <v>435000</v>
      </c>
    </row>
    <row r="82" spans="1:10" ht="19.5" customHeight="1">
      <c r="A82" s="319" t="s">
        <v>882</v>
      </c>
      <c r="B82" s="324" t="s">
        <v>963</v>
      </c>
      <c r="C82" s="324" t="s">
        <v>884</v>
      </c>
      <c r="D82" s="321" t="s">
        <v>965</v>
      </c>
      <c r="E82" s="322">
        <v>713000</v>
      </c>
      <c r="F82" s="322">
        <v>12464227</v>
      </c>
      <c r="G82" s="322">
        <v>713000</v>
      </c>
      <c r="H82" s="322">
        <v>12464227</v>
      </c>
      <c r="I82" s="322">
        <v>0</v>
      </c>
      <c r="J82" s="323">
        <v>0</v>
      </c>
    </row>
    <row r="83" spans="1:10" ht="19.5" customHeight="1">
      <c r="A83" s="319" t="s">
        <v>882</v>
      </c>
      <c r="B83" s="324" t="s">
        <v>963</v>
      </c>
      <c r="C83" s="324" t="s">
        <v>908</v>
      </c>
      <c r="D83" s="321" t="s">
        <v>966</v>
      </c>
      <c r="E83" s="322">
        <v>8133</v>
      </c>
      <c r="F83" s="322">
        <v>54068</v>
      </c>
      <c r="G83" s="322">
        <v>8133</v>
      </c>
      <c r="H83" s="322">
        <v>54068</v>
      </c>
      <c r="I83" s="322">
        <v>0</v>
      </c>
      <c r="J83" s="323">
        <v>0</v>
      </c>
    </row>
    <row r="84" spans="1:10" ht="19.5" customHeight="1">
      <c r="A84" s="319" t="s">
        <v>882</v>
      </c>
      <c r="B84" s="324" t="s">
        <v>963</v>
      </c>
      <c r="C84" s="324" t="s">
        <v>903</v>
      </c>
      <c r="D84" s="321" t="s">
        <v>967</v>
      </c>
      <c r="E84" s="322">
        <v>0</v>
      </c>
      <c r="F84" s="322">
        <v>3669</v>
      </c>
      <c r="G84" s="322">
        <v>0</v>
      </c>
      <c r="H84" s="322">
        <v>3669</v>
      </c>
      <c r="I84" s="322">
        <v>0</v>
      </c>
      <c r="J84" s="323">
        <v>0</v>
      </c>
    </row>
    <row r="85" spans="1:10" ht="19.5" customHeight="1">
      <c r="A85" s="319" t="s">
        <v>882</v>
      </c>
      <c r="B85" s="324" t="s">
        <v>963</v>
      </c>
      <c r="C85" s="324" t="s">
        <v>911</v>
      </c>
      <c r="D85" s="321" t="s">
        <v>968</v>
      </c>
      <c r="E85" s="322">
        <v>304084</v>
      </c>
      <c r="F85" s="322">
        <v>2474953</v>
      </c>
      <c r="G85" s="322">
        <v>304084</v>
      </c>
      <c r="H85" s="322">
        <v>2474953</v>
      </c>
      <c r="I85" s="322">
        <v>0</v>
      </c>
      <c r="J85" s="323">
        <v>0</v>
      </c>
    </row>
    <row r="86" spans="1:10" ht="19.5" customHeight="1">
      <c r="A86" s="319" t="s">
        <v>882</v>
      </c>
      <c r="B86" s="324" t="s">
        <v>963</v>
      </c>
      <c r="C86" s="324" t="s">
        <v>918</v>
      </c>
      <c r="D86" s="321" t="s">
        <v>969</v>
      </c>
      <c r="E86" s="322">
        <v>84816</v>
      </c>
      <c r="F86" s="322">
        <v>350243</v>
      </c>
      <c r="G86" s="322">
        <v>84816</v>
      </c>
      <c r="H86" s="322">
        <v>350243</v>
      </c>
      <c r="I86" s="322">
        <v>0</v>
      </c>
      <c r="J86" s="323">
        <v>0</v>
      </c>
    </row>
    <row r="87" spans="1:10" ht="19.5" customHeight="1">
      <c r="A87" s="319" t="s">
        <v>882</v>
      </c>
      <c r="B87" s="324" t="s">
        <v>963</v>
      </c>
      <c r="C87" s="324" t="s">
        <v>920</v>
      </c>
      <c r="D87" s="321" t="s">
        <v>970</v>
      </c>
      <c r="E87" s="322">
        <v>132582</v>
      </c>
      <c r="F87" s="322">
        <v>1969547</v>
      </c>
      <c r="G87" s="322">
        <v>132582</v>
      </c>
      <c r="H87" s="322">
        <v>1534547</v>
      </c>
      <c r="I87" s="322">
        <v>0</v>
      </c>
      <c r="J87" s="323">
        <v>435000</v>
      </c>
    </row>
    <row r="88" spans="1:10" ht="19.5" customHeight="1">
      <c r="A88" s="319" t="s">
        <v>882</v>
      </c>
      <c r="B88" s="324" t="s">
        <v>971</v>
      </c>
      <c r="C88" s="324" t="s">
        <v>879</v>
      </c>
      <c r="D88" s="321" t="s">
        <v>972</v>
      </c>
      <c r="E88" s="322">
        <v>1495</v>
      </c>
      <c r="F88" s="322">
        <v>201455</v>
      </c>
      <c r="G88" s="322">
        <v>1495</v>
      </c>
      <c r="H88" s="322">
        <v>201455</v>
      </c>
      <c r="I88" s="322">
        <v>0</v>
      </c>
      <c r="J88" s="323">
        <v>0</v>
      </c>
    </row>
    <row r="89" spans="1:10" ht="19.5" customHeight="1">
      <c r="A89" s="319" t="s">
        <v>882</v>
      </c>
      <c r="B89" s="324" t="s">
        <v>971</v>
      </c>
      <c r="C89" s="324" t="s">
        <v>884</v>
      </c>
      <c r="D89" s="321" t="s">
        <v>973</v>
      </c>
      <c r="E89" s="322">
        <v>1495</v>
      </c>
      <c r="F89" s="322">
        <v>201455</v>
      </c>
      <c r="G89" s="322">
        <v>1495</v>
      </c>
      <c r="H89" s="322">
        <v>201455</v>
      </c>
      <c r="I89" s="322">
        <v>0</v>
      </c>
      <c r="J89" s="323">
        <v>0</v>
      </c>
    </row>
    <row r="90" spans="1:10" ht="19.5" customHeight="1">
      <c r="A90" s="319" t="s">
        <v>884</v>
      </c>
      <c r="B90" s="324" t="s">
        <v>879</v>
      </c>
      <c r="C90" s="324" t="s">
        <v>879</v>
      </c>
      <c r="D90" s="321" t="s">
        <v>974</v>
      </c>
      <c r="E90" s="322">
        <v>365959</v>
      </c>
      <c r="F90" s="322">
        <v>3891141</v>
      </c>
      <c r="G90" s="322">
        <v>365959</v>
      </c>
      <c r="H90" s="322">
        <v>3891141</v>
      </c>
      <c r="I90" s="322">
        <v>0</v>
      </c>
      <c r="J90" s="323">
        <v>0</v>
      </c>
    </row>
    <row r="91" spans="1:10" ht="19.5" customHeight="1">
      <c r="A91" s="319" t="s">
        <v>884</v>
      </c>
      <c r="B91" s="324" t="s">
        <v>975</v>
      </c>
      <c r="C91" s="324" t="s">
        <v>879</v>
      </c>
      <c r="D91" s="321" t="s">
        <v>976</v>
      </c>
      <c r="E91" s="322">
        <v>263506</v>
      </c>
      <c r="F91" s="322">
        <v>2061342</v>
      </c>
      <c r="G91" s="322">
        <v>263506</v>
      </c>
      <c r="H91" s="322">
        <v>2061342</v>
      </c>
      <c r="I91" s="322">
        <v>0</v>
      </c>
      <c r="J91" s="323">
        <v>0</v>
      </c>
    </row>
    <row r="92" spans="1:10" ht="19.5" customHeight="1">
      <c r="A92" s="319" t="s">
        <v>884</v>
      </c>
      <c r="B92" s="324" t="s">
        <v>975</v>
      </c>
      <c r="C92" s="324" t="s">
        <v>884</v>
      </c>
      <c r="D92" s="321" t="s">
        <v>977</v>
      </c>
      <c r="E92" s="322">
        <v>60000</v>
      </c>
      <c r="F92" s="322">
        <v>371443</v>
      </c>
      <c r="G92" s="322">
        <v>60000</v>
      </c>
      <c r="H92" s="322">
        <v>371443</v>
      </c>
      <c r="I92" s="322">
        <v>0</v>
      </c>
      <c r="J92" s="323">
        <v>0</v>
      </c>
    </row>
    <row r="93" spans="1:10" ht="19.5" customHeight="1">
      <c r="A93" s="319" t="s">
        <v>884</v>
      </c>
      <c r="B93" s="324" t="s">
        <v>975</v>
      </c>
      <c r="C93" s="324" t="s">
        <v>908</v>
      </c>
      <c r="D93" s="321" t="s">
        <v>978</v>
      </c>
      <c r="E93" s="322">
        <v>203506</v>
      </c>
      <c r="F93" s="322">
        <v>1689899</v>
      </c>
      <c r="G93" s="322">
        <v>203506</v>
      </c>
      <c r="H93" s="322">
        <v>1689899</v>
      </c>
      <c r="I93" s="322">
        <v>0</v>
      </c>
      <c r="J93" s="323">
        <v>0</v>
      </c>
    </row>
    <row r="94" spans="1:10" ht="19.5" customHeight="1">
      <c r="A94" s="319" t="s">
        <v>884</v>
      </c>
      <c r="B94" s="324" t="s">
        <v>979</v>
      </c>
      <c r="C94" s="324" t="s">
        <v>879</v>
      </c>
      <c r="D94" s="321" t="s">
        <v>980</v>
      </c>
      <c r="E94" s="322">
        <v>102453</v>
      </c>
      <c r="F94" s="322">
        <v>1829799</v>
      </c>
      <c r="G94" s="322">
        <v>102453</v>
      </c>
      <c r="H94" s="322">
        <v>1829799</v>
      </c>
      <c r="I94" s="322">
        <v>0</v>
      </c>
      <c r="J94" s="323">
        <v>0</v>
      </c>
    </row>
    <row r="95" spans="1:10" ht="19.5" customHeight="1">
      <c r="A95" s="319" t="s">
        <v>884</v>
      </c>
      <c r="B95" s="324" t="s">
        <v>979</v>
      </c>
      <c r="C95" s="324" t="s">
        <v>884</v>
      </c>
      <c r="D95" s="321" t="s">
        <v>981</v>
      </c>
      <c r="E95" s="322">
        <v>89871</v>
      </c>
      <c r="F95" s="322">
        <v>1627234</v>
      </c>
      <c r="G95" s="322">
        <v>89871</v>
      </c>
      <c r="H95" s="322">
        <v>1627234</v>
      </c>
      <c r="I95" s="322">
        <v>0</v>
      </c>
      <c r="J95" s="323">
        <v>0</v>
      </c>
    </row>
    <row r="96" spans="1:10" ht="23.25" customHeight="1">
      <c r="A96" s="319" t="s">
        <v>884</v>
      </c>
      <c r="B96" s="324" t="s">
        <v>979</v>
      </c>
      <c r="C96" s="324" t="s">
        <v>908</v>
      </c>
      <c r="D96" s="321" t="s">
        <v>970</v>
      </c>
      <c r="E96" s="322">
        <v>12582</v>
      </c>
      <c r="F96" s="322">
        <v>202565</v>
      </c>
      <c r="G96" s="322">
        <v>12582</v>
      </c>
      <c r="H96" s="322">
        <v>202565</v>
      </c>
      <c r="I96" s="322">
        <v>0</v>
      </c>
      <c r="J96" s="323">
        <v>0</v>
      </c>
    </row>
    <row r="97" spans="1:10">
      <c r="A97" s="319" t="s">
        <v>908</v>
      </c>
      <c r="B97" s="324" t="s">
        <v>879</v>
      </c>
      <c r="C97" s="324" t="s">
        <v>879</v>
      </c>
      <c r="D97" s="321" t="s">
        <v>982</v>
      </c>
      <c r="E97" s="322">
        <v>3343917</v>
      </c>
      <c r="F97" s="322">
        <v>28645958</v>
      </c>
      <c r="G97" s="322">
        <v>2799559</v>
      </c>
      <c r="H97" s="322">
        <v>23552034</v>
      </c>
      <c r="I97" s="322">
        <v>544358</v>
      </c>
      <c r="J97" s="323">
        <v>5093924</v>
      </c>
    </row>
    <row r="98" spans="1:10">
      <c r="A98" s="319" t="s">
        <v>908</v>
      </c>
      <c r="B98" s="324" t="s">
        <v>983</v>
      </c>
      <c r="C98" s="324" t="s">
        <v>879</v>
      </c>
      <c r="D98" s="321" t="s">
        <v>984</v>
      </c>
      <c r="E98" s="322">
        <v>1080723</v>
      </c>
      <c r="F98" s="322">
        <v>6804159</v>
      </c>
      <c r="G98" s="322">
        <v>541018</v>
      </c>
      <c r="H98" s="322">
        <v>4792267</v>
      </c>
      <c r="I98" s="322">
        <v>539705</v>
      </c>
      <c r="J98" s="323">
        <v>2011892</v>
      </c>
    </row>
    <row r="99" spans="1:10">
      <c r="A99" s="319" t="s">
        <v>908</v>
      </c>
      <c r="B99" s="324" t="s">
        <v>983</v>
      </c>
      <c r="C99" s="324" t="s">
        <v>884</v>
      </c>
      <c r="D99" s="321" t="s">
        <v>985</v>
      </c>
      <c r="E99" s="322">
        <v>1080723</v>
      </c>
      <c r="F99" s="322">
        <v>6803247</v>
      </c>
      <c r="G99" s="322">
        <v>541018</v>
      </c>
      <c r="H99" s="322">
        <v>4791355</v>
      </c>
      <c r="I99" s="322">
        <v>539705</v>
      </c>
      <c r="J99" s="323">
        <v>2011892</v>
      </c>
    </row>
    <row r="100" spans="1:10">
      <c r="A100" s="319" t="s">
        <v>908</v>
      </c>
      <c r="B100" s="324" t="s">
        <v>983</v>
      </c>
      <c r="C100" s="324" t="s">
        <v>908</v>
      </c>
      <c r="D100" s="321" t="s">
        <v>2061</v>
      </c>
      <c r="E100" s="322">
        <v>0</v>
      </c>
      <c r="F100" s="322">
        <v>912</v>
      </c>
      <c r="G100" s="322">
        <v>0</v>
      </c>
      <c r="H100" s="322">
        <v>912</v>
      </c>
      <c r="I100" s="322">
        <v>0</v>
      </c>
      <c r="J100" s="323">
        <v>0</v>
      </c>
    </row>
    <row r="101" spans="1:10">
      <c r="A101" s="319" t="s">
        <v>908</v>
      </c>
      <c r="B101" s="324" t="s">
        <v>986</v>
      </c>
      <c r="C101" s="324" t="s">
        <v>879</v>
      </c>
      <c r="D101" s="321" t="s">
        <v>987</v>
      </c>
      <c r="E101" s="322">
        <v>9204</v>
      </c>
      <c r="F101" s="322">
        <v>172655</v>
      </c>
      <c r="G101" s="322">
        <v>9204</v>
      </c>
      <c r="H101" s="322">
        <v>172655</v>
      </c>
      <c r="I101" s="322">
        <v>0</v>
      </c>
      <c r="J101" s="323">
        <v>0</v>
      </c>
    </row>
    <row r="102" spans="1:10">
      <c r="A102" s="319" t="s">
        <v>908</v>
      </c>
      <c r="B102" s="324" t="s">
        <v>986</v>
      </c>
      <c r="C102" s="324" t="s">
        <v>908</v>
      </c>
      <c r="D102" s="321" t="s">
        <v>988</v>
      </c>
      <c r="E102" s="322">
        <v>9204</v>
      </c>
      <c r="F102" s="322">
        <v>172655</v>
      </c>
      <c r="G102" s="322">
        <v>9204</v>
      </c>
      <c r="H102" s="322">
        <v>172655</v>
      </c>
      <c r="I102" s="322">
        <v>0</v>
      </c>
      <c r="J102" s="323">
        <v>0</v>
      </c>
    </row>
    <row r="103" spans="1:10">
      <c r="A103" s="319" t="s">
        <v>908</v>
      </c>
      <c r="B103" s="324" t="s">
        <v>989</v>
      </c>
      <c r="C103" s="324" t="s">
        <v>879</v>
      </c>
      <c r="D103" s="321" t="s">
        <v>990</v>
      </c>
      <c r="E103" s="322">
        <v>2253990</v>
      </c>
      <c r="F103" s="322">
        <v>21669144</v>
      </c>
      <c r="G103" s="322">
        <v>2249337</v>
      </c>
      <c r="H103" s="322">
        <v>18587112</v>
      </c>
      <c r="I103" s="322">
        <v>4653</v>
      </c>
      <c r="J103" s="323">
        <v>3082032</v>
      </c>
    </row>
    <row r="104" spans="1:10">
      <c r="A104" s="319" t="s">
        <v>908</v>
      </c>
      <c r="B104" s="324" t="s">
        <v>989</v>
      </c>
      <c r="C104" s="324" t="s">
        <v>884</v>
      </c>
      <c r="D104" s="321" t="s">
        <v>991</v>
      </c>
      <c r="E104" s="322">
        <v>558159</v>
      </c>
      <c r="F104" s="322">
        <v>6895542</v>
      </c>
      <c r="G104" s="322">
        <v>553506</v>
      </c>
      <c r="H104" s="322">
        <v>6526935</v>
      </c>
      <c r="I104" s="322">
        <v>4653</v>
      </c>
      <c r="J104" s="323">
        <v>368607</v>
      </c>
    </row>
    <row r="105" spans="1:10">
      <c r="A105" s="319" t="s">
        <v>908</v>
      </c>
      <c r="B105" s="324" t="s">
        <v>989</v>
      </c>
      <c r="C105" s="324" t="s">
        <v>908</v>
      </c>
      <c r="D105" s="321" t="s">
        <v>992</v>
      </c>
      <c r="E105" s="322">
        <v>800904</v>
      </c>
      <c r="F105" s="322">
        <v>801904</v>
      </c>
      <c r="G105" s="322">
        <v>800904</v>
      </c>
      <c r="H105" s="322">
        <v>801904</v>
      </c>
      <c r="I105" s="322">
        <v>0</v>
      </c>
      <c r="J105" s="323">
        <v>0</v>
      </c>
    </row>
    <row r="106" spans="1:10">
      <c r="A106" s="319" t="s">
        <v>908</v>
      </c>
      <c r="B106" s="324" t="s">
        <v>989</v>
      </c>
      <c r="C106" s="324" t="s">
        <v>911</v>
      </c>
      <c r="D106" s="321" t="s">
        <v>993</v>
      </c>
      <c r="E106" s="322">
        <v>798273</v>
      </c>
      <c r="F106" s="322">
        <v>12465180</v>
      </c>
      <c r="G106" s="322">
        <v>798273</v>
      </c>
      <c r="H106" s="322">
        <v>9751755</v>
      </c>
      <c r="I106" s="322">
        <v>0</v>
      </c>
      <c r="J106" s="323">
        <v>2713425</v>
      </c>
    </row>
    <row r="107" spans="1:10">
      <c r="A107" s="319" t="s">
        <v>908</v>
      </c>
      <c r="B107" s="324" t="s">
        <v>989</v>
      </c>
      <c r="C107" s="324" t="s">
        <v>918</v>
      </c>
      <c r="D107" s="321" t="s">
        <v>994</v>
      </c>
      <c r="E107" s="322">
        <v>96654</v>
      </c>
      <c r="F107" s="322">
        <v>1506518</v>
      </c>
      <c r="G107" s="322">
        <v>96654</v>
      </c>
      <c r="H107" s="322">
        <v>1506518</v>
      </c>
      <c r="I107" s="322">
        <v>0</v>
      </c>
      <c r="J107" s="323">
        <v>0</v>
      </c>
    </row>
    <row r="108" spans="1:10">
      <c r="A108" s="319" t="s">
        <v>903</v>
      </c>
      <c r="B108" s="324" t="s">
        <v>879</v>
      </c>
      <c r="C108" s="324" t="s">
        <v>879</v>
      </c>
      <c r="D108" s="321" t="s">
        <v>995</v>
      </c>
      <c r="E108" s="322">
        <v>412861</v>
      </c>
      <c r="F108" s="322">
        <v>5996334</v>
      </c>
      <c r="G108" s="322">
        <v>412861</v>
      </c>
      <c r="H108" s="322">
        <v>5971334</v>
      </c>
      <c r="I108" s="322">
        <v>0</v>
      </c>
      <c r="J108" s="323">
        <v>25000</v>
      </c>
    </row>
    <row r="109" spans="1:10">
      <c r="A109" s="319" t="s">
        <v>903</v>
      </c>
      <c r="B109" s="324" t="s">
        <v>996</v>
      </c>
      <c r="C109" s="324" t="s">
        <v>879</v>
      </c>
      <c r="D109" s="321" t="s">
        <v>997</v>
      </c>
      <c r="E109" s="322">
        <v>37433</v>
      </c>
      <c r="F109" s="322">
        <v>342085</v>
      </c>
      <c r="G109" s="322">
        <v>37433</v>
      </c>
      <c r="H109" s="322">
        <v>342085</v>
      </c>
      <c r="I109" s="322">
        <v>0</v>
      </c>
      <c r="J109" s="323">
        <v>0</v>
      </c>
    </row>
    <row r="110" spans="1:10">
      <c r="A110" s="319" t="s">
        <v>903</v>
      </c>
      <c r="B110" s="324" t="s">
        <v>996</v>
      </c>
      <c r="C110" s="324" t="s">
        <v>884</v>
      </c>
      <c r="D110" s="321" t="s">
        <v>998</v>
      </c>
      <c r="E110" s="322">
        <v>37433</v>
      </c>
      <c r="F110" s="322">
        <v>342085</v>
      </c>
      <c r="G110" s="322">
        <v>37433</v>
      </c>
      <c r="H110" s="322">
        <v>342085</v>
      </c>
      <c r="I110" s="322">
        <v>0</v>
      </c>
      <c r="J110" s="323">
        <v>0</v>
      </c>
    </row>
    <row r="111" spans="1:10">
      <c r="A111" s="319" t="s">
        <v>903</v>
      </c>
      <c r="B111" s="324" t="s">
        <v>999</v>
      </c>
      <c r="C111" s="324" t="s">
        <v>879</v>
      </c>
      <c r="D111" s="321" t="s">
        <v>1000</v>
      </c>
      <c r="E111" s="322">
        <v>5436</v>
      </c>
      <c r="F111" s="322">
        <v>78632</v>
      </c>
      <c r="G111" s="322">
        <v>5436</v>
      </c>
      <c r="H111" s="322">
        <v>53632</v>
      </c>
      <c r="I111" s="322">
        <v>0</v>
      </c>
      <c r="J111" s="323">
        <v>25000</v>
      </c>
    </row>
    <row r="112" spans="1:10">
      <c r="A112" s="319" t="s">
        <v>903</v>
      </c>
      <c r="B112" s="324" t="s">
        <v>999</v>
      </c>
      <c r="C112" s="324" t="s">
        <v>884</v>
      </c>
      <c r="D112" s="321" t="s">
        <v>1001</v>
      </c>
      <c r="E112" s="322">
        <v>5436</v>
      </c>
      <c r="F112" s="322">
        <v>78632</v>
      </c>
      <c r="G112" s="322">
        <v>5436</v>
      </c>
      <c r="H112" s="322">
        <v>53632</v>
      </c>
      <c r="I112" s="322">
        <v>0</v>
      </c>
      <c r="J112" s="323">
        <v>25000</v>
      </c>
    </row>
    <row r="113" spans="1:10">
      <c r="A113" s="319" t="s">
        <v>903</v>
      </c>
      <c r="B113" s="324" t="s">
        <v>1002</v>
      </c>
      <c r="C113" s="324" t="s">
        <v>879</v>
      </c>
      <c r="D113" s="321" t="s">
        <v>1003</v>
      </c>
      <c r="E113" s="322">
        <v>369992</v>
      </c>
      <c r="F113" s="322">
        <v>5575617</v>
      </c>
      <c r="G113" s="322">
        <v>369992</v>
      </c>
      <c r="H113" s="322">
        <v>5575617</v>
      </c>
      <c r="I113" s="322">
        <v>0</v>
      </c>
      <c r="J113" s="323">
        <v>0</v>
      </c>
    </row>
    <row r="114" spans="1:10">
      <c r="A114" s="319" t="s">
        <v>903</v>
      </c>
      <c r="B114" s="324" t="s">
        <v>1002</v>
      </c>
      <c r="C114" s="324" t="s">
        <v>884</v>
      </c>
      <c r="D114" s="321" t="s">
        <v>1004</v>
      </c>
      <c r="E114" s="322">
        <v>369992</v>
      </c>
      <c r="F114" s="322">
        <v>5575617</v>
      </c>
      <c r="G114" s="322">
        <v>369992</v>
      </c>
      <c r="H114" s="322">
        <v>5575617</v>
      </c>
      <c r="I114" s="322">
        <v>0</v>
      </c>
      <c r="J114" s="323">
        <v>0</v>
      </c>
    </row>
    <row r="115" spans="1:10">
      <c r="A115" s="319" t="s">
        <v>911</v>
      </c>
      <c r="B115" s="324" t="s">
        <v>879</v>
      </c>
      <c r="C115" s="324" t="s">
        <v>879</v>
      </c>
      <c r="D115" s="321" t="s">
        <v>1005</v>
      </c>
      <c r="E115" s="322">
        <v>1265388</v>
      </c>
      <c r="F115" s="322">
        <v>13657573</v>
      </c>
      <c r="G115" s="322">
        <v>1265388</v>
      </c>
      <c r="H115" s="322">
        <v>13657573</v>
      </c>
      <c r="I115" s="322">
        <v>0</v>
      </c>
      <c r="J115" s="323">
        <v>0</v>
      </c>
    </row>
    <row r="116" spans="1:10">
      <c r="A116" s="319" t="s">
        <v>911</v>
      </c>
      <c r="B116" s="324" t="s">
        <v>1006</v>
      </c>
      <c r="C116" s="324" t="s">
        <v>879</v>
      </c>
      <c r="D116" s="321" t="s">
        <v>1007</v>
      </c>
      <c r="E116" s="322">
        <v>1166418</v>
      </c>
      <c r="F116" s="322">
        <v>12200925</v>
      </c>
      <c r="G116" s="322">
        <v>1166418</v>
      </c>
      <c r="H116" s="322">
        <v>12200925</v>
      </c>
      <c r="I116" s="322">
        <v>0</v>
      </c>
      <c r="J116" s="323">
        <v>0</v>
      </c>
    </row>
    <row r="117" spans="1:10">
      <c r="A117" s="319" t="s">
        <v>911</v>
      </c>
      <c r="B117" s="324" t="s">
        <v>1006</v>
      </c>
      <c r="C117" s="324" t="s">
        <v>908</v>
      </c>
      <c r="D117" s="321" t="s">
        <v>1008</v>
      </c>
      <c r="E117" s="322">
        <v>1166418</v>
      </c>
      <c r="F117" s="322">
        <v>12200925</v>
      </c>
      <c r="G117" s="322">
        <v>1166418</v>
      </c>
      <c r="H117" s="322">
        <v>12200925</v>
      </c>
      <c r="I117" s="322">
        <v>0</v>
      </c>
      <c r="J117" s="323">
        <v>0</v>
      </c>
    </row>
    <row r="118" spans="1:10">
      <c r="A118" s="319" t="s">
        <v>911</v>
      </c>
      <c r="B118" s="324" t="s">
        <v>1009</v>
      </c>
      <c r="C118" s="324" t="s">
        <v>879</v>
      </c>
      <c r="D118" s="321" t="s">
        <v>1010</v>
      </c>
      <c r="E118" s="322">
        <v>98970</v>
      </c>
      <c r="F118" s="322">
        <v>1456648</v>
      </c>
      <c r="G118" s="322">
        <v>98970</v>
      </c>
      <c r="H118" s="322">
        <v>1456648</v>
      </c>
      <c r="I118" s="322">
        <v>0</v>
      </c>
      <c r="J118" s="323">
        <v>0</v>
      </c>
    </row>
    <row r="119" spans="1:10">
      <c r="A119" s="319" t="s">
        <v>911</v>
      </c>
      <c r="B119" s="324" t="s">
        <v>1009</v>
      </c>
      <c r="C119" s="324" t="s">
        <v>884</v>
      </c>
      <c r="D119" s="321" t="s">
        <v>1011</v>
      </c>
      <c r="E119" s="322">
        <v>98970</v>
      </c>
      <c r="F119" s="322">
        <v>1456648</v>
      </c>
      <c r="G119" s="322">
        <v>98970</v>
      </c>
      <c r="H119" s="322">
        <v>1456648</v>
      </c>
      <c r="I119" s="322">
        <v>0</v>
      </c>
      <c r="J119" s="323">
        <v>0</v>
      </c>
    </row>
    <row r="120" spans="1:10">
      <c r="A120" s="319" t="s">
        <v>918</v>
      </c>
      <c r="B120" s="324" t="s">
        <v>879</v>
      </c>
      <c r="C120" s="324" t="s">
        <v>879</v>
      </c>
      <c r="D120" s="321" t="s">
        <v>1012</v>
      </c>
      <c r="E120" s="322">
        <v>487393</v>
      </c>
      <c r="F120" s="322">
        <v>8747267</v>
      </c>
      <c r="G120" s="322">
        <v>487393</v>
      </c>
      <c r="H120" s="322">
        <v>8747267</v>
      </c>
      <c r="I120" s="322">
        <v>0</v>
      </c>
      <c r="J120" s="323">
        <v>0</v>
      </c>
    </row>
    <row r="121" spans="1:10">
      <c r="A121" s="319" t="s">
        <v>918</v>
      </c>
      <c r="B121" s="324" t="s">
        <v>1013</v>
      </c>
      <c r="C121" s="324" t="s">
        <v>879</v>
      </c>
      <c r="D121" s="321" t="s">
        <v>1014</v>
      </c>
      <c r="E121" s="322">
        <v>487393</v>
      </c>
      <c r="F121" s="322">
        <v>8747267</v>
      </c>
      <c r="G121" s="322">
        <v>487393</v>
      </c>
      <c r="H121" s="322">
        <v>8747267</v>
      </c>
      <c r="I121" s="322">
        <v>0</v>
      </c>
      <c r="J121" s="323">
        <v>0</v>
      </c>
    </row>
    <row r="122" spans="1:10">
      <c r="A122" s="319" t="s">
        <v>918</v>
      </c>
      <c r="B122" s="324" t="s">
        <v>1013</v>
      </c>
      <c r="C122" s="324" t="s">
        <v>882</v>
      </c>
      <c r="D122" s="321" t="s">
        <v>1015</v>
      </c>
      <c r="E122" s="322">
        <v>487393</v>
      </c>
      <c r="F122" s="322">
        <v>8747267</v>
      </c>
      <c r="G122" s="322">
        <v>487393</v>
      </c>
      <c r="H122" s="322">
        <v>8747267</v>
      </c>
      <c r="I122" s="322">
        <v>0</v>
      </c>
      <c r="J122" s="323">
        <v>0</v>
      </c>
    </row>
    <row r="123" spans="1:10">
      <c r="A123" s="319" t="s">
        <v>920</v>
      </c>
      <c r="B123" s="324" t="s">
        <v>879</v>
      </c>
      <c r="C123" s="324" t="s">
        <v>879</v>
      </c>
      <c r="D123" s="321" t="s">
        <v>1016</v>
      </c>
      <c r="E123" s="322">
        <v>44300</v>
      </c>
      <c r="F123" s="322">
        <v>103700</v>
      </c>
      <c r="G123" s="322">
        <v>44300</v>
      </c>
      <c r="H123" s="322">
        <v>103700</v>
      </c>
      <c r="I123" s="322">
        <v>0</v>
      </c>
      <c r="J123" s="323">
        <v>0</v>
      </c>
    </row>
    <row r="124" spans="1:10">
      <c r="A124" s="319" t="s">
        <v>920</v>
      </c>
      <c r="B124" s="324" t="s">
        <v>1017</v>
      </c>
      <c r="C124" s="324" t="s">
        <v>879</v>
      </c>
      <c r="D124" s="321" t="s">
        <v>1018</v>
      </c>
      <c r="E124" s="322">
        <v>44300</v>
      </c>
      <c r="F124" s="322">
        <v>103700</v>
      </c>
      <c r="G124" s="322">
        <v>44300</v>
      </c>
      <c r="H124" s="322">
        <v>103700</v>
      </c>
      <c r="I124" s="322">
        <v>0</v>
      </c>
      <c r="J124" s="323">
        <v>0</v>
      </c>
    </row>
    <row r="125" spans="1:10">
      <c r="A125" s="319" t="s">
        <v>920</v>
      </c>
      <c r="B125" s="324" t="s">
        <v>1017</v>
      </c>
      <c r="C125" s="324" t="s">
        <v>884</v>
      </c>
      <c r="D125" s="321" t="s">
        <v>1019</v>
      </c>
      <c r="E125" s="322">
        <v>44300</v>
      </c>
      <c r="F125" s="322">
        <v>103700</v>
      </c>
      <c r="G125" s="322">
        <v>44300</v>
      </c>
      <c r="H125" s="322">
        <v>103700</v>
      </c>
      <c r="I125" s="322">
        <v>0</v>
      </c>
      <c r="J125" s="323">
        <v>0</v>
      </c>
    </row>
    <row r="126" spans="1:10">
      <c r="A126" s="319" t="s">
        <v>879</v>
      </c>
      <c r="B126" s="324" t="s">
        <v>879</v>
      </c>
      <c r="C126" s="324" t="s">
        <v>879</v>
      </c>
      <c r="D126" s="321" t="s">
        <v>947</v>
      </c>
      <c r="E126" s="322">
        <v>6966101</v>
      </c>
      <c r="F126" s="322">
        <v>94577971</v>
      </c>
      <c r="G126" s="322">
        <v>540224</v>
      </c>
      <c r="H126" s="322">
        <v>6435585</v>
      </c>
      <c r="I126" s="322">
        <v>6425877</v>
      </c>
      <c r="J126" s="323">
        <v>88142386</v>
      </c>
    </row>
    <row r="127" spans="1:10">
      <c r="A127" s="319" t="s">
        <v>882</v>
      </c>
      <c r="B127" s="324" t="s">
        <v>879</v>
      </c>
      <c r="C127" s="324" t="s">
        <v>879</v>
      </c>
      <c r="D127" s="321" t="s">
        <v>952</v>
      </c>
      <c r="E127" s="322">
        <v>22380</v>
      </c>
      <c r="F127" s="322">
        <v>3487981</v>
      </c>
      <c r="G127" s="322">
        <v>22380</v>
      </c>
      <c r="H127" s="322">
        <v>756584</v>
      </c>
      <c r="I127" s="322">
        <v>0</v>
      </c>
      <c r="J127" s="323">
        <v>2731397</v>
      </c>
    </row>
    <row r="128" spans="1:10">
      <c r="A128" s="319" t="s">
        <v>882</v>
      </c>
      <c r="B128" s="324" t="s">
        <v>953</v>
      </c>
      <c r="C128" s="324" t="s">
        <v>879</v>
      </c>
      <c r="D128" s="321" t="s">
        <v>954</v>
      </c>
      <c r="E128" s="322">
        <v>22380</v>
      </c>
      <c r="F128" s="322">
        <v>346584</v>
      </c>
      <c r="G128" s="322">
        <v>22380</v>
      </c>
      <c r="H128" s="322">
        <v>346584</v>
      </c>
      <c r="I128" s="322">
        <v>0</v>
      </c>
      <c r="J128" s="323">
        <v>0</v>
      </c>
    </row>
    <row r="129" spans="1:10">
      <c r="A129" s="319" t="s">
        <v>882</v>
      </c>
      <c r="B129" s="324" t="s">
        <v>953</v>
      </c>
      <c r="C129" s="324" t="s">
        <v>1020</v>
      </c>
      <c r="D129" s="321" t="s">
        <v>1021</v>
      </c>
      <c r="E129" s="322">
        <v>22380</v>
      </c>
      <c r="F129" s="322">
        <v>346584</v>
      </c>
      <c r="G129" s="322">
        <v>22380</v>
      </c>
      <c r="H129" s="322">
        <v>346584</v>
      </c>
      <c r="I129" s="322">
        <v>0</v>
      </c>
      <c r="J129" s="323">
        <v>0</v>
      </c>
    </row>
    <row r="130" spans="1:10">
      <c r="A130" s="319" t="s">
        <v>882</v>
      </c>
      <c r="B130" s="324" t="s">
        <v>960</v>
      </c>
      <c r="C130" s="324" t="s">
        <v>879</v>
      </c>
      <c r="D130" s="321" t="s">
        <v>961</v>
      </c>
      <c r="E130" s="322">
        <v>0</v>
      </c>
      <c r="F130" s="322">
        <v>410000</v>
      </c>
      <c r="G130" s="322">
        <v>0</v>
      </c>
      <c r="H130" s="322">
        <v>410000</v>
      </c>
      <c r="I130" s="322">
        <v>0</v>
      </c>
      <c r="J130" s="323">
        <v>0</v>
      </c>
    </row>
    <row r="131" spans="1:10">
      <c r="A131" s="319" t="s">
        <v>882</v>
      </c>
      <c r="B131" s="324" t="s">
        <v>960</v>
      </c>
      <c r="C131" s="324" t="s">
        <v>1020</v>
      </c>
      <c r="D131" s="321" t="s">
        <v>1021</v>
      </c>
      <c r="E131" s="322">
        <v>0</v>
      </c>
      <c r="F131" s="322">
        <v>410000</v>
      </c>
      <c r="G131" s="322">
        <v>0</v>
      </c>
      <c r="H131" s="322">
        <v>410000</v>
      </c>
      <c r="I131" s="322">
        <v>0</v>
      </c>
      <c r="J131" s="323">
        <v>0</v>
      </c>
    </row>
    <row r="132" spans="1:10">
      <c r="A132" s="319" t="s">
        <v>882</v>
      </c>
      <c r="B132" s="324" t="s">
        <v>963</v>
      </c>
      <c r="C132" s="324" t="s">
        <v>879</v>
      </c>
      <c r="D132" s="321" t="s">
        <v>964</v>
      </c>
      <c r="E132" s="322">
        <v>0</v>
      </c>
      <c r="F132" s="322">
        <v>2731397</v>
      </c>
      <c r="G132" s="322">
        <v>0</v>
      </c>
      <c r="H132" s="322">
        <v>0</v>
      </c>
      <c r="I132" s="322">
        <v>0</v>
      </c>
      <c r="J132" s="323">
        <v>2731397</v>
      </c>
    </row>
    <row r="133" spans="1:10">
      <c r="A133" s="319" t="s">
        <v>882</v>
      </c>
      <c r="B133" s="324" t="s">
        <v>963</v>
      </c>
      <c r="C133" s="324" t="s">
        <v>1020</v>
      </c>
      <c r="D133" s="321" t="s">
        <v>1021</v>
      </c>
      <c r="E133" s="322">
        <v>0</v>
      </c>
      <c r="F133" s="322">
        <v>2731397</v>
      </c>
      <c r="G133" s="322">
        <v>0</v>
      </c>
      <c r="H133" s="322">
        <v>0</v>
      </c>
      <c r="I133" s="322">
        <v>0</v>
      </c>
      <c r="J133" s="323">
        <v>2731397</v>
      </c>
    </row>
    <row r="134" spans="1:10">
      <c r="A134" s="319" t="s">
        <v>884</v>
      </c>
      <c r="B134" s="324" t="s">
        <v>879</v>
      </c>
      <c r="C134" s="324" t="s">
        <v>879</v>
      </c>
      <c r="D134" s="321" t="s">
        <v>974</v>
      </c>
      <c r="E134" s="322">
        <v>0</v>
      </c>
      <c r="F134" s="322">
        <v>77227</v>
      </c>
      <c r="G134" s="322">
        <v>0</v>
      </c>
      <c r="H134" s="322">
        <v>77227</v>
      </c>
      <c r="I134" s="322">
        <v>0</v>
      </c>
      <c r="J134" s="323">
        <v>0</v>
      </c>
    </row>
    <row r="135" spans="1:10">
      <c r="A135" s="319" t="s">
        <v>884</v>
      </c>
      <c r="B135" s="324" t="s">
        <v>975</v>
      </c>
      <c r="C135" s="324" t="s">
        <v>879</v>
      </c>
      <c r="D135" s="321" t="s">
        <v>976</v>
      </c>
      <c r="E135" s="322">
        <v>0</v>
      </c>
      <c r="F135" s="322">
        <v>16200</v>
      </c>
      <c r="G135" s="322">
        <v>0</v>
      </c>
      <c r="H135" s="322">
        <v>16200</v>
      </c>
      <c r="I135" s="322">
        <v>0</v>
      </c>
      <c r="J135" s="323">
        <v>0</v>
      </c>
    </row>
    <row r="136" spans="1:10">
      <c r="A136" s="319" t="s">
        <v>884</v>
      </c>
      <c r="B136" s="324" t="s">
        <v>975</v>
      </c>
      <c r="C136" s="324" t="s">
        <v>1020</v>
      </c>
      <c r="D136" s="321" t="s">
        <v>1021</v>
      </c>
      <c r="E136" s="322">
        <v>0</v>
      </c>
      <c r="F136" s="322">
        <v>16200</v>
      </c>
      <c r="G136" s="322">
        <v>0</v>
      </c>
      <c r="H136" s="322">
        <v>16200</v>
      </c>
      <c r="I136" s="322">
        <v>0</v>
      </c>
      <c r="J136" s="323">
        <v>0</v>
      </c>
    </row>
    <row r="137" spans="1:10">
      <c r="A137" s="319" t="s">
        <v>884</v>
      </c>
      <c r="B137" s="324" t="s">
        <v>979</v>
      </c>
      <c r="C137" s="324" t="s">
        <v>879</v>
      </c>
      <c r="D137" s="321" t="s">
        <v>980</v>
      </c>
      <c r="E137" s="322">
        <v>0</v>
      </c>
      <c r="F137" s="322">
        <v>61027</v>
      </c>
      <c r="G137" s="322">
        <v>0</v>
      </c>
      <c r="H137" s="322">
        <v>61027</v>
      </c>
      <c r="I137" s="322">
        <v>0</v>
      </c>
      <c r="J137" s="323">
        <v>0</v>
      </c>
    </row>
    <row r="138" spans="1:10">
      <c r="A138" s="319" t="s">
        <v>884</v>
      </c>
      <c r="B138" s="324" t="s">
        <v>979</v>
      </c>
      <c r="C138" s="324" t="s">
        <v>1020</v>
      </c>
      <c r="D138" s="321" t="s">
        <v>1021</v>
      </c>
      <c r="E138" s="322">
        <v>0</v>
      </c>
      <c r="F138" s="322">
        <v>61027</v>
      </c>
      <c r="G138" s="322">
        <v>0</v>
      </c>
      <c r="H138" s="322">
        <v>61027</v>
      </c>
      <c r="I138" s="322">
        <v>0</v>
      </c>
      <c r="J138" s="323">
        <v>0</v>
      </c>
    </row>
    <row r="139" spans="1:10">
      <c r="A139" s="319" t="s">
        <v>908</v>
      </c>
      <c r="B139" s="324" t="s">
        <v>879</v>
      </c>
      <c r="C139" s="324" t="s">
        <v>879</v>
      </c>
      <c r="D139" s="321" t="s">
        <v>982</v>
      </c>
      <c r="E139" s="322">
        <v>6842767</v>
      </c>
      <c r="F139" s="322">
        <v>90477729</v>
      </c>
      <c r="G139" s="322">
        <v>416890</v>
      </c>
      <c r="H139" s="322">
        <v>5066740</v>
      </c>
      <c r="I139" s="322">
        <v>6425877</v>
      </c>
      <c r="J139" s="323">
        <v>85410989</v>
      </c>
    </row>
    <row r="140" spans="1:10">
      <c r="A140" s="319" t="s">
        <v>908</v>
      </c>
      <c r="B140" s="324" t="s">
        <v>983</v>
      </c>
      <c r="C140" s="324" t="s">
        <v>879</v>
      </c>
      <c r="D140" s="321" t="s">
        <v>984</v>
      </c>
      <c r="E140" s="322">
        <v>0</v>
      </c>
      <c r="F140" s="322">
        <v>21766552</v>
      </c>
      <c r="G140" s="322">
        <v>0</v>
      </c>
      <c r="H140" s="322">
        <v>827881</v>
      </c>
      <c r="I140" s="322">
        <v>0</v>
      </c>
      <c r="J140" s="323">
        <v>20938671</v>
      </c>
    </row>
    <row r="141" spans="1:10">
      <c r="A141" s="319" t="s">
        <v>908</v>
      </c>
      <c r="B141" s="324" t="s">
        <v>983</v>
      </c>
      <c r="C141" s="324" t="s">
        <v>1020</v>
      </c>
      <c r="D141" s="321" t="s">
        <v>1021</v>
      </c>
      <c r="E141" s="322">
        <v>0</v>
      </c>
      <c r="F141" s="322">
        <v>21766552</v>
      </c>
      <c r="G141" s="322">
        <v>0</v>
      </c>
      <c r="H141" s="322">
        <v>827881</v>
      </c>
      <c r="I141" s="322">
        <v>0</v>
      </c>
      <c r="J141" s="323">
        <v>20938671</v>
      </c>
    </row>
    <row r="142" spans="1:10">
      <c r="A142" s="319" t="s">
        <v>908</v>
      </c>
      <c r="B142" s="324" t="s">
        <v>989</v>
      </c>
      <c r="C142" s="324" t="s">
        <v>879</v>
      </c>
      <c r="D142" s="321" t="s">
        <v>990</v>
      </c>
      <c r="E142" s="322">
        <v>6842767</v>
      </c>
      <c r="F142" s="322">
        <v>68711177</v>
      </c>
      <c r="G142" s="322">
        <v>416890</v>
      </c>
      <c r="H142" s="322">
        <v>4238859</v>
      </c>
      <c r="I142" s="322">
        <v>6425877</v>
      </c>
      <c r="J142" s="323">
        <v>64472318</v>
      </c>
    </row>
    <row r="143" spans="1:10">
      <c r="A143" s="319" t="s">
        <v>908</v>
      </c>
      <c r="B143" s="324" t="s">
        <v>989</v>
      </c>
      <c r="C143" s="324" t="s">
        <v>922</v>
      </c>
      <c r="D143" s="321" t="s">
        <v>1022</v>
      </c>
      <c r="E143" s="322">
        <v>6842767</v>
      </c>
      <c r="F143" s="322">
        <v>65925197</v>
      </c>
      <c r="G143" s="322">
        <v>416890</v>
      </c>
      <c r="H143" s="322">
        <v>3927879</v>
      </c>
      <c r="I143" s="322">
        <v>6425877</v>
      </c>
      <c r="J143" s="323">
        <v>61997318</v>
      </c>
    </row>
    <row r="144" spans="1:10">
      <c r="A144" s="319" t="s">
        <v>908</v>
      </c>
      <c r="B144" s="324" t="s">
        <v>989</v>
      </c>
      <c r="C144" s="324" t="s">
        <v>1020</v>
      </c>
      <c r="D144" s="321" t="s">
        <v>1021</v>
      </c>
      <c r="E144" s="322">
        <v>0</v>
      </c>
      <c r="F144" s="322">
        <v>2785980</v>
      </c>
      <c r="G144" s="322">
        <v>0</v>
      </c>
      <c r="H144" s="322">
        <v>310980</v>
      </c>
      <c r="I144" s="322">
        <v>0</v>
      </c>
      <c r="J144" s="323">
        <v>2475000</v>
      </c>
    </row>
    <row r="145" spans="1:10">
      <c r="A145" s="319" t="s">
        <v>911</v>
      </c>
      <c r="B145" s="324" t="s">
        <v>879</v>
      </c>
      <c r="C145" s="324" t="s">
        <v>879</v>
      </c>
      <c r="D145" s="321" t="s">
        <v>1005</v>
      </c>
      <c r="E145" s="322">
        <v>0</v>
      </c>
      <c r="F145" s="322">
        <v>434080</v>
      </c>
      <c r="G145" s="322">
        <v>0</v>
      </c>
      <c r="H145" s="322">
        <v>434080</v>
      </c>
      <c r="I145" s="322">
        <v>0</v>
      </c>
      <c r="J145" s="323">
        <v>0</v>
      </c>
    </row>
    <row r="146" spans="1:10">
      <c r="A146" s="319" t="s">
        <v>911</v>
      </c>
      <c r="B146" s="324" t="s">
        <v>1006</v>
      </c>
      <c r="C146" s="324" t="s">
        <v>879</v>
      </c>
      <c r="D146" s="321" t="s">
        <v>1007</v>
      </c>
      <c r="E146" s="322">
        <v>0</v>
      </c>
      <c r="F146" s="322">
        <v>58619</v>
      </c>
      <c r="G146" s="322">
        <v>0</v>
      </c>
      <c r="H146" s="322">
        <v>58619</v>
      </c>
      <c r="I146" s="322">
        <v>0</v>
      </c>
      <c r="J146" s="323">
        <v>0</v>
      </c>
    </row>
    <row r="147" spans="1:10">
      <c r="A147" s="319" t="s">
        <v>911</v>
      </c>
      <c r="B147" s="324" t="s">
        <v>1006</v>
      </c>
      <c r="C147" s="324" t="s">
        <v>1020</v>
      </c>
      <c r="D147" s="321" t="s">
        <v>1021</v>
      </c>
      <c r="E147" s="322">
        <v>0</v>
      </c>
      <c r="F147" s="322">
        <v>58619</v>
      </c>
      <c r="G147" s="322">
        <v>0</v>
      </c>
      <c r="H147" s="322">
        <v>58619</v>
      </c>
      <c r="I147" s="322">
        <v>0</v>
      </c>
      <c r="J147" s="323">
        <v>0</v>
      </c>
    </row>
    <row r="148" spans="1:10">
      <c r="A148" s="319" t="s">
        <v>911</v>
      </c>
      <c r="B148" s="324" t="s">
        <v>1009</v>
      </c>
      <c r="C148" s="324" t="s">
        <v>879</v>
      </c>
      <c r="D148" s="321" t="s">
        <v>1010</v>
      </c>
      <c r="E148" s="322">
        <v>0</v>
      </c>
      <c r="F148" s="322">
        <v>375461</v>
      </c>
      <c r="G148" s="322">
        <v>0</v>
      </c>
      <c r="H148" s="322">
        <v>375461</v>
      </c>
      <c r="I148" s="322">
        <v>0</v>
      </c>
      <c r="J148" s="323">
        <v>0</v>
      </c>
    </row>
    <row r="149" spans="1:10">
      <c r="A149" s="319" t="s">
        <v>911</v>
      </c>
      <c r="B149" s="324" t="s">
        <v>1009</v>
      </c>
      <c r="C149" s="324" t="s">
        <v>1020</v>
      </c>
      <c r="D149" s="321" t="s">
        <v>1021</v>
      </c>
      <c r="E149" s="322">
        <v>0</v>
      </c>
      <c r="F149" s="322">
        <v>375461</v>
      </c>
      <c r="G149" s="322">
        <v>0</v>
      </c>
      <c r="H149" s="322">
        <v>375461</v>
      </c>
      <c r="I149" s="322">
        <v>0</v>
      </c>
      <c r="J149" s="323">
        <v>0</v>
      </c>
    </row>
    <row r="150" spans="1:10">
      <c r="A150" s="319" t="s">
        <v>920</v>
      </c>
      <c r="B150" s="324" t="s">
        <v>879</v>
      </c>
      <c r="C150" s="324" t="s">
        <v>879</v>
      </c>
      <c r="D150" s="321" t="s">
        <v>1016</v>
      </c>
      <c r="E150" s="322">
        <v>100954</v>
      </c>
      <c r="F150" s="322">
        <v>100954</v>
      </c>
      <c r="G150" s="322">
        <v>100954</v>
      </c>
      <c r="H150" s="322">
        <v>100954</v>
      </c>
      <c r="I150" s="322">
        <v>0</v>
      </c>
      <c r="J150" s="323">
        <v>0</v>
      </c>
    </row>
    <row r="151" spans="1:10">
      <c r="A151" s="319" t="s">
        <v>920</v>
      </c>
      <c r="B151" s="324" t="s">
        <v>1017</v>
      </c>
      <c r="C151" s="324" t="s">
        <v>879</v>
      </c>
      <c r="D151" s="321" t="s">
        <v>1018</v>
      </c>
      <c r="E151" s="322">
        <v>100954</v>
      </c>
      <c r="F151" s="322">
        <v>100954</v>
      </c>
      <c r="G151" s="322">
        <v>100954</v>
      </c>
      <c r="H151" s="322">
        <v>100954</v>
      </c>
      <c r="I151" s="322">
        <v>0</v>
      </c>
      <c r="J151" s="323">
        <v>0</v>
      </c>
    </row>
    <row r="152" spans="1:10">
      <c r="A152" s="319" t="s">
        <v>920</v>
      </c>
      <c r="B152" s="324" t="s">
        <v>1017</v>
      </c>
      <c r="C152" s="324" t="s">
        <v>908</v>
      </c>
      <c r="D152" s="321" t="s">
        <v>1023</v>
      </c>
      <c r="E152" s="322">
        <v>100954</v>
      </c>
      <c r="F152" s="322">
        <v>100954</v>
      </c>
      <c r="G152" s="322">
        <v>100954</v>
      </c>
      <c r="H152" s="322">
        <v>100954</v>
      </c>
      <c r="I152" s="322">
        <v>0</v>
      </c>
      <c r="J152" s="323">
        <v>0</v>
      </c>
    </row>
    <row r="153" spans="1:10">
      <c r="A153" s="319" t="s">
        <v>879</v>
      </c>
      <c r="B153" s="324" t="s">
        <v>879</v>
      </c>
      <c r="C153" s="324" t="s">
        <v>879</v>
      </c>
      <c r="D153" s="321" t="s">
        <v>1024</v>
      </c>
      <c r="E153" s="322">
        <v>4138899</v>
      </c>
      <c r="F153" s="322">
        <v>40153510</v>
      </c>
      <c r="G153" s="322">
        <v>4138899</v>
      </c>
      <c r="H153" s="322">
        <v>40153510</v>
      </c>
      <c r="I153" s="322">
        <v>0</v>
      </c>
      <c r="J153" s="323">
        <v>0</v>
      </c>
    </row>
    <row r="154" spans="1:10">
      <c r="A154" s="319" t="s">
        <v>879</v>
      </c>
      <c r="B154" s="324" t="s">
        <v>879</v>
      </c>
      <c r="C154" s="324" t="s">
        <v>879</v>
      </c>
      <c r="D154" s="321" t="s">
        <v>1025</v>
      </c>
      <c r="E154" s="322">
        <v>4138899</v>
      </c>
      <c r="F154" s="322">
        <v>40125164</v>
      </c>
      <c r="G154" s="322">
        <v>4138899</v>
      </c>
      <c r="H154" s="322">
        <v>40125164</v>
      </c>
      <c r="I154" s="322">
        <v>0</v>
      </c>
      <c r="J154" s="323">
        <v>0</v>
      </c>
    </row>
    <row r="155" spans="1:10">
      <c r="A155" s="319" t="s">
        <v>879</v>
      </c>
      <c r="B155" s="324" t="s">
        <v>879</v>
      </c>
      <c r="C155" s="324" t="s">
        <v>879</v>
      </c>
      <c r="D155" s="321" t="s">
        <v>1026</v>
      </c>
      <c r="E155" s="322">
        <v>0</v>
      </c>
      <c r="F155" s="322">
        <v>28346</v>
      </c>
      <c r="G155" s="322">
        <v>0</v>
      </c>
      <c r="H155" s="322">
        <v>28346</v>
      </c>
      <c r="I155" s="322">
        <v>0</v>
      </c>
      <c r="J155" s="323">
        <v>0</v>
      </c>
    </row>
    <row r="156" spans="1:10">
      <c r="A156" s="319" t="s">
        <v>879</v>
      </c>
      <c r="B156" s="324" t="s">
        <v>879</v>
      </c>
      <c r="C156" s="324" t="s">
        <v>879</v>
      </c>
      <c r="D156" s="321" t="s">
        <v>1027</v>
      </c>
      <c r="E156" s="322">
        <v>21042938</v>
      </c>
      <c r="F156" s="322">
        <v>247613823</v>
      </c>
      <c r="G156" s="322" t="s">
        <v>879</v>
      </c>
      <c r="H156" s="322" t="s">
        <v>879</v>
      </c>
      <c r="I156" s="322" t="s">
        <v>879</v>
      </c>
      <c r="J156" s="323" t="s">
        <v>879</v>
      </c>
    </row>
    <row r="157" spans="1:10">
      <c r="A157" s="319" t="s">
        <v>879</v>
      </c>
      <c r="B157" s="324" t="s">
        <v>879</v>
      </c>
      <c r="C157" s="324" t="s">
        <v>879</v>
      </c>
      <c r="D157" s="321" t="s">
        <v>879</v>
      </c>
      <c r="E157" s="322" t="s">
        <v>879</v>
      </c>
      <c r="F157" s="322" t="s">
        <v>879</v>
      </c>
      <c r="G157" s="322" t="s">
        <v>879</v>
      </c>
      <c r="H157" s="322" t="s">
        <v>879</v>
      </c>
      <c r="I157" s="322" t="s">
        <v>879</v>
      </c>
      <c r="J157" s="323" t="s">
        <v>879</v>
      </c>
    </row>
    <row r="158" spans="1:10">
      <c r="A158" s="319" t="s">
        <v>879</v>
      </c>
      <c r="B158" s="324" t="s">
        <v>879</v>
      </c>
      <c r="C158" s="324" t="s">
        <v>879</v>
      </c>
      <c r="D158" s="321" t="s">
        <v>1028</v>
      </c>
      <c r="E158" s="322">
        <v>120486769</v>
      </c>
      <c r="F158" s="322" t="s">
        <v>879</v>
      </c>
      <c r="G158" s="322" t="s">
        <v>879</v>
      </c>
      <c r="H158" s="322" t="s">
        <v>879</v>
      </c>
      <c r="I158" s="322" t="s">
        <v>879</v>
      </c>
      <c r="J158" s="323" t="s">
        <v>879</v>
      </c>
    </row>
    <row r="159" spans="1:10">
      <c r="A159" s="319" t="s">
        <v>879</v>
      </c>
      <c r="B159" s="324" t="s">
        <v>879</v>
      </c>
      <c r="C159" s="324" t="s">
        <v>879</v>
      </c>
      <c r="D159" s="321" t="s">
        <v>1029</v>
      </c>
      <c r="E159" s="322">
        <v>135431946</v>
      </c>
      <c r="F159" s="322" t="s">
        <v>879</v>
      </c>
      <c r="G159" s="322" t="s">
        <v>879</v>
      </c>
      <c r="H159" s="322" t="s">
        <v>879</v>
      </c>
      <c r="I159" s="322" t="s">
        <v>879</v>
      </c>
      <c r="J159" s="323" t="s">
        <v>879</v>
      </c>
    </row>
    <row r="160" spans="1:10">
      <c r="A160" s="319" t="s">
        <v>879</v>
      </c>
      <c r="B160" s="324" t="s">
        <v>879</v>
      </c>
      <c r="C160" s="324" t="s">
        <v>879</v>
      </c>
      <c r="D160" s="321" t="s">
        <v>1030</v>
      </c>
      <c r="E160" s="322">
        <v>3726394</v>
      </c>
      <c r="F160" s="322" t="s">
        <v>879</v>
      </c>
      <c r="G160" s="322" t="s">
        <v>879</v>
      </c>
      <c r="H160" s="322" t="s">
        <v>879</v>
      </c>
      <c r="I160" s="322" t="s">
        <v>879</v>
      </c>
      <c r="J160" s="323" t="s">
        <v>879</v>
      </c>
    </row>
    <row r="161" spans="1:10" ht="25.2">
      <c r="A161" s="319" t="s">
        <v>879</v>
      </c>
      <c r="B161" s="324" t="s">
        <v>879</v>
      </c>
      <c r="C161" s="324" t="s">
        <v>879</v>
      </c>
      <c r="D161" s="321" t="s">
        <v>1031</v>
      </c>
      <c r="E161" s="322">
        <v>139158340</v>
      </c>
      <c r="F161" s="322" t="s">
        <v>879</v>
      </c>
      <c r="G161" s="322" t="s">
        <v>879</v>
      </c>
      <c r="H161" s="322" t="s">
        <v>879</v>
      </c>
      <c r="I161" s="322" t="s">
        <v>879</v>
      </c>
      <c r="J161" s="323" t="s">
        <v>879</v>
      </c>
    </row>
    <row r="162" spans="1:10" ht="111" customHeight="1">
      <c r="A162" s="1466" t="s">
        <v>2244</v>
      </c>
      <c r="B162" s="1466" t="s">
        <v>879</v>
      </c>
      <c r="C162" s="1466" t="s">
        <v>879</v>
      </c>
      <c r="D162" s="1466" t="s">
        <v>879</v>
      </c>
      <c r="E162" s="1466" t="s">
        <v>879</v>
      </c>
      <c r="F162" s="1466" t="s">
        <v>879</v>
      </c>
      <c r="G162" s="1466" t="s">
        <v>879</v>
      </c>
      <c r="H162" s="1466" t="s">
        <v>879</v>
      </c>
      <c r="I162" s="1466" t="s">
        <v>879</v>
      </c>
      <c r="J162" s="1466" t="s">
        <v>879</v>
      </c>
    </row>
  </sheetData>
  <mergeCells count="13">
    <mergeCell ref="A162:J162"/>
    <mergeCell ref="K1:L1"/>
    <mergeCell ref="A67:D67"/>
    <mergeCell ref="E67:F67"/>
    <mergeCell ref="G67:H67"/>
    <mergeCell ref="I67:J67"/>
    <mergeCell ref="A1:D1"/>
    <mergeCell ref="A2:D2"/>
    <mergeCell ref="A3:J3"/>
    <mergeCell ref="A5:D5"/>
    <mergeCell ref="E5:F5"/>
    <mergeCell ref="G5:H5"/>
    <mergeCell ref="I5:J5"/>
  </mergeCells>
  <phoneticPr fontId="15" type="noConversion"/>
  <hyperlinks>
    <hyperlink ref="K1" location="預告統計資料發布時間表!A1" display="回發布時間表" xr:uid="{406FE86A-DFAE-4E7D-81A1-5FAFF3DD746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51650-60C0-43F5-AE00-D7D0803A7F59}">
  <dimension ref="A1:L162"/>
  <sheetViews>
    <sheetView workbookViewId="0">
      <selection activeCell="K1" sqref="K1:L1"/>
    </sheetView>
  </sheetViews>
  <sheetFormatPr defaultColWidth="9" defaultRowHeight="16.2"/>
  <cols>
    <col min="1" max="1" width="4.88671875" style="308" customWidth="1"/>
    <col min="2" max="2" width="3.88671875" style="308" customWidth="1"/>
    <col min="3" max="3" width="3.6640625" style="308" customWidth="1"/>
    <col min="4" max="4" width="26.77734375" style="308" customWidth="1"/>
    <col min="5" max="5" width="19.6640625" style="308" customWidth="1"/>
    <col min="6" max="6" width="18.21875" style="330" customWidth="1"/>
    <col min="7" max="7" width="22.109375" style="330" customWidth="1"/>
    <col min="8" max="8" width="18" style="330" customWidth="1"/>
    <col min="9" max="9" width="22.109375" style="330" customWidth="1"/>
    <col min="10" max="10" width="19.21875" style="330" customWidth="1"/>
    <col min="11" max="256" width="9" style="308"/>
    <col min="257" max="257" width="4.88671875" style="308" customWidth="1"/>
    <col min="258" max="258" width="3.88671875" style="308" customWidth="1"/>
    <col min="259" max="259" width="3.6640625" style="308" customWidth="1"/>
    <col min="260" max="260" width="26.77734375" style="308" customWidth="1"/>
    <col min="261" max="261" width="19.6640625" style="308" customWidth="1"/>
    <col min="262" max="262" width="18.21875" style="308" customWidth="1"/>
    <col min="263" max="263" width="22.109375" style="308" customWidth="1"/>
    <col min="264" max="264" width="18" style="308" customWidth="1"/>
    <col min="265" max="265" width="22.109375" style="308" customWidth="1"/>
    <col min="266" max="266" width="19.21875" style="308" customWidth="1"/>
    <col min="267" max="512" width="9" style="308"/>
    <col min="513" max="513" width="4.88671875" style="308" customWidth="1"/>
    <col min="514" max="514" width="3.88671875" style="308" customWidth="1"/>
    <col min="515" max="515" width="3.6640625" style="308" customWidth="1"/>
    <col min="516" max="516" width="26.77734375" style="308" customWidth="1"/>
    <col min="517" max="517" width="19.6640625" style="308" customWidth="1"/>
    <col min="518" max="518" width="18.21875" style="308" customWidth="1"/>
    <col min="519" max="519" width="22.109375" style="308" customWidth="1"/>
    <col min="520" max="520" width="18" style="308" customWidth="1"/>
    <col min="521" max="521" width="22.109375" style="308" customWidth="1"/>
    <col min="522" max="522" width="19.21875" style="308" customWidth="1"/>
    <col min="523" max="768" width="9" style="308"/>
    <col min="769" max="769" width="4.88671875" style="308" customWidth="1"/>
    <col min="770" max="770" width="3.88671875" style="308" customWidth="1"/>
    <col min="771" max="771" width="3.6640625" style="308" customWidth="1"/>
    <col min="772" max="772" width="26.77734375" style="308" customWidth="1"/>
    <col min="773" max="773" width="19.6640625" style="308" customWidth="1"/>
    <col min="774" max="774" width="18.21875" style="308" customWidth="1"/>
    <col min="775" max="775" width="22.109375" style="308" customWidth="1"/>
    <col min="776" max="776" width="18" style="308" customWidth="1"/>
    <col min="777" max="777" width="22.109375" style="308" customWidth="1"/>
    <col min="778" max="778" width="19.21875" style="308" customWidth="1"/>
    <col min="779" max="1024" width="9" style="308"/>
    <col min="1025" max="1025" width="4.88671875" style="308" customWidth="1"/>
    <col min="1026" max="1026" width="3.88671875" style="308" customWidth="1"/>
    <col min="1027" max="1027" width="3.6640625" style="308" customWidth="1"/>
    <col min="1028" max="1028" width="26.77734375" style="308" customWidth="1"/>
    <col min="1029" max="1029" width="19.6640625" style="308" customWidth="1"/>
    <col min="1030" max="1030" width="18.21875" style="308" customWidth="1"/>
    <col min="1031" max="1031" width="22.109375" style="308" customWidth="1"/>
    <col min="1032" max="1032" width="18" style="308" customWidth="1"/>
    <col min="1033" max="1033" width="22.109375" style="308" customWidth="1"/>
    <col min="1034" max="1034" width="19.21875" style="308" customWidth="1"/>
    <col min="1035" max="1280" width="9" style="308"/>
    <col min="1281" max="1281" width="4.88671875" style="308" customWidth="1"/>
    <col min="1282" max="1282" width="3.88671875" style="308" customWidth="1"/>
    <col min="1283" max="1283" width="3.6640625" style="308" customWidth="1"/>
    <col min="1284" max="1284" width="26.77734375" style="308" customWidth="1"/>
    <col min="1285" max="1285" width="19.6640625" style="308" customWidth="1"/>
    <col min="1286" max="1286" width="18.21875" style="308" customWidth="1"/>
    <col min="1287" max="1287" width="22.109375" style="308" customWidth="1"/>
    <col min="1288" max="1288" width="18" style="308" customWidth="1"/>
    <col min="1289" max="1289" width="22.109375" style="308" customWidth="1"/>
    <col min="1290" max="1290" width="19.21875" style="308" customWidth="1"/>
    <col min="1291" max="1536" width="9" style="308"/>
    <col min="1537" max="1537" width="4.88671875" style="308" customWidth="1"/>
    <col min="1538" max="1538" width="3.88671875" style="308" customWidth="1"/>
    <col min="1539" max="1539" width="3.6640625" style="308" customWidth="1"/>
    <col min="1540" max="1540" width="26.77734375" style="308" customWidth="1"/>
    <col min="1541" max="1541" width="19.6640625" style="308" customWidth="1"/>
    <col min="1542" max="1542" width="18.21875" style="308" customWidth="1"/>
    <col min="1543" max="1543" width="22.109375" style="308" customWidth="1"/>
    <col min="1544" max="1544" width="18" style="308" customWidth="1"/>
    <col min="1545" max="1545" width="22.109375" style="308" customWidth="1"/>
    <col min="1546" max="1546" width="19.21875" style="308" customWidth="1"/>
    <col min="1547" max="1792" width="9" style="308"/>
    <col min="1793" max="1793" width="4.88671875" style="308" customWidth="1"/>
    <col min="1794" max="1794" width="3.88671875" style="308" customWidth="1"/>
    <col min="1795" max="1795" width="3.6640625" style="308" customWidth="1"/>
    <col min="1796" max="1796" width="26.77734375" style="308" customWidth="1"/>
    <col min="1797" max="1797" width="19.6640625" style="308" customWidth="1"/>
    <col min="1798" max="1798" width="18.21875" style="308" customWidth="1"/>
    <col min="1799" max="1799" width="22.109375" style="308" customWidth="1"/>
    <col min="1800" max="1800" width="18" style="308" customWidth="1"/>
    <col min="1801" max="1801" width="22.109375" style="308" customWidth="1"/>
    <col min="1802" max="1802" width="19.21875" style="308" customWidth="1"/>
    <col min="1803" max="2048" width="9" style="308"/>
    <col min="2049" max="2049" width="4.88671875" style="308" customWidth="1"/>
    <col min="2050" max="2050" width="3.88671875" style="308" customWidth="1"/>
    <col min="2051" max="2051" width="3.6640625" style="308" customWidth="1"/>
    <col min="2052" max="2052" width="26.77734375" style="308" customWidth="1"/>
    <col min="2053" max="2053" width="19.6640625" style="308" customWidth="1"/>
    <col min="2054" max="2054" width="18.21875" style="308" customWidth="1"/>
    <col min="2055" max="2055" width="22.109375" style="308" customWidth="1"/>
    <col min="2056" max="2056" width="18" style="308" customWidth="1"/>
    <col min="2057" max="2057" width="22.109375" style="308" customWidth="1"/>
    <col min="2058" max="2058" width="19.21875" style="308" customWidth="1"/>
    <col min="2059" max="2304" width="9" style="308"/>
    <col min="2305" max="2305" width="4.88671875" style="308" customWidth="1"/>
    <col min="2306" max="2306" width="3.88671875" style="308" customWidth="1"/>
    <col min="2307" max="2307" width="3.6640625" style="308" customWidth="1"/>
    <col min="2308" max="2308" width="26.77734375" style="308" customWidth="1"/>
    <col min="2309" max="2309" width="19.6640625" style="308" customWidth="1"/>
    <col min="2310" max="2310" width="18.21875" style="308" customWidth="1"/>
    <col min="2311" max="2311" width="22.109375" style="308" customWidth="1"/>
    <col min="2312" max="2312" width="18" style="308" customWidth="1"/>
    <col min="2313" max="2313" width="22.109375" style="308" customWidth="1"/>
    <col min="2314" max="2314" width="19.21875" style="308" customWidth="1"/>
    <col min="2315" max="2560" width="9" style="308"/>
    <col min="2561" max="2561" width="4.88671875" style="308" customWidth="1"/>
    <col min="2562" max="2562" width="3.88671875" style="308" customWidth="1"/>
    <col min="2563" max="2563" width="3.6640625" style="308" customWidth="1"/>
    <col min="2564" max="2564" width="26.77734375" style="308" customWidth="1"/>
    <col min="2565" max="2565" width="19.6640625" style="308" customWidth="1"/>
    <col min="2566" max="2566" width="18.21875" style="308" customWidth="1"/>
    <col min="2567" max="2567" width="22.109375" style="308" customWidth="1"/>
    <col min="2568" max="2568" width="18" style="308" customWidth="1"/>
    <col min="2569" max="2569" width="22.109375" style="308" customWidth="1"/>
    <col min="2570" max="2570" width="19.21875" style="308" customWidth="1"/>
    <col min="2571" max="2816" width="9" style="308"/>
    <col min="2817" max="2817" width="4.88671875" style="308" customWidth="1"/>
    <col min="2818" max="2818" width="3.88671875" style="308" customWidth="1"/>
    <col min="2819" max="2819" width="3.6640625" style="308" customWidth="1"/>
    <col min="2820" max="2820" width="26.77734375" style="308" customWidth="1"/>
    <col min="2821" max="2821" width="19.6640625" style="308" customWidth="1"/>
    <col min="2822" max="2822" width="18.21875" style="308" customWidth="1"/>
    <col min="2823" max="2823" width="22.109375" style="308" customWidth="1"/>
    <col min="2824" max="2824" width="18" style="308" customWidth="1"/>
    <col min="2825" max="2825" width="22.109375" style="308" customWidth="1"/>
    <col min="2826" max="2826" width="19.21875" style="308" customWidth="1"/>
    <col min="2827" max="3072" width="9" style="308"/>
    <col min="3073" max="3073" width="4.88671875" style="308" customWidth="1"/>
    <col min="3074" max="3074" width="3.88671875" style="308" customWidth="1"/>
    <col min="3075" max="3075" width="3.6640625" style="308" customWidth="1"/>
    <col min="3076" max="3076" width="26.77734375" style="308" customWidth="1"/>
    <col min="3077" max="3077" width="19.6640625" style="308" customWidth="1"/>
    <col min="3078" max="3078" width="18.21875" style="308" customWidth="1"/>
    <col min="3079" max="3079" width="22.109375" style="308" customWidth="1"/>
    <col min="3080" max="3080" width="18" style="308" customWidth="1"/>
    <col min="3081" max="3081" width="22.109375" style="308" customWidth="1"/>
    <col min="3082" max="3082" width="19.21875" style="308" customWidth="1"/>
    <col min="3083" max="3328" width="9" style="308"/>
    <col min="3329" max="3329" width="4.88671875" style="308" customWidth="1"/>
    <col min="3330" max="3330" width="3.88671875" style="308" customWidth="1"/>
    <col min="3331" max="3331" width="3.6640625" style="308" customWidth="1"/>
    <col min="3332" max="3332" width="26.77734375" style="308" customWidth="1"/>
    <col min="3333" max="3333" width="19.6640625" style="308" customWidth="1"/>
    <col min="3334" max="3334" width="18.21875" style="308" customWidth="1"/>
    <col min="3335" max="3335" width="22.109375" style="308" customWidth="1"/>
    <col min="3336" max="3336" width="18" style="308" customWidth="1"/>
    <col min="3337" max="3337" width="22.109375" style="308" customWidth="1"/>
    <col min="3338" max="3338" width="19.21875" style="308" customWidth="1"/>
    <col min="3339" max="3584" width="9" style="308"/>
    <col min="3585" max="3585" width="4.88671875" style="308" customWidth="1"/>
    <col min="3586" max="3586" width="3.88671875" style="308" customWidth="1"/>
    <col min="3587" max="3587" width="3.6640625" style="308" customWidth="1"/>
    <col min="3588" max="3588" width="26.77734375" style="308" customWidth="1"/>
    <col min="3589" max="3589" width="19.6640625" style="308" customWidth="1"/>
    <col min="3590" max="3590" width="18.21875" style="308" customWidth="1"/>
    <col min="3591" max="3591" width="22.109375" style="308" customWidth="1"/>
    <col min="3592" max="3592" width="18" style="308" customWidth="1"/>
    <col min="3593" max="3593" width="22.109375" style="308" customWidth="1"/>
    <col min="3594" max="3594" width="19.21875" style="308" customWidth="1"/>
    <col min="3595" max="3840" width="9" style="308"/>
    <col min="3841" max="3841" width="4.88671875" style="308" customWidth="1"/>
    <col min="3842" max="3842" width="3.88671875" style="308" customWidth="1"/>
    <col min="3843" max="3843" width="3.6640625" style="308" customWidth="1"/>
    <col min="3844" max="3844" width="26.77734375" style="308" customWidth="1"/>
    <col min="3845" max="3845" width="19.6640625" style="308" customWidth="1"/>
    <col min="3846" max="3846" width="18.21875" style="308" customWidth="1"/>
    <col min="3847" max="3847" width="22.109375" style="308" customWidth="1"/>
    <col min="3848" max="3848" width="18" style="308" customWidth="1"/>
    <col min="3849" max="3849" width="22.109375" style="308" customWidth="1"/>
    <col min="3850" max="3850" width="19.21875" style="308" customWidth="1"/>
    <col min="3851" max="4096" width="9" style="308"/>
    <col min="4097" max="4097" width="4.88671875" style="308" customWidth="1"/>
    <col min="4098" max="4098" width="3.88671875" style="308" customWidth="1"/>
    <col min="4099" max="4099" width="3.6640625" style="308" customWidth="1"/>
    <col min="4100" max="4100" width="26.77734375" style="308" customWidth="1"/>
    <col min="4101" max="4101" width="19.6640625" style="308" customWidth="1"/>
    <col min="4102" max="4102" width="18.21875" style="308" customWidth="1"/>
    <col min="4103" max="4103" width="22.109375" style="308" customWidth="1"/>
    <col min="4104" max="4104" width="18" style="308" customWidth="1"/>
    <col min="4105" max="4105" width="22.109375" style="308" customWidth="1"/>
    <col min="4106" max="4106" width="19.21875" style="308" customWidth="1"/>
    <col min="4107" max="4352" width="9" style="308"/>
    <col min="4353" max="4353" width="4.88671875" style="308" customWidth="1"/>
    <col min="4354" max="4354" width="3.88671875" style="308" customWidth="1"/>
    <col min="4355" max="4355" width="3.6640625" style="308" customWidth="1"/>
    <col min="4356" max="4356" width="26.77734375" style="308" customWidth="1"/>
    <col min="4357" max="4357" width="19.6640625" style="308" customWidth="1"/>
    <col min="4358" max="4358" width="18.21875" style="308" customWidth="1"/>
    <col min="4359" max="4359" width="22.109375" style="308" customWidth="1"/>
    <col min="4360" max="4360" width="18" style="308" customWidth="1"/>
    <col min="4361" max="4361" width="22.109375" style="308" customWidth="1"/>
    <col min="4362" max="4362" width="19.21875" style="308" customWidth="1"/>
    <col min="4363" max="4608" width="9" style="308"/>
    <col min="4609" max="4609" width="4.88671875" style="308" customWidth="1"/>
    <col min="4610" max="4610" width="3.88671875" style="308" customWidth="1"/>
    <col min="4611" max="4611" width="3.6640625" style="308" customWidth="1"/>
    <col min="4612" max="4612" width="26.77734375" style="308" customWidth="1"/>
    <col min="4613" max="4613" width="19.6640625" style="308" customWidth="1"/>
    <col min="4614" max="4614" width="18.21875" style="308" customWidth="1"/>
    <col min="4615" max="4615" width="22.109375" style="308" customWidth="1"/>
    <col min="4616" max="4616" width="18" style="308" customWidth="1"/>
    <col min="4617" max="4617" width="22.109375" style="308" customWidth="1"/>
    <col min="4618" max="4618" width="19.21875" style="308" customWidth="1"/>
    <col min="4619" max="4864" width="9" style="308"/>
    <col min="4865" max="4865" width="4.88671875" style="308" customWidth="1"/>
    <col min="4866" max="4866" width="3.88671875" style="308" customWidth="1"/>
    <col min="4867" max="4867" width="3.6640625" style="308" customWidth="1"/>
    <col min="4868" max="4868" width="26.77734375" style="308" customWidth="1"/>
    <col min="4869" max="4869" width="19.6640625" style="308" customWidth="1"/>
    <col min="4870" max="4870" width="18.21875" style="308" customWidth="1"/>
    <col min="4871" max="4871" width="22.109375" style="308" customWidth="1"/>
    <col min="4872" max="4872" width="18" style="308" customWidth="1"/>
    <col min="4873" max="4873" width="22.109375" style="308" customWidth="1"/>
    <col min="4874" max="4874" width="19.21875" style="308" customWidth="1"/>
    <col min="4875" max="5120" width="9" style="308"/>
    <col min="5121" max="5121" width="4.88671875" style="308" customWidth="1"/>
    <col min="5122" max="5122" width="3.88671875" style="308" customWidth="1"/>
    <col min="5123" max="5123" width="3.6640625" style="308" customWidth="1"/>
    <col min="5124" max="5124" width="26.77734375" style="308" customWidth="1"/>
    <col min="5125" max="5125" width="19.6640625" style="308" customWidth="1"/>
    <col min="5126" max="5126" width="18.21875" style="308" customWidth="1"/>
    <col min="5127" max="5127" width="22.109375" style="308" customWidth="1"/>
    <col min="5128" max="5128" width="18" style="308" customWidth="1"/>
    <col min="5129" max="5129" width="22.109375" style="308" customWidth="1"/>
    <col min="5130" max="5130" width="19.21875" style="308" customWidth="1"/>
    <col min="5131" max="5376" width="9" style="308"/>
    <col min="5377" max="5377" width="4.88671875" style="308" customWidth="1"/>
    <col min="5378" max="5378" width="3.88671875" style="308" customWidth="1"/>
    <col min="5379" max="5379" width="3.6640625" style="308" customWidth="1"/>
    <col min="5380" max="5380" width="26.77734375" style="308" customWidth="1"/>
    <col min="5381" max="5381" width="19.6640625" style="308" customWidth="1"/>
    <col min="5382" max="5382" width="18.21875" style="308" customWidth="1"/>
    <col min="5383" max="5383" width="22.109375" style="308" customWidth="1"/>
    <col min="5384" max="5384" width="18" style="308" customWidth="1"/>
    <col min="5385" max="5385" width="22.109375" style="308" customWidth="1"/>
    <col min="5386" max="5386" width="19.21875" style="308" customWidth="1"/>
    <col min="5387" max="5632" width="9" style="308"/>
    <col min="5633" max="5633" width="4.88671875" style="308" customWidth="1"/>
    <col min="5634" max="5634" width="3.88671875" style="308" customWidth="1"/>
    <col min="5635" max="5635" width="3.6640625" style="308" customWidth="1"/>
    <col min="5636" max="5636" width="26.77734375" style="308" customWidth="1"/>
    <col min="5637" max="5637" width="19.6640625" style="308" customWidth="1"/>
    <col min="5638" max="5638" width="18.21875" style="308" customWidth="1"/>
    <col min="5639" max="5639" width="22.109375" style="308" customWidth="1"/>
    <col min="5640" max="5640" width="18" style="308" customWidth="1"/>
    <col min="5641" max="5641" width="22.109375" style="308" customWidth="1"/>
    <col min="5642" max="5642" width="19.21875" style="308" customWidth="1"/>
    <col min="5643" max="5888" width="9" style="308"/>
    <col min="5889" max="5889" width="4.88671875" style="308" customWidth="1"/>
    <col min="5890" max="5890" width="3.88671875" style="308" customWidth="1"/>
    <col min="5891" max="5891" width="3.6640625" style="308" customWidth="1"/>
    <col min="5892" max="5892" width="26.77734375" style="308" customWidth="1"/>
    <col min="5893" max="5893" width="19.6640625" style="308" customWidth="1"/>
    <col min="5894" max="5894" width="18.21875" style="308" customWidth="1"/>
    <col min="5895" max="5895" width="22.109375" style="308" customWidth="1"/>
    <col min="5896" max="5896" width="18" style="308" customWidth="1"/>
    <col min="5897" max="5897" width="22.109375" style="308" customWidth="1"/>
    <col min="5898" max="5898" width="19.21875" style="308" customWidth="1"/>
    <col min="5899" max="6144" width="9" style="308"/>
    <col min="6145" max="6145" width="4.88671875" style="308" customWidth="1"/>
    <col min="6146" max="6146" width="3.88671875" style="308" customWidth="1"/>
    <col min="6147" max="6147" width="3.6640625" style="308" customWidth="1"/>
    <col min="6148" max="6148" width="26.77734375" style="308" customWidth="1"/>
    <col min="6149" max="6149" width="19.6640625" style="308" customWidth="1"/>
    <col min="6150" max="6150" width="18.21875" style="308" customWidth="1"/>
    <col min="6151" max="6151" width="22.109375" style="308" customWidth="1"/>
    <col min="6152" max="6152" width="18" style="308" customWidth="1"/>
    <col min="6153" max="6153" width="22.109375" style="308" customWidth="1"/>
    <col min="6154" max="6154" width="19.21875" style="308" customWidth="1"/>
    <col min="6155" max="6400" width="9" style="308"/>
    <col min="6401" max="6401" width="4.88671875" style="308" customWidth="1"/>
    <col min="6402" max="6402" width="3.88671875" style="308" customWidth="1"/>
    <col min="6403" max="6403" width="3.6640625" style="308" customWidth="1"/>
    <col min="6404" max="6404" width="26.77734375" style="308" customWidth="1"/>
    <col min="6405" max="6405" width="19.6640625" style="308" customWidth="1"/>
    <col min="6406" max="6406" width="18.21875" style="308" customWidth="1"/>
    <col min="6407" max="6407" width="22.109375" style="308" customWidth="1"/>
    <col min="6408" max="6408" width="18" style="308" customWidth="1"/>
    <col min="6409" max="6409" width="22.109375" style="308" customWidth="1"/>
    <col min="6410" max="6410" width="19.21875" style="308" customWidth="1"/>
    <col min="6411" max="6656" width="9" style="308"/>
    <col min="6657" max="6657" width="4.88671875" style="308" customWidth="1"/>
    <col min="6658" max="6658" width="3.88671875" style="308" customWidth="1"/>
    <col min="6659" max="6659" width="3.6640625" style="308" customWidth="1"/>
    <col min="6660" max="6660" width="26.77734375" style="308" customWidth="1"/>
    <col min="6661" max="6661" width="19.6640625" style="308" customWidth="1"/>
    <col min="6662" max="6662" width="18.21875" style="308" customWidth="1"/>
    <col min="6663" max="6663" width="22.109375" style="308" customWidth="1"/>
    <col min="6664" max="6664" width="18" style="308" customWidth="1"/>
    <col min="6665" max="6665" width="22.109375" style="308" customWidth="1"/>
    <col min="6666" max="6666" width="19.21875" style="308" customWidth="1"/>
    <col min="6667" max="6912" width="9" style="308"/>
    <col min="6913" max="6913" width="4.88671875" style="308" customWidth="1"/>
    <col min="6914" max="6914" width="3.88671875" style="308" customWidth="1"/>
    <col min="6915" max="6915" width="3.6640625" style="308" customWidth="1"/>
    <col min="6916" max="6916" width="26.77734375" style="308" customWidth="1"/>
    <col min="6917" max="6917" width="19.6640625" style="308" customWidth="1"/>
    <col min="6918" max="6918" width="18.21875" style="308" customWidth="1"/>
    <col min="6919" max="6919" width="22.109375" style="308" customWidth="1"/>
    <col min="6920" max="6920" width="18" style="308" customWidth="1"/>
    <col min="6921" max="6921" width="22.109375" style="308" customWidth="1"/>
    <col min="6922" max="6922" width="19.21875" style="308" customWidth="1"/>
    <col min="6923" max="7168" width="9" style="308"/>
    <col min="7169" max="7169" width="4.88671875" style="308" customWidth="1"/>
    <col min="7170" max="7170" width="3.88671875" style="308" customWidth="1"/>
    <col min="7171" max="7171" width="3.6640625" style="308" customWidth="1"/>
    <col min="7172" max="7172" width="26.77734375" style="308" customWidth="1"/>
    <col min="7173" max="7173" width="19.6640625" style="308" customWidth="1"/>
    <col min="7174" max="7174" width="18.21875" style="308" customWidth="1"/>
    <col min="7175" max="7175" width="22.109375" style="308" customWidth="1"/>
    <col min="7176" max="7176" width="18" style="308" customWidth="1"/>
    <col min="7177" max="7177" width="22.109375" style="308" customWidth="1"/>
    <col min="7178" max="7178" width="19.21875" style="308" customWidth="1"/>
    <col min="7179" max="7424" width="9" style="308"/>
    <col min="7425" max="7425" width="4.88671875" style="308" customWidth="1"/>
    <col min="7426" max="7426" width="3.88671875" style="308" customWidth="1"/>
    <col min="7427" max="7427" width="3.6640625" style="308" customWidth="1"/>
    <col min="7428" max="7428" width="26.77734375" style="308" customWidth="1"/>
    <col min="7429" max="7429" width="19.6640625" style="308" customWidth="1"/>
    <col min="7430" max="7430" width="18.21875" style="308" customWidth="1"/>
    <col min="7431" max="7431" width="22.109375" style="308" customWidth="1"/>
    <col min="7432" max="7432" width="18" style="308" customWidth="1"/>
    <col min="7433" max="7433" width="22.109375" style="308" customWidth="1"/>
    <col min="7434" max="7434" width="19.21875" style="308" customWidth="1"/>
    <col min="7435" max="7680" width="9" style="308"/>
    <col min="7681" max="7681" width="4.88671875" style="308" customWidth="1"/>
    <col min="7682" max="7682" width="3.88671875" style="308" customWidth="1"/>
    <col min="7683" max="7683" width="3.6640625" style="308" customWidth="1"/>
    <col min="7684" max="7684" width="26.77734375" style="308" customWidth="1"/>
    <col min="7685" max="7685" width="19.6640625" style="308" customWidth="1"/>
    <col min="7686" max="7686" width="18.21875" style="308" customWidth="1"/>
    <col min="7687" max="7687" width="22.109375" style="308" customWidth="1"/>
    <col min="7688" max="7688" width="18" style="308" customWidth="1"/>
    <col min="7689" max="7689" width="22.109375" style="308" customWidth="1"/>
    <col min="7690" max="7690" width="19.21875" style="308" customWidth="1"/>
    <col min="7691" max="7936" width="9" style="308"/>
    <col min="7937" max="7937" width="4.88671875" style="308" customWidth="1"/>
    <col min="7938" max="7938" width="3.88671875" style="308" customWidth="1"/>
    <col min="7939" max="7939" width="3.6640625" style="308" customWidth="1"/>
    <col min="7940" max="7940" width="26.77734375" style="308" customWidth="1"/>
    <col min="7941" max="7941" width="19.6640625" style="308" customWidth="1"/>
    <col min="7942" max="7942" width="18.21875" style="308" customWidth="1"/>
    <col min="7943" max="7943" width="22.109375" style="308" customWidth="1"/>
    <col min="7944" max="7944" width="18" style="308" customWidth="1"/>
    <col min="7945" max="7945" width="22.109375" style="308" customWidth="1"/>
    <col min="7946" max="7946" width="19.21875" style="308" customWidth="1"/>
    <col min="7947" max="8192" width="9" style="308"/>
    <col min="8193" max="8193" width="4.88671875" style="308" customWidth="1"/>
    <col min="8194" max="8194" width="3.88671875" style="308" customWidth="1"/>
    <col min="8195" max="8195" width="3.6640625" style="308" customWidth="1"/>
    <col min="8196" max="8196" width="26.77734375" style="308" customWidth="1"/>
    <col min="8197" max="8197" width="19.6640625" style="308" customWidth="1"/>
    <col min="8198" max="8198" width="18.21875" style="308" customWidth="1"/>
    <col min="8199" max="8199" width="22.109375" style="308" customWidth="1"/>
    <col min="8200" max="8200" width="18" style="308" customWidth="1"/>
    <col min="8201" max="8201" width="22.109375" style="308" customWidth="1"/>
    <col min="8202" max="8202" width="19.21875" style="308" customWidth="1"/>
    <col min="8203" max="8448" width="9" style="308"/>
    <col min="8449" max="8449" width="4.88671875" style="308" customWidth="1"/>
    <col min="8450" max="8450" width="3.88671875" style="308" customWidth="1"/>
    <col min="8451" max="8451" width="3.6640625" style="308" customWidth="1"/>
    <col min="8452" max="8452" width="26.77734375" style="308" customWidth="1"/>
    <col min="8453" max="8453" width="19.6640625" style="308" customWidth="1"/>
    <col min="8454" max="8454" width="18.21875" style="308" customWidth="1"/>
    <col min="8455" max="8455" width="22.109375" style="308" customWidth="1"/>
    <col min="8456" max="8456" width="18" style="308" customWidth="1"/>
    <col min="8457" max="8457" width="22.109375" style="308" customWidth="1"/>
    <col min="8458" max="8458" width="19.21875" style="308" customWidth="1"/>
    <col min="8459" max="8704" width="9" style="308"/>
    <col min="8705" max="8705" width="4.88671875" style="308" customWidth="1"/>
    <col min="8706" max="8706" width="3.88671875" style="308" customWidth="1"/>
    <col min="8707" max="8707" width="3.6640625" style="308" customWidth="1"/>
    <col min="8708" max="8708" width="26.77734375" style="308" customWidth="1"/>
    <col min="8709" max="8709" width="19.6640625" style="308" customWidth="1"/>
    <col min="8710" max="8710" width="18.21875" style="308" customWidth="1"/>
    <col min="8711" max="8711" width="22.109375" style="308" customWidth="1"/>
    <col min="8712" max="8712" width="18" style="308" customWidth="1"/>
    <col min="8713" max="8713" width="22.109375" style="308" customWidth="1"/>
    <col min="8714" max="8714" width="19.21875" style="308" customWidth="1"/>
    <col min="8715" max="8960" width="9" style="308"/>
    <col min="8961" max="8961" width="4.88671875" style="308" customWidth="1"/>
    <col min="8962" max="8962" width="3.88671875" style="308" customWidth="1"/>
    <col min="8963" max="8963" width="3.6640625" style="308" customWidth="1"/>
    <col min="8964" max="8964" width="26.77734375" style="308" customWidth="1"/>
    <col min="8965" max="8965" width="19.6640625" style="308" customWidth="1"/>
    <col min="8966" max="8966" width="18.21875" style="308" customWidth="1"/>
    <col min="8967" max="8967" width="22.109375" style="308" customWidth="1"/>
    <col min="8968" max="8968" width="18" style="308" customWidth="1"/>
    <col min="8969" max="8969" width="22.109375" style="308" customWidth="1"/>
    <col min="8970" max="8970" width="19.21875" style="308" customWidth="1"/>
    <col min="8971" max="9216" width="9" style="308"/>
    <col min="9217" max="9217" width="4.88671875" style="308" customWidth="1"/>
    <col min="9218" max="9218" width="3.88671875" style="308" customWidth="1"/>
    <col min="9219" max="9219" width="3.6640625" style="308" customWidth="1"/>
    <col min="9220" max="9220" width="26.77734375" style="308" customWidth="1"/>
    <col min="9221" max="9221" width="19.6640625" style="308" customWidth="1"/>
    <col min="9222" max="9222" width="18.21875" style="308" customWidth="1"/>
    <col min="9223" max="9223" width="22.109375" style="308" customWidth="1"/>
    <col min="9224" max="9224" width="18" style="308" customWidth="1"/>
    <col min="9225" max="9225" width="22.109375" style="308" customWidth="1"/>
    <col min="9226" max="9226" width="19.21875" style="308" customWidth="1"/>
    <col min="9227" max="9472" width="9" style="308"/>
    <col min="9473" max="9473" width="4.88671875" style="308" customWidth="1"/>
    <col min="9474" max="9474" width="3.88671875" style="308" customWidth="1"/>
    <col min="9475" max="9475" width="3.6640625" style="308" customWidth="1"/>
    <col min="9476" max="9476" width="26.77734375" style="308" customWidth="1"/>
    <col min="9477" max="9477" width="19.6640625" style="308" customWidth="1"/>
    <col min="9478" max="9478" width="18.21875" style="308" customWidth="1"/>
    <col min="9479" max="9479" width="22.109375" style="308" customWidth="1"/>
    <col min="9480" max="9480" width="18" style="308" customWidth="1"/>
    <col min="9481" max="9481" width="22.109375" style="308" customWidth="1"/>
    <col min="9482" max="9482" width="19.21875" style="308" customWidth="1"/>
    <col min="9483" max="9728" width="9" style="308"/>
    <col min="9729" max="9729" width="4.88671875" style="308" customWidth="1"/>
    <col min="9730" max="9730" width="3.88671875" style="308" customWidth="1"/>
    <col min="9731" max="9731" width="3.6640625" style="308" customWidth="1"/>
    <col min="9732" max="9732" width="26.77734375" style="308" customWidth="1"/>
    <col min="9733" max="9733" width="19.6640625" style="308" customWidth="1"/>
    <col min="9734" max="9734" width="18.21875" style="308" customWidth="1"/>
    <col min="9735" max="9735" width="22.109375" style="308" customWidth="1"/>
    <col min="9736" max="9736" width="18" style="308" customWidth="1"/>
    <col min="9737" max="9737" width="22.109375" style="308" customWidth="1"/>
    <col min="9738" max="9738" width="19.21875" style="308" customWidth="1"/>
    <col min="9739" max="9984" width="9" style="308"/>
    <col min="9985" max="9985" width="4.88671875" style="308" customWidth="1"/>
    <col min="9986" max="9986" width="3.88671875" style="308" customWidth="1"/>
    <col min="9987" max="9987" width="3.6640625" style="308" customWidth="1"/>
    <col min="9988" max="9988" width="26.77734375" style="308" customWidth="1"/>
    <col min="9989" max="9989" width="19.6640625" style="308" customWidth="1"/>
    <col min="9990" max="9990" width="18.21875" style="308" customWidth="1"/>
    <col min="9991" max="9991" width="22.109375" style="308" customWidth="1"/>
    <col min="9992" max="9992" width="18" style="308" customWidth="1"/>
    <col min="9993" max="9993" width="22.109375" style="308" customWidth="1"/>
    <col min="9994" max="9994" width="19.21875" style="308" customWidth="1"/>
    <col min="9995" max="10240" width="9" style="308"/>
    <col min="10241" max="10241" width="4.88671875" style="308" customWidth="1"/>
    <col min="10242" max="10242" width="3.88671875" style="308" customWidth="1"/>
    <col min="10243" max="10243" width="3.6640625" style="308" customWidth="1"/>
    <col min="10244" max="10244" width="26.77734375" style="308" customWidth="1"/>
    <col min="10245" max="10245" width="19.6640625" style="308" customWidth="1"/>
    <col min="10246" max="10246" width="18.21875" style="308" customWidth="1"/>
    <col min="10247" max="10247" width="22.109375" style="308" customWidth="1"/>
    <col min="10248" max="10248" width="18" style="308" customWidth="1"/>
    <col min="10249" max="10249" width="22.109375" style="308" customWidth="1"/>
    <col min="10250" max="10250" width="19.21875" style="308" customWidth="1"/>
    <col min="10251" max="10496" width="9" style="308"/>
    <col min="10497" max="10497" width="4.88671875" style="308" customWidth="1"/>
    <col min="10498" max="10498" width="3.88671875" style="308" customWidth="1"/>
    <col min="10499" max="10499" width="3.6640625" style="308" customWidth="1"/>
    <col min="10500" max="10500" width="26.77734375" style="308" customWidth="1"/>
    <col min="10501" max="10501" width="19.6640625" style="308" customWidth="1"/>
    <col min="10502" max="10502" width="18.21875" style="308" customWidth="1"/>
    <col min="10503" max="10503" width="22.109375" style="308" customWidth="1"/>
    <col min="10504" max="10504" width="18" style="308" customWidth="1"/>
    <col min="10505" max="10505" width="22.109375" style="308" customWidth="1"/>
    <col min="10506" max="10506" width="19.21875" style="308" customWidth="1"/>
    <col min="10507" max="10752" width="9" style="308"/>
    <col min="10753" max="10753" width="4.88671875" style="308" customWidth="1"/>
    <col min="10754" max="10754" width="3.88671875" style="308" customWidth="1"/>
    <col min="10755" max="10755" width="3.6640625" style="308" customWidth="1"/>
    <col min="10756" max="10756" width="26.77734375" style="308" customWidth="1"/>
    <col min="10757" max="10757" width="19.6640625" style="308" customWidth="1"/>
    <col min="10758" max="10758" width="18.21875" style="308" customWidth="1"/>
    <col min="10759" max="10759" width="22.109375" style="308" customWidth="1"/>
    <col min="10760" max="10760" width="18" style="308" customWidth="1"/>
    <col min="10761" max="10761" width="22.109375" style="308" customWidth="1"/>
    <col min="10762" max="10762" width="19.21875" style="308" customWidth="1"/>
    <col min="10763" max="11008" width="9" style="308"/>
    <col min="11009" max="11009" width="4.88671875" style="308" customWidth="1"/>
    <col min="11010" max="11010" width="3.88671875" style="308" customWidth="1"/>
    <col min="11011" max="11011" width="3.6640625" style="308" customWidth="1"/>
    <col min="11012" max="11012" width="26.77734375" style="308" customWidth="1"/>
    <col min="11013" max="11013" width="19.6640625" style="308" customWidth="1"/>
    <col min="11014" max="11014" width="18.21875" style="308" customWidth="1"/>
    <col min="11015" max="11015" width="22.109375" style="308" customWidth="1"/>
    <col min="11016" max="11016" width="18" style="308" customWidth="1"/>
    <col min="11017" max="11017" width="22.109375" style="308" customWidth="1"/>
    <col min="11018" max="11018" width="19.21875" style="308" customWidth="1"/>
    <col min="11019" max="11264" width="9" style="308"/>
    <col min="11265" max="11265" width="4.88671875" style="308" customWidth="1"/>
    <col min="11266" max="11266" width="3.88671875" style="308" customWidth="1"/>
    <col min="11267" max="11267" width="3.6640625" style="308" customWidth="1"/>
    <col min="11268" max="11268" width="26.77734375" style="308" customWidth="1"/>
    <col min="11269" max="11269" width="19.6640625" style="308" customWidth="1"/>
    <col min="11270" max="11270" width="18.21875" style="308" customWidth="1"/>
    <col min="11271" max="11271" width="22.109375" style="308" customWidth="1"/>
    <col min="11272" max="11272" width="18" style="308" customWidth="1"/>
    <col min="11273" max="11273" width="22.109375" style="308" customWidth="1"/>
    <col min="11274" max="11274" width="19.21875" style="308" customWidth="1"/>
    <col min="11275" max="11520" width="9" style="308"/>
    <col min="11521" max="11521" width="4.88671875" style="308" customWidth="1"/>
    <col min="11522" max="11522" width="3.88671875" style="308" customWidth="1"/>
    <col min="11523" max="11523" width="3.6640625" style="308" customWidth="1"/>
    <col min="11524" max="11524" width="26.77734375" style="308" customWidth="1"/>
    <col min="11525" max="11525" width="19.6640625" style="308" customWidth="1"/>
    <col min="11526" max="11526" width="18.21875" style="308" customWidth="1"/>
    <col min="11527" max="11527" width="22.109375" style="308" customWidth="1"/>
    <col min="11528" max="11528" width="18" style="308" customWidth="1"/>
    <col min="11529" max="11529" width="22.109375" style="308" customWidth="1"/>
    <col min="11530" max="11530" width="19.21875" style="308" customWidth="1"/>
    <col min="11531" max="11776" width="9" style="308"/>
    <col min="11777" max="11777" width="4.88671875" style="308" customWidth="1"/>
    <col min="11778" max="11778" width="3.88671875" style="308" customWidth="1"/>
    <col min="11779" max="11779" width="3.6640625" style="308" customWidth="1"/>
    <col min="11780" max="11780" width="26.77734375" style="308" customWidth="1"/>
    <col min="11781" max="11781" width="19.6640625" style="308" customWidth="1"/>
    <col min="11782" max="11782" width="18.21875" style="308" customWidth="1"/>
    <col min="11783" max="11783" width="22.109375" style="308" customWidth="1"/>
    <col min="11784" max="11784" width="18" style="308" customWidth="1"/>
    <col min="11785" max="11785" width="22.109375" style="308" customWidth="1"/>
    <col min="11786" max="11786" width="19.21875" style="308" customWidth="1"/>
    <col min="11787" max="12032" width="9" style="308"/>
    <col min="12033" max="12033" width="4.88671875" style="308" customWidth="1"/>
    <col min="12034" max="12034" width="3.88671875" style="308" customWidth="1"/>
    <col min="12035" max="12035" width="3.6640625" style="308" customWidth="1"/>
    <col min="12036" max="12036" width="26.77734375" style="308" customWidth="1"/>
    <col min="12037" max="12037" width="19.6640625" style="308" customWidth="1"/>
    <col min="12038" max="12038" width="18.21875" style="308" customWidth="1"/>
    <col min="12039" max="12039" width="22.109375" style="308" customWidth="1"/>
    <col min="12040" max="12040" width="18" style="308" customWidth="1"/>
    <col min="12041" max="12041" width="22.109375" style="308" customWidth="1"/>
    <col min="12042" max="12042" width="19.21875" style="308" customWidth="1"/>
    <col min="12043" max="12288" width="9" style="308"/>
    <col min="12289" max="12289" width="4.88671875" style="308" customWidth="1"/>
    <col min="12290" max="12290" width="3.88671875" style="308" customWidth="1"/>
    <col min="12291" max="12291" width="3.6640625" style="308" customWidth="1"/>
    <col min="12292" max="12292" width="26.77734375" style="308" customWidth="1"/>
    <col min="12293" max="12293" width="19.6640625" style="308" customWidth="1"/>
    <col min="12294" max="12294" width="18.21875" style="308" customWidth="1"/>
    <col min="12295" max="12295" width="22.109375" style="308" customWidth="1"/>
    <col min="12296" max="12296" width="18" style="308" customWidth="1"/>
    <col min="12297" max="12297" width="22.109375" style="308" customWidth="1"/>
    <col min="12298" max="12298" width="19.21875" style="308" customWidth="1"/>
    <col min="12299" max="12544" width="9" style="308"/>
    <col min="12545" max="12545" width="4.88671875" style="308" customWidth="1"/>
    <col min="12546" max="12546" width="3.88671875" style="308" customWidth="1"/>
    <col min="12547" max="12547" width="3.6640625" style="308" customWidth="1"/>
    <col min="12548" max="12548" width="26.77734375" style="308" customWidth="1"/>
    <col min="12549" max="12549" width="19.6640625" style="308" customWidth="1"/>
    <col min="12550" max="12550" width="18.21875" style="308" customWidth="1"/>
    <col min="12551" max="12551" width="22.109375" style="308" customWidth="1"/>
    <col min="12552" max="12552" width="18" style="308" customWidth="1"/>
    <col min="12553" max="12553" width="22.109375" style="308" customWidth="1"/>
    <col min="12554" max="12554" width="19.21875" style="308" customWidth="1"/>
    <col min="12555" max="12800" width="9" style="308"/>
    <col min="12801" max="12801" width="4.88671875" style="308" customWidth="1"/>
    <col min="12802" max="12802" width="3.88671875" style="308" customWidth="1"/>
    <col min="12803" max="12803" width="3.6640625" style="308" customWidth="1"/>
    <col min="12804" max="12804" width="26.77734375" style="308" customWidth="1"/>
    <col min="12805" max="12805" width="19.6640625" style="308" customWidth="1"/>
    <col min="12806" max="12806" width="18.21875" style="308" customWidth="1"/>
    <col min="12807" max="12807" width="22.109375" style="308" customWidth="1"/>
    <col min="12808" max="12808" width="18" style="308" customWidth="1"/>
    <col min="12809" max="12809" width="22.109375" style="308" customWidth="1"/>
    <col min="12810" max="12810" width="19.21875" style="308" customWidth="1"/>
    <col min="12811" max="13056" width="9" style="308"/>
    <col min="13057" max="13057" width="4.88671875" style="308" customWidth="1"/>
    <col min="13058" max="13058" width="3.88671875" style="308" customWidth="1"/>
    <col min="13059" max="13059" width="3.6640625" style="308" customWidth="1"/>
    <col min="13060" max="13060" width="26.77734375" style="308" customWidth="1"/>
    <col min="13061" max="13061" width="19.6640625" style="308" customWidth="1"/>
    <col min="13062" max="13062" width="18.21875" style="308" customWidth="1"/>
    <col min="13063" max="13063" width="22.109375" style="308" customWidth="1"/>
    <col min="13064" max="13064" width="18" style="308" customWidth="1"/>
    <col min="13065" max="13065" width="22.109375" style="308" customWidth="1"/>
    <col min="13066" max="13066" width="19.21875" style="308" customWidth="1"/>
    <col min="13067" max="13312" width="9" style="308"/>
    <col min="13313" max="13313" width="4.88671875" style="308" customWidth="1"/>
    <col min="13314" max="13314" width="3.88671875" style="308" customWidth="1"/>
    <col min="13315" max="13315" width="3.6640625" style="308" customWidth="1"/>
    <col min="13316" max="13316" width="26.77734375" style="308" customWidth="1"/>
    <col min="13317" max="13317" width="19.6640625" style="308" customWidth="1"/>
    <col min="13318" max="13318" width="18.21875" style="308" customWidth="1"/>
    <col min="13319" max="13319" width="22.109375" style="308" customWidth="1"/>
    <col min="13320" max="13320" width="18" style="308" customWidth="1"/>
    <col min="13321" max="13321" width="22.109375" style="308" customWidth="1"/>
    <col min="13322" max="13322" width="19.21875" style="308" customWidth="1"/>
    <col min="13323" max="13568" width="9" style="308"/>
    <col min="13569" max="13569" width="4.88671875" style="308" customWidth="1"/>
    <col min="13570" max="13570" width="3.88671875" style="308" customWidth="1"/>
    <col min="13571" max="13571" width="3.6640625" style="308" customWidth="1"/>
    <col min="13572" max="13572" width="26.77734375" style="308" customWidth="1"/>
    <col min="13573" max="13573" width="19.6640625" style="308" customWidth="1"/>
    <col min="13574" max="13574" width="18.21875" style="308" customWidth="1"/>
    <col min="13575" max="13575" width="22.109375" style="308" customWidth="1"/>
    <col min="13576" max="13576" width="18" style="308" customWidth="1"/>
    <col min="13577" max="13577" width="22.109375" style="308" customWidth="1"/>
    <col min="13578" max="13578" width="19.21875" style="308" customWidth="1"/>
    <col min="13579" max="13824" width="9" style="308"/>
    <col min="13825" max="13825" width="4.88671875" style="308" customWidth="1"/>
    <col min="13826" max="13826" width="3.88671875" style="308" customWidth="1"/>
    <col min="13827" max="13827" width="3.6640625" style="308" customWidth="1"/>
    <col min="13828" max="13828" width="26.77734375" style="308" customWidth="1"/>
    <col min="13829" max="13829" width="19.6640625" style="308" customWidth="1"/>
    <col min="13830" max="13830" width="18.21875" style="308" customWidth="1"/>
    <col min="13831" max="13831" width="22.109375" style="308" customWidth="1"/>
    <col min="13832" max="13832" width="18" style="308" customWidth="1"/>
    <col min="13833" max="13833" width="22.109375" style="308" customWidth="1"/>
    <col min="13834" max="13834" width="19.21875" style="308" customWidth="1"/>
    <col min="13835" max="14080" width="9" style="308"/>
    <col min="14081" max="14081" width="4.88671875" style="308" customWidth="1"/>
    <col min="14082" max="14082" width="3.88671875" style="308" customWidth="1"/>
    <col min="14083" max="14083" width="3.6640625" style="308" customWidth="1"/>
    <col min="14084" max="14084" width="26.77734375" style="308" customWidth="1"/>
    <col min="14085" max="14085" width="19.6640625" style="308" customWidth="1"/>
    <col min="14086" max="14086" width="18.21875" style="308" customWidth="1"/>
    <col min="14087" max="14087" width="22.109375" style="308" customWidth="1"/>
    <col min="14088" max="14088" width="18" style="308" customWidth="1"/>
    <col min="14089" max="14089" width="22.109375" style="308" customWidth="1"/>
    <col min="14090" max="14090" width="19.21875" style="308" customWidth="1"/>
    <col min="14091" max="14336" width="9" style="308"/>
    <col min="14337" max="14337" width="4.88671875" style="308" customWidth="1"/>
    <col min="14338" max="14338" width="3.88671875" style="308" customWidth="1"/>
    <col min="14339" max="14339" width="3.6640625" style="308" customWidth="1"/>
    <col min="14340" max="14340" width="26.77734375" style="308" customWidth="1"/>
    <col min="14341" max="14341" width="19.6640625" style="308" customWidth="1"/>
    <col min="14342" max="14342" width="18.21875" style="308" customWidth="1"/>
    <col min="14343" max="14343" width="22.109375" style="308" customWidth="1"/>
    <col min="14344" max="14344" width="18" style="308" customWidth="1"/>
    <col min="14345" max="14345" width="22.109375" style="308" customWidth="1"/>
    <col min="14346" max="14346" width="19.21875" style="308" customWidth="1"/>
    <col min="14347" max="14592" width="9" style="308"/>
    <col min="14593" max="14593" width="4.88671875" style="308" customWidth="1"/>
    <col min="14594" max="14594" width="3.88671875" style="308" customWidth="1"/>
    <col min="14595" max="14595" width="3.6640625" style="308" customWidth="1"/>
    <col min="14596" max="14596" width="26.77734375" style="308" customWidth="1"/>
    <col min="14597" max="14597" width="19.6640625" style="308" customWidth="1"/>
    <col min="14598" max="14598" width="18.21875" style="308" customWidth="1"/>
    <col min="14599" max="14599" width="22.109375" style="308" customWidth="1"/>
    <col min="14600" max="14600" width="18" style="308" customWidth="1"/>
    <col min="14601" max="14601" width="22.109375" style="308" customWidth="1"/>
    <col min="14602" max="14602" width="19.21875" style="308" customWidth="1"/>
    <col min="14603" max="14848" width="9" style="308"/>
    <col min="14849" max="14849" width="4.88671875" style="308" customWidth="1"/>
    <col min="14850" max="14850" width="3.88671875" style="308" customWidth="1"/>
    <col min="14851" max="14851" width="3.6640625" style="308" customWidth="1"/>
    <col min="14852" max="14852" width="26.77734375" style="308" customWidth="1"/>
    <col min="14853" max="14853" width="19.6640625" style="308" customWidth="1"/>
    <col min="14854" max="14854" width="18.21875" style="308" customWidth="1"/>
    <col min="14855" max="14855" width="22.109375" style="308" customWidth="1"/>
    <col min="14856" max="14856" width="18" style="308" customWidth="1"/>
    <col min="14857" max="14857" width="22.109375" style="308" customWidth="1"/>
    <col min="14858" max="14858" width="19.21875" style="308" customWidth="1"/>
    <col min="14859" max="15104" width="9" style="308"/>
    <col min="15105" max="15105" width="4.88671875" style="308" customWidth="1"/>
    <col min="15106" max="15106" width="3.88671875" style="308" customWidth="1"/>
    <col min="15107" max="15107" width="3.6640625" style="308" customWidth="1"/>
    <col min="15108" max="15108" width="26.77734375" style="308" customWidth="1"/>
    <col min="15109" max="15109" width="19.6640625" style="308" customWidth="1"/>
    <col min="15110" max="15110" width="18.21875" style="308" customWidth="1"/>
    <col min="15111" max="15111" width="22.109375" style="308" customWidth="1"/>
    <col min="15112" max="15112" width="18" style="308" customWidth="1"/>
    <col min="15113" max="15113" width="22.109375" style="308" customWidth="1"/>
    <col min="15114" max="15114" width="19.21875" style="308" customWidth="1"/>
    <col min="15115" max="15360" width="9" style="308"/>
    <col min="15361" max="15361" width="4.88671875" style="308" customWidth="1"/>
    <col min="15362" max="15362" width="3.88671875" style="308" customWidth="1"/>
    <col min="15363" max="15363" width="3.6640625" style="308" customWidth="1"/>
    <col min="15364" max="15364" width="26.77734375" style="308" customWidth="1"/>
    <col min="15365" max="15365" width="19.6640625" style="308" customWidth="1"/>
    <col min="15366" max="15366" width="18.21875" style="308" customWidth="1"/>
    <col min="15367" max="15367" width="22.109375" style="308" customWidth="1"/>
    <col min="15368" max="15368" width="18" style="308" customWidth="1"/>
    <col min="15369" max="15369" width="22.109375" style="308" customWidth="1"/>
    <col min="15370" max="15370" width="19.21875" style="308" customWidth="1"/>
    <col min="15371" max="15616" width="9" style="308"/>
    <col min="15617" max="15617" width="4.88671875" style="308" customWidth="1"/>
    <col min="15618" max="15618" width="3.88671875" style="308" customWidth="1"/>
    <col min="15619" max="15619" width="3.6640625" style="308" customWidth="1"/>
    <col min="15620" max="15620" width="26.77734375" style="308" customWidth="1"/>
    <col min="15621" max="15621" width="19.6640625" style="308" customWidth="1"/>
    <col min="15622" max="15622" width="18.21875" style="308" customWidth="1"/>
    <col min="15623" max="15623" width="22.109375" style="308" customWidth="1"/>
    <col min="15624" max="15624" width="18" style="308" customWidth="1"/>
    <col min="15625" max="15625" width="22.109375" style="308" customWidth="1"/>
    <col min="15626" max="15626" width="19.21875" style="308" customWidth="1"/>
    <col min="15627" max="15872" width="9" style="308"/>
    <col min="15873" max="15873" width="4.88671875" style="308" customWidth="1"/>
    <col min="15874" max="15874" width="3.88671875" style="308" customWidth="1"/>
    <col min="15875" max="15875" width="3.6640625" style="308" customWidth="1"/>
    <col min="15876" max="15876" width="26.77734375" style="308" customWidth="1"/>
    <col min="15877" max="15877" width="19.6640625" style="308" customWidth="1"/>
    <col min="15878" max="15878" width="18.21875" style="308" customWidth="1"/>
    <col min="15879" max="15879" width="22.109375" style="308" customWidth="1"/>
    <col min="15880" max="15880" width="18" style="308" customWidth="1"/>
    <col min="15881" max="15881" width="22.109375" style="308" customWidth="1"/>
    <col min="15882" max="15882" width="19.21875" style="308" customWidth="1"/>
    <col min="15883" max="16128" width="9" style="308"/>
    <col min="16129" max="16129" width="4.88671875" style="308" customWidth="1"/>
    <col min="16130" max="16130" width="3.88671875" style="308" customWidth="1"/>
    <col min="16131" max="16131" width="3.6640625" style="308" customWidth="1"/>
    <col min="16132" max="16132" width="26.77734375" style="308" customWidth="1"/>
    <col min="16133" max="16133" width="19.6640625" style="308" customWidth="1"/>
    <col min="16134" max="16134" width="18.21875" style="308" customWidth="1"/>
    <col min="16135" max="16135" width="22.109375" style="308" customWidth="1"/>
    <col min="16136" max="16136" width="18" style="308" customWidth="1"/>
    <col min="16137" max="16137" width="22.109375" style="308" customWidth="1"/>
    <col min="16138" max="16138" width="19.21875" style="308" customWidth="1"/>
    <col min="16139" max="16384" width="9" style="308"/>
  </cols>
  <sheetData>
    <row r="1" spans="1:12" ht="21.15" customHeight="1">
      <c r="A1" s="1462" t="s">
        <v>863</v>
      </c>
      <c r="B1" s="1462"/>
      <c r="C1" s="1462"/>
      <c r="D1" s="1462"/>
      <c r="E1" s="329"/>
      <c r="F1" s="305"/>
      <c r="G1" s="305"/>
      <c r="H1" s="305"/>
      <c r="I1" s="306" t="s">
        <v>754</v>
      </c>
      <c r="J1" s="307" t="s">
        <v>864</v>
      </c>
      <c r="K1" s="1453" t="s">
        <v>49</v>
      </c>
      <c r="L1" s="1453"/>
    </row>
    <row r="2" spans="1:12" ht="21.15" customHeight="1">
      <c r="A2" s="1463" t="s">
        <v>865</v>
      </c>
      <c r="B2" s="1463"/>
      <c r="C2" s="1463"/>
      <c r="D2" s="1463"/>
      <c r="E2" s="331" t="s">
        <v>1032</v>
      </c>
      <c r="F2" s="309"/>
      <c r="G2" s="309"/>
      <c r="H2" s="309"/>
      <c r="I2" s="306" t="s">
        <v>866</v>
      </c>
      <c r="J2" s="310" t="s">
        <v>867</v>
      </c>
      <c r="K2" s="311"/>
    </row>
    <row r="3" spans="1:12" ht="33">
      <c r="A3" s="1459" t="s">
        <v>868</v>
      </c>
      <c r="B3" s="1459"/>
      <c r="C3" s="1459"/>
      <c r="D3" s="1459"/>
      <c r="E3" s="1459"/>
      <c r="F3" s="1459"/>
      <c r="G3" s="1459"/>
      <c r="H3" s="1459"/>
      <c r="I3" s="1459"/>
      <c r="J3" s="1459"/>
      <c r="K3" s="311"/>
    </row>
    <row r="4" spans="1:12" ht="27" customHeight="1">
      <c r="A4" s="312"/>
      <c r="B4" s="312"/>
      <c r="C4" s="312"/>
      <c r="D4" s="312"/>
      <c r="E4" s="312" t="s">
        <v>726</v>
      </c>
      <c r="F4" s="313" t="s">
        <v>2173</v>
      </c>
      <c r="G4" s="313"/>
      <c r="H4" s="313"/>
      <c r="I4" s="313"/>
      <c r="J4" s="314" t="s">
        <v>869</v>
      </c>
      <c r="K4" s="311"/>
    </row>
    <row r="5" spans="1:12" ht="23.25" customHeight="1">
      <c r="A5" s="1460" t="s">
        <v>870</v>
      </c>
      <c r="B5" s="1464"/>
      <c r="C5" s="1464"/>
      <c r="D5" s="1461"/>
      <c r="E5" s="1460" t="s">
        <v>1034</v>
      </c>
      <c r="F5" s="1461"/>
      <c r="G5" s="1460" t="s">
        <v>871</v>
      </c>
      <c r="H5" s="1461"/>
      <c r="I5" s="1460" t="s">
        <v>872</v>
      </c>
      <c r="J5" s="1461"/>
      <c r="K5" s="311"/>
    </row>
    <row r="6" spans="1:12" ht="23.25" customHeight="1">
      <c r="A6" s="315" t="s">
        <v>873</v>
      </c>
      <c r="B6" s="316" t="s">
        <v>874</v>
      </c>
      <c r="C6" s="316" t="s">
        <v>875</v>
      </c>
      <c r="D6" s="317" t="s">
        <v>876</v>
      </c>
      <c r="E6" s="318" t="s">
        <v>877</v>
      </c>
      <c r="F6" s="318" t="s">
        <v>878</v>
      </c>
      <c r="G6" s="318" t="s">
        <v>877</v>
      </c>
      <c r="H6" s="318" t="s">
        <v>878</v>
      </c>
      <c r="I6" s="318" t="s">
        <v>877</v>
      </c>
      <c r="J6" s="318" t="s">
        <v>878</v>
      </c>
      <c r="K6" s="311"/>
    </row>
    <row r="7" spans="1:12" ht="19.5" customHeight="1">
      <c r="A7" s="607" t="s">
        <v>879</v>
      </c>
      <c r="B7" s="608" t="s">
        <v>879</v>
      </c>
      <c r="C7" s="608" t="s">
        <v>879</v>
      </c>
      <c r="D7" s="609" t="s">
        <v>880</v>
      </c>
      <c r="E7" s="610">
        <v>23998158</v>
      </c>
      <c r="F7" s="610">
        <v>236910939</v>
      </c>
      <c r="G7" s="610">
        <v>16801368</v>
      </c>
      <c r="H7" s="610">
        <v>192880488</v>
      </c>
      <c r="I7" s="610">
        <v>7196790</v>
      </c>
      <c r="J7" s="611">
        <v>44030451</v>
      </c>
      <c r="K7" s="311"/>
    </row>
    <row r="8" spans="1:12" ht="19.5" customHeight="1">
      <c r="A8" s="607" t="s">
        <v>879</v>
      </c>
      <c r="B8" s="612" t="s">
        <v>879</v>
      </c>
      <c r="C8" s="612" t="s">
        <v>879</v>
      </c>
      <c r="D8" s="609" t="s">
        <v>881</v>
      </c>
      <c r="E8" s="610">
        <v>23998158</v>
      </c>
      <c r="F8" s="610">
        <v>236702449</v>
      </c>
      <c r="G8" s="610">
        <v>16801368</v>
      </c>
      <c r="H8" s="610">
        <v>192671998</v>
      </c>
      <c r="I8" s="610">
        <v>7196790</v>
      </c>
      <c r="J8" s="611">
        <v>44030451</v>
      </c>
      <c r="K8" s="311"/>
    </row>
    <row r="9" spans="1:12" ht="19.5" customHeight="1">
      <c r="A9" s="607" t="s">
        <v>882</v>
      </c>
      <c r="B9" s="612" t="s">
        <v>879</v>
      </c>
      <c r="C9" s="612" t="s">
        <v>879</v>
      </c>
      <c r="D9" s="609" t="s">
        <v>883</v>
      </c>
      <c r="E9" s="610">
        <v>13647428</v>
      </c>
      <c r="F9" s="610">
        <v>141020783</v>
      </c>
      <c r="G9" s="610">
        <v>13647428</v>
      </c>
      <c r="H9" s="610">
        <v>141020783</v>
      </c>
      <c r="I9" s="610">
        <v>0</v>
      </c>
      <c r="J9" s="611">
        <v>0</v>
      </c>
      <c r="K9" s="311"/>
    </row>
    <row r="10" spans="1:12" ht="19.5" customHeight="1">
      <c r="A10" s="607" t="s">
        <v>882</v>
      </c>
      <c r="B10" s="612" t="s">
        <v>884</v>
      </c>
      <c r="C10" s="612" t="s">
        <v>879</v>
      </c>
      <c r="D10" s="609" t="s">
        <v>885</v>
      </c>
      <c r="E10" s="610">
        <v>0</v>
      </c>
      <c r="F10" s="610">
        <v>1200305</v>
      </c>
      <c r="G10" s="610">
        <v>0</v>
      </c>
      <c r="H10" s="610">
        <v>1200305</v>
      </c>
      <c r="I10" s="610">
        <v>0</v>
      </c>
      <c r="J10" s="611">
        <v>0</v>
      </c>
      <c r="K10" s="311"/>
    </row>
    <row r="11" spans="1:12" ht="19.5" customHeight="1">
      <c r="A11" s="607" t="s">
        <v>882</v>
      </c>
      <c r="B11" s="612" t="s">
        <v>884</v>
      </c>
      <c r="C11" s="612" t="s">
        <v>882</v>
      </c>
      <c r="D11" s="609" t="s">
        <v>886</v>
      </c>
      <c r="E11" s="610">
        <v>0</v>
      </c>
      <c r="F11" s="610">
        <v>925479</v>
      </c>
      <c r="G11" s="610">
        <v>0</v>
      </c>
      <c r="H11" s="610">
        <v>925479</v>
      </c>
      <c r="I11" s="610">
        <v>0</v>
      </c>
      <c r="J11" s="611">
        <v>0</v>
      </c>
      <c r="K11" s="311"/>
    </row>
    <row r="12" spans="1:12" ht="19.5" customHeight="1">
      <c r="A12" s="607" t="s">
        <v>882</v>
      </c>
      <c r="B12" s="612" t="s">
        <v>884</v>
      </c>
      <c r="C12" s="612" t="s">
        <v>884</v>
      </c>
      <c r="D12" s="609" t="s">
        <v>887</v>
      </c>
      <c r="E12" s="610">
        <v>0</v>
      </c>
      <c r="F12" s="610">
        <v>274826</v>
      </c>
      <c r="G12" s="610">
        <v>0</v>
      </c>
      <c r="H12" s="610">
        <v>274826</v>
      </c>
      <c r="I12" s="610">
        <v>0</v>
      </c>
      <c r="J12" s="611">
        <v>0</v>
      </c>
      <c r="K12" s="311"/>
    </row>
    <row r="13" spans="1:12" ht="19.5" customHeight="1">
      <c r="A13" s="607" t="s">
        <v>882</v>
      </c>
      <c r="B13" s="612" t="s">
        <v>888</v>
      </c>
      <c r="C13" s="612" t="s">
        <v>879</v>
      </c>
      <c r="D13" s="609" t="s">
        <v>889</v>
      </c>
      <c r="E13" s="610">
        <v>4365</v>
      </c>
      <c r="F13" s="610">
        <v>53396</v>
      </c>
      <c r="G13" s="610">
        <v>4365</v>
      </c>
      <c r="H13" s="610">
        <v>53396</v>
      </c>
      <c r="I13" s="610">
        <v>0</v>
      </c>
      <c r="J13" s="611">
        <v>0</v>
      </c>
      <c r="K13" s="311"/>
    </row>
    <row r="14" spans="1:12" ht="19.5" customHeight="1">
      <c r="A14" s="607" t="s">
        <v>882</v>
      </c>
      <c r="B14" s="612" t="s">
        <v>888</v>
      </c>
      <c r="C14" s="612" t="s">
        <v>882</v>
      </c>
      <c r="D14" s="609" t="s">
        <v>890</v>
      </c>
      <c r="E14" s="610">
        <v>4365</v>
      </c>
      <c r="F14" s="610">
        <v>53396</v>
      </c>
      <c r="G14" s="610">
        <v>4365</v>
      </c>
      <c r="H14" s="610">
        <v>53396</v>
      </c>
      <c r="I14" s="610">
        <v>0</v>
      </c>
      <c r="J14" s="611">
        <v>0</v>
      </c>
      <c r="K14" s="311"/>
    </row>
    <row r="15" spans="1:12" ht="19.5" customHeight="1">
      <c r="A15" s="607" t="s">
        <v>882</v>
      </c>
      <c r="B15" s="612" t="s">
        <v>891</v>
      </c>
      <c r="C15" s="612" t="s">
        <v>879</v>
      </c>
      <c r="D15" s="609" t="s">
        <v>892</v>
      </c>
      <c r="E15" s="610">
        <v>5803</v>
      </c>
      <c r="F15" s="610">
        <v>4837335</v>
      </c>
      <c r="G15" s="610">
        <v>5803</v>
      </c>
      <c r="H15" s="610">
        <v>4837335</v>
      </c>
      <c r="I15" s="610">
        <v>0</v>
      </c>
      <c r="J15" s="611">
        <v>0</v>
      </c>
      <c r="K15" s="311"/>
    </row>
    <row r="16" spans="1:12" ht="19.5" customHeight="1">
      <c r="A16" s="607" t="s">
        <v>882</v>
      </c>
      <c r="B16" s="612" t="s">
        <v>891</v>
      </c>
      <c r="C16" s="612" t="s">
        <v>882</v>
      </c>
      <c r="D16" s="609" t="s">
        <v>893</v>
      </c>
      <c r="E16" s="610">
        <v>5803</v>
      </c>
      <c r="F16" s="610">
        <v>4837335</v>
      </c>
      <c r="G16" s="610">
        <v>5803</v>
      </c>
      <c r="H16" s="610">
        <v>4837335</v>
      </c>
      <c r="I16" s="610">
        <v>0</v>
      </c>
      <c r="J16" s="611">
        <v>0</v>
      </c>
      <c r="K16" s="311"/>
    </row>
    <row r="17" spans="1:11" ht="19.5" customHeight="1">
      <c r="A17" s="607" t="s">
        <v>882</v>
      </c>
      <c r="B17" s="612" t="s">
        <v>894</v>
      </c>
      <c r="C17" s="612" t="s">
        <v>879</v>
      </c>
      <c r="D17" s="609" t="s">
        <v>895</v>
      </c>
      <c r="E17" s="610">
        <v>-1262</v>
      </c>
      <c r="F17" s="610">
        <v>463388</v>
      </c>
      <c r="G17" s="610">
        <v>-1262</v>
      </c>
      <c r="H17" s="610">
        <v>463388</v>
      </c>
      <c r="I17" s="610">
        <v>0</v>
      </c>
      <c r="J17" s="611">
        <v>0</v>
      </c>
      <c r="K17" s="311"/>
    </row>
    <row r="18" spans="1:11" ht="19.5" customHeight="1">
      <c r="A18" s="607" t="s">
        <v>882</v>
      </c>
      <c r="B18" s="612" t="s">
        <v>894</v>
      </c>
      <c r="C18" s="612" t="s">
        <v>882</v>
      </c>
      <c r="D18" s="609" t="s">
        <v>896</v>
      </c>
      <c r="E18" s="610">
        <v>-1262</v>
      </c>
      <c r="F18" s="610">
        <v>463388</v>
      </c>
      <c r="G18" s="610">
        <v>-1262</v>
      </c>
      <c r="H18" s="610">
        <v>463388</v>
      </c>
      <c r="I18" s="610">
        <v>0</v>
      </c>
      <c r="J18" s="611">
        <v>0</v>
      </c>
      <c r="K18" s="311"/>
    </row>
    <row r="19" spans="1:11" ht="19.5" customHeight="1">
      <c r="A19" s="607" t="s">
        <v>882</v>
      </c>
      <c r="B19" s="612" t="s">
        <v>897</v>
      </c>
      <c r="C19" s="612" t="s">
        <v>879</v>
      </c>
      <c r="D19" s="609" t="s">
        <v>898</v>
      </c>
      <c r="E19" s="610">
        <v>13522</v>
      </c>
      <c r="F19" s="610">
        <v>113542</v>
      </c>
      <c r="G19" s="610">
        <v>13522</v>
      </c>
      <c r="H19" s="610">
        <v>113542</v>
      </c>
      <c r="I19" s="610">
        <v>0</v>
      </c>
      <c r="J19" s="611">
        <v>0</v>
      </c>
      <c r="K19" s="311"/>
    </row>
    <row r="20" spans="1:11" ht="19.5" customHeight="1">
      <c r="A20" s="607" t="s">
        <v>882</v>
      </c>
      <c r="B20" s="612" t="s">
        <v>897</v>
      </c>
      <c r="C20" s="612" t="s">
        <v>882</v>
      </c>
      <c r="D20" s="609" t="s">
        <v>899</v>
      </c>
      <c r="E20" s="610">
        <v>13522</v>
      </c>
      <c r="F20" s="610">
        <v>113542</v>
      </c>
      <c r="G20" s="610">
        <v>13522</v>
      </c>
      <c r="H20" s="610">
        <v>113542</v>
      </c>
      <c r="I20" s="610">
        <v>0</v>
      </c>
      <c r="J20" s="611">
        <v>0</v>
      </c>
      <c r="K20" s="311"/>
    </row>
    <row r="21" spans="1:11" ht="19.5" customHeight="1">
      <c r="A21" s="607" t="s">
        <v>882</v>
      </c>
      <c r="B21" s="612" t="s">
        <v>900</v>
      </c>
      <c r="C21" s="612" t="s">
        <v>879</v>
      </c>
      <c r="D21" s="609" t="s">
        <v>901</v>
      </c>
      <c r="E21" s="610">
        <v>13625000</v>
      </c>
      <c r="F21" s="610">
        <v>134352817</v>
      </c>
      <c r="G21" s="610">
        <v>13625000</v>
      </c>
      <c r="H21" s="610">
        <v>134352817</v>
      </c>
      <c r="I21" s="610">
        <v>0</v>
      </c>
      <c r="J21" s="611">
        <v>0</v>
      </c>
      <c r="K21" s="311"/>
    </row>
    <row r="22" spans="1:11" ht="19.5" customHeight="1">
      <c r="A22" s="607" t="s">
        <v>882</v>
      </c>
      <c r="B22" s="612" t="s">
        <v>900</v>
      </c>
      <c r="C22" s="612" t="s">
        <v>882</v>
      </c>
      <c r="D22" s="609" t="s">
        <v>902</v>
      </c>
      <c r="E22" s="610">
        <v>13625000</v>
      </c>
      <c r="F22" s="610">
        <v>134352817</v>
      </c>
      <c r="G22" s="610">
        <v>13625000</v>
      </c>
      <c r="H22" s="610">
        <v>134352817</v>
      </c>
      <c r="I22" s="610">
        <v>0</v>
      </c>
      <c r="J22" s="611">
        <v>0</v>
      </c>
      <c r="K22" s="311"/>
    </row>
    <row r="23" spans="1:11" ht="19.5" customHeight="1">
      <c r="A23" s="607" t="s">
        <v>903</v>
      </c>
      <c r="B23" s="612" t="s">
        <v>879</v>
      </c>
      <c r="C23" s="612" t="s">
        <v>879</v>
      </c>
      <c r="D23" s="609" t="s">
        <v>904</v>
      </c>
      <c r="E23" s="610">
        <v>41779</v>
      </c>
      <c r="F23" s="610">
        <v>791306</v>
      </c>
      <c r="G23" s="610">
        <v>41779</v>
      </c>
      <c r="H23" s="610">
        <v>791306</v>
      </c>
      <c r="I23" s="610">
        <v>0</v>
      </c>
      <c r="J23" s="611">
        <v>0</v>
      </c>
      <c r="K23" s="311"/>
    </row>
    <row r="24" spans="1:11" ht="19.5" customHeight="1">
      <c r="A24" s="607" t="s">
        <v>903</v>
      </c>
      <c r="B24" s="612" t="s">
        <v>882</v>
      </c>
      <c r="C24" s="612" t="s">
        <v>879</v>
      </c>
      <c r="D24" s="609" t="s">
        <v>905</v>
      </c>
      <c r="E24" s="610">
        <v>41779</v>
      </c>
      <c r="F24" s="610">
        <v>791306</v>
      </c>
      <c r="G24" s="610">
        <v>41779</v>
      </c>
      <c r="H24" s="610">
        <v>791306</v>
      </c>
      <c r="I24" s="610">
        <v>0</v>
      </c>
      <c r="J24" s="611">
        <v>0</v>
      </c>
      <c r="K24" s="311"/>
    </row>
    <row r="25" spans="1:11" ht="19.5" customHeight="1">
      <c r="A25" s="607" t="s">
        <v>903</v>
      </c>
      <c r="B25" s="612" t="s">
        <v>882</v>
      </c>
      <c r="C25" s="612" t="s">
        <v>882</v>
      </c>
      <c r="D25" s="609" t="s">
        <v>906</v>
      </c>
      <c r="E25" s="610">
        <v>41601</v>
      </c>
      <c r="F25" s="610">
        <v>783759</v>
      </c>
      <c r="G25" s="610">
        <v>41601</v>
      </c>
      <c r="H25" s="610">
        <v>783759</v>
      </c>
      <c r="I25" s="610">
        <v>0</v>
      </c>
      <c r="J25" s="611">
        <v>0</v>
      </c>
      <c r="K25" s="311"/>
    </row>
    <row r="26" spans="1:11" ht="19.5" customHeight="1">
      <c r="A26" s="607" t="s">
        <v>903</v>
      </c>
      <c r="B26" s="612" t="s">
        <v>882</v>
      </c>
      <c r="C26" s="612" t="s">
        <v>884</v>
      </c>
      <c r="D26" s="609" t="s">
        <v>907</v>
      </c>
      <c r="E26" s="610">
        <v>178</v>
      </c>
      <c r="F26" s="610">
        <v>7547</v>
      </c>
      <c r="G26" s="610">
        <v>178</v>
      </c>
      <c r="H26" s="610">
        <v>7547</v>
      </c>
      <c r="I26" s="610">
        <v>0</v>
      </c>
      <c r="J26" s="611">
        <v>0</v>
      </c>
      <c r="K26" s="311"/>
    </row>
    <row r="27" spans="1:11" ht="19.5" customHeight="1">
      <c r="A27" s="607" t="s">
        <v>911</v>
      </c>
      <c r="B27" s="612" t="s">
        <v>879</v>
      </c>
      <c r="C27" s="612" t="s">
        <v>879</v>
      </c>
      <c r="D27" s="609" t="s">
        <v>912</v>
      </c>
      <c r="E27" s="610">
        <v>743234</v>
      </c>
      <c r="F27" s="610">
        <v>7870742</v>
      </c>
      <c r="G27" s="610">
        <v>743234</v>
      </c>
      <c r="H27" s="610">
        <v>7870742</v>
      </c>
      <c r="I27" s="610">
        <v>0</v>
      </c>
      <c r="J27" s="611">
        <v>0</v>
      </c>
      <c r="K27" s="311"/>
    </row>
    <row r="28" spans="1:11" ht="19.5" customHeight="1">
      <c r="A28" s="607" t="s">
        <v>911</v>
      </c>
      <c r="B28" s="612" t="s">
        <v>882</v>
      </c>
      <c r="C28" s="612" t="s">
        <v>879</v>
      </c>
      <c r="D28" s="609" t="s">
        <v>913</v>
      </c>
      <c r="E28" s="610">
        <v>391501</v>
      </c>
      <c r="F28" s="610">
        <v>2138264</v>
      </c>
      <c r="G28" s="610">
        <v>391501</v>
      </c>
      <c r="H28" s="610">
        <v>2138264</v>
      </c>
      <c r="I28" s="610">
        <v>0</v>
      </c>
      <c r="J28" s="611">
        <v>0</v>
      </c>
      <c r="K28" s="311"/>
    </row>
    <row r="29" spans="1:11" ht="23.25" customHeight="1">
      <c r="A29" s="607" t="s">
        <v>911</v>
      </c>
      <c r="B29" s="612" t="s">
        <v>882</v>
      </c>
      <c r="C29" s="612" t="s">
        <v>882</v>
      </c>
      <c r="D29" s="609" t="s">
        <v>914</v>
      </c>
      <c r="E29" s="610">
        <v>380751</v>
      </c>
      <c r="F29" s="610">
        <v>2029314</v>
      </c>
      <c r="G29" s="610">
        <v>380751</v>
      </c>
      <c r="H29" s="610">
        <v>2029314</v>
      </c>
      <c r="I29" s="610">
        <v>0</v>
      </c>
      <c r="J29" s="611">
        <v>0</v>
      </c>
      <c r="K29" s="311"/>
    </row>
    <row r="30" spans="1:11" ht="23.25" customHeight="1">
      <c r="A30" s="607" t="s">
        <v>911</v>
      </c>
      <c r="B30" s="612" t="s">
        <v>882</v>
      </c>
      <c r="C30" s="612" t="s">
        <v>884</v>
      </c>
      <c r="D30" s="609" t="s">
        <v>915</v>
      </c>
      <c r="E30" s="610">
        <v>10750</v>
      </c>
      <c r="F30" s="610">
        <v>108950</v>
      </c>
      <c r="G30" s="610">
        <v>10750</v>
      </c>
      <c r="H30" s="610">
        <v>108950</v>
      </c>
      <c r="I30" s="610">
        <v>0</v>
      </c>
      <c r="J30" s="611">
        <v>0</v>
      </c>
      <c r="K30" s="311"/>
    </row>
    <row r="31" spans="1:11" ht="19.5" customHeight="1">
      <c r="A31" s="607" t="s">
        <v>911</v>
      </c>
      <c r="B31" s="612" t="s">
        <v>908</v>
      </c>
      <c r="C31" s="612" t="s">
        <v>879</v>
      </c>
      <c r="D31" s="609" t="s">
        <v>916</v>
      </c>
      <c r="E31" s="610">
        <v>351733</v>
      </c>
      <c r="F31" s="610">
        <v>5732478</v>
      </c>
      <c r="G31" s="610">
        <v>351733</v>
      </c>
      <c r="H31" s="610">
        <v>5732478</v>
      </c>
      <c r="I31" s="610">
        <v>0</v>
      </c>
      <c r="J31" s="611">
        <v>0</v>
      </c>
      <c r="K31" s="311"/>
    </row>
    <row r="32" spans="1:11" ht="19.5" customHeight="1">
      <c r="A32" s="607" t="s">
        <v>911</v>
      </c>
      <c r="B32" s="612" t="s">
        <v>908</v>
      </c>
      <c r="C32" s="612" t="s">
        <v>908</v>
      </c>
      <c r="D32" s="609" t="s">
        <v>917</v>
      </c>
      <c r="E32" s="610">
        <v>0</v>
      </c>
      <c r="F32" s="610">
        <v>29200</v>
      </c>
      <c r="G32" s="610">
        <v>0</v>
      </c>
      <c r="H32" s="610">
        <v>29200</v>
      </c>
      <c r="I32" s="610">
        <v>0</v>
      </c>
      <c r="J32" s="611">
        <v>0</v>
      </c>
      <c r="K32" s="311"/>
    </row>
    <row r="33" spans="1:11" ht="19.5" customHeight="1">
      <c r="A33" s="607" t="s">
        <v>911</v>
      </c>
      <c r="B33" s="612" t="s">
        <v>908</v>
      </c>
      <c r="C33" s="612" t="s">
        <v>918</v>
      </c>
      <c r="D33" s="609" t="s">
        <v>919</v>
      </c>
      <c r="E33" s="610">
        <v>177120</v>
      </c>
      <c r="F33" s="610">
        <v>1681541</v>
      </c>
      <c r="G33" s="610">
        <v>177120</v>
      </c>
      <c r="H33" s="610">
        <v>1681541</v>
      </c>
      <c r="I33" s="610">
        <v>0</v>
      </c>
      <c r="J33" s="611">
        <v>0</v>
      </c>
      <c r="K33" s="311"/>
    </row>
    <row r="34" spans="1:11" ht="19.5" customHeight="1">
      <c r="A34" s="607" t="s">
        <v>911</v>
      </c>
      <c r="B34" s="612" t="s">
        <v>908</v>
      </c>
      <c r="C34" s="612" t="s">
        <v>920</v>
      </c>
      <c r="D34" s="609" t="s">
        <v>921</v>
      </c>
      <c r="E34" s="610">
        <v>174613</v>
      </c>
      <c r="F34" s="610">
        <v>4021737</v>
      </c>
      <c r="G34" s="610">
        <v>174613</v>
      </c>
      <c r="H34" s="610">
        <v>4021737</v>
      </c>
      <c r="I34" s="610">
        <v>0</v>
      </c>
      <c r="J34" s="611">
        <v>0</v>
      </c>
      <c r="K34" s="311"/>
    </row>
    <row r="35" spans="1:11" ht="19.5" customHeight="1">
      <c r="A35" s="607" t="s">
        <v>922</v>
      </c>
      <c r="B35" s="612" t="s">
        <v>879</v>
      </c>
      <c r="C35" s="612" t="s">
        <v>879</v>
      </c>
      <c r="D35" s="609" t="s">
        <v>923</v>
      </c>
      <c r="E35" s="610">
        <v>28083</v>
      </c>
      <c r="F35" s="610">
        <v>544032</v>
      </c>
      <c r="G35" s="610">
        <v>28083</v>
      </c>
      <c r="H35" s="610">
        <v>544032</v>
      </c>
      <c r="I35" s="610">
        <v>0</v>
      </c>
      <c r="J35" s="611">
        <v>0</v>
      </c>
      <c r="K35" s="311"/>
    </row>
    <row r="36" spans="1:11" ht="19.5" customHeight="1">
      <c r="A36" s="607" t="s">
        <v>922</v>
      </c>
      <c r="B36" s="612" t="s">
        <v>882</v>
      </c>
      <c r="C36" s="612" t="s">
        <v>879</v>
      </c>
      <c r="D36" s="609" t="s">
        <v>924</v>
      </c>
      <c r="E36" s="610">
        <v>28083</v>
      </c>
      <c r="F36" s="610">
        <v>529032</v>
      </c>
      <c r="G36" s="610">
        <v>28083</v>
      </c>
      <c r="H36" s="610">
        <v>529032</v>
      </c>
      <c r="I36" s="610">
        <v>0</v>
      </c>
      <c r="J36" s="611">
        <v>0</v>
      </c>
      <c r="K36" s="311"/>
    </row>
    <row r="37" spans="1:11" ht="19.5" customHeight="1">
      <c r="A37" s="607" t="s">
        <v>922</v>
      </c>
      <c r="B37" s="612" t="s">
        <v>882</v>
      </c>
      <c r="C37" s="612" t="s">
        <v>882</v>
      </c>
      <c r="D37" s="609" t="s">
        <v>925</v>
      </c>
      <c r="E37" s="610">
        <v>28083</v>
      </c>
      <c r="F37" s="610">
        <v>299814</v>
      </c>
      <c r="G37" s="610">
        <v>28083</v>
      </c>
      <c r="H37" s="610">
        <v>299814</v>
      </c>
      <c r="I37" s="610">
        <v>0</v>
      </c>
      <c r="J37" s="611">
        <v>0</v>
      </c>
      <c r="K37" s="311"/>
    </row>
    <row r="38" spans="1:11" ht="19.5" customHeight="1">
      <c r="A38" s="607" t="s">
        <v>922</v>
      </c>
      <c r="B38" s="612" t="s">
        <v>882</v>
      </c>
      <c r="C38" s="612" t="s">
        <v>908</v>
      </c>
      <c r="D38" s="609" t="s">
        <v>926</v>
      </c>
      <c r="E38" s="610">
        <v>0</v>
      </c>
      <c r="F38" s="610">
        <v>229218</v>
      </c>
      <c r="G38" s="610">
        <v>0</v>
      </c>
      <c r="H38" s="610">
        <v>229218</v>
      </c>
      <c r="I38" s="610">
        <v>0</v>
      </c>
      <c r="J38" s="611">
        <v>0</v>
      </c>
      <c r="K38" s="311"/>
    </row>
    <row r="39" spans="1:11" ht="19.5" customHeight="1">
      <c r="A39" s="607" t="s">
        <v>922</v>
      </c>
      <c r="B39" s="612" t="s">
        <v>911</v>
      </c>
      <c r="C39" s="612" t="s">
        <v>879</v>
      </c>
      <c r="D39" s="609" t="s">
        <v>2162</v>
      </c>
      <c r="E39" s="610">
        <v>0</v>
      </c>
      <c r="F39" s="610">
        <v>15000</v>
      </c>
      <c r="G39" s="610">
        <v>0</v>
      </c>
      <c r="H39" s="610">
        <v>15000</v>
      </c>
      <c r="I39" s="610">
        <v>0</v>
      </c>
      <c r="J39" s="611">
        <v>0</v>
      </c>
      <c r="K39" s="311"/>
    </row>
    <row r="40" spans="1:11" ht="19.5" customHeight="1">
      <c r="A40" s="607" t="s">
        <v>922</v>
      </c>
      <c r="B40" s="612" t="s">
        <v>911</v>
      </c>
      <c r="C40" s="612" t="s">
        <v>882</v>
      </c>
      <c r="D40" s="609" t="s">
        <v>2163</v>
      </c>
      <c r="E40" s="610">
        <v>0</v>
      </c>
      <c r="F40" s="610">
        <v>15000</v>
      </c>
      <c r="G40" s="610">
        <v>0</v>
      </c>
      <c r="H40" s="610">
        <v>15000</v>
      </c>
      <c r="I40" s="610">
        <v>0</v>
      </c>
      <c r="J40" s="611">
        <v>0</v>
      </c>
      <c r="K40" s="311"/>
    </row>
    <row r="41" spans="1:11" ht="19.5" customHeight="1">
      <c r="A41" s="607" t="s">
        <v>920</v>
      </c>
      <c r="B41" s="612" t="s">
        <v>879</v>
      </c>
      <c r="C41" s="612" t="s">
        <v>879</v>
      </c>
      <c r="D41" s="609" t="s">
        <v>927</v>
      </c>
      <c r="E41" s="610">
        <v>0</v>
      </c>
      <c r="F41" s="610">
        <v>1500000</v>
      </c>
      <c r="G41" s="610">
        <v>0</v>
      </c>
      <c r="H41" s="610">
        <v>1500000</v>
      </c>
      <c r="I41" s="610">
        <v>0</v>
      </c>
      <c r="J41" s="611">
        <v>0</v>
      </c>
      <c r="K41" s="311"/>
    </row>
    <row r="42" spans="1:11" ht="19.5" customHeight="1">
      <c r="A42" s="607" t="s">
        <v>920</v>
      </c>
      <c r="B42" s="612" t="s">
        <v>884</v>
      </c>
      <c r="C42" s="612" t="s">
        <v>879</v>
      </c>
      <c r="D42" s="609" t="s">
        <v>928</v>
      </c>
      <c r="E42" s="610">
        <v>0</v>
      </c>
      <c r="F42" s="610">
        <v>1500000</v>
      </c>
      <c r="G42" s="610">
        <v>0</v>
      </c>
      <c r="H42" s="610">
        <v>1500000</v>
      </c>
      <c r="I42" s="610">
        <v>0</v>
      </c>
      <c r="J42" s="611">
        <v>0</v>
      </c>
      <c r="K42" s="311"/>
    </row>
    <row r="43" spans="1:11" ht="19.5" customHeight="1">
      <c r="A43" s="607" t="s">
        <v>920</v>
      </c>
      <c r="B43" s="612" t="s">
        <v>884</v>
      </c>
      <c r="C43" s="612" t="s">
        <v>882</v>
      </c>
      <c r="D43" s="609" t="s">
        <v>929</v>
      </c>
      <c r="E43" s="610">
        <v>0</v>
      </c>
      <c r="F43" s="610">
        <v>1500000</v>
      </c>
      <c r="G43" s="610">
        <v>0</v>
      </c>
      <c r="H43" s="610">
        <v>1500000</v>
      </c>
      <c r="I43" s="610">
        <v>0</v>
      </c>
      <c r="J43" s="611">
        <v>0</v>
      </c>
      <c r="K43" s="311"/>
    </row>
    <row r="44" spans="1:11" ht="19.5" customHeight="1">
      <c r="A44" s="607" t="s">
        <v>930</v>
      </c>
      <c r="B44" s="612" t="s">
        <v>879</v>
      </c>
      <c r="C44" s="612" t="s">
        <v>879</v>
      </c>
      <c r="D44" s="609" t="s">
        <v>931</v>
      </c>
      <c r="E44" s="610">
        <v>9221502</v>
      </c>
      <c r="F44" s="610">
        <v>83442861</v>
      </c>
      <c r="G44" s="610">
        <v>2024712</v>
      </c>
      <c r="H44" s="610">
        <v>39412410</v>
      </c>
      <c r="I44" s="610">
        <v>7196790</v>
      </c>
      <c r="J44" s="611">
        <v>44030451</v>
      </c>
      <c r="K44" s="311"/>
    </row>
    <row r="45" spans="1:11" ht="19.5" customHeight="1">
      <c r="A45" s="607" t="s">
        <v>930</v>
      </c>
      <c r="B45" s="612" t="s">
        <v>882</v>
      </c>
      <c r="C45" s="612" t="s">
        <v>879</v>
      </c>
      <c r="D45" s="609" t="s">
        <v>932</v>
      </c>
      <c r="E45" s="610">
        <v>9221502</v>
      </c>
      <c r="F45" s="610">
        <v>83442861</v>
      </c>
      <c r="G45" s="610">
        <v>2024712</v>
      </c>
      <c r="H45" s="610">
        <v>39412410</v>
      </c>
      <c r="I45" s="610">
        <v>7196790</v>
      </c>
      <c r="J45" s="611">
        <v>44030451</v>
      </c>
      <c r="K45" s="311"/>
    </row>
    <row r="46" spans="1:11" ht="19.5" customHeight="1">
      <c r="A46" s="607" t="s">
        <v>930</v>
      </c>
      <c r="B46" s="612" t="s">
        <v>882</v>
      </c>
      <c r="C46" s="612" t="s">
        <v>882</v>
      </c>
      <c r="D46" s="609" t="s">
        <v>933</v>
      </c>
      <c r="E46" s="610">
        <v>0</v>
      </c>
      <c r="F46" s="610">
        <v>1909219</v>
      </c>
      <c r="G46" s="610">
        <v>0</v>
      </c>
      <c r="H46" s="610">
        <v>1909219</v>
      </c>
      <c r="I46" s="610">
        <v>0</v>
      </c>
      <c r="J46" s="611">
        <v>0</v>
      </c>
      <c r="K46" s="311"/>
    </row>
    <row r="47" spans="1:11" ht="19.5" customHeight="1">
      <c r="A47" s="607" t="s">
        <v>930</v>
      </c>
      <c r="B47" s="612" t="s">
        <v>882</v>
      </c>
      <c r="C47" s="612" t="s">
        <v>884</v>
      </c>
      <c r="D47" s="609" t="s">
        <v>934</v>
      </c>
      <c r="E47" s="610">
        <v>9221502</v>
      </c>
      <c r="F47" s="610">
        <v>81533642</v>
      </c>
      <c r="G47" s="610">
        <v>2024712</v>
      </c>
      <c r="H47" s="610">
        <v>37503191</v>
      </c>
      <c r="I47" s="610">
        <v>7196790</v>
      </c>
      <c r="J47" s="611">
        <v>44030451</v>
      </c>
      <c r="K47" s="311"/>
    </row>
    <row r="48" spans="1:11" ht="19.5" customHeight="1">
      <c r="A48" s="607" t="s">
        <v>935</v>
      </c>
      <c r="B48" s="612" t="s">
        <v>879</v>
      </c>
      <c r="C48" s="612" t="s">
        <v>879</v>
      </c>
      <c r="D48" s="609" t="s">
        <v>936</v>
      </c>
      <c r="E48" s="610">
        <v>150000</v>
      </c>
      <c r="F48" s="610">
        <v>320000</v>
      </c>
      <c r="G48" s="610">
        <v>150000</v>
      </c>
      <c r="H48" s="610">
        <v>320000</v>
      </c>
      <c r="I48" s="610">
        <v>0</v>
      </c>
      <c r="J48" s="611">
        <v>0</v>
      </c>
      <c r="K48" s="311"/>
    </row>
    <row r="49" spans="1:11" ht="19.5" customHeight="1">
      <c r="A49" s="607" t="s">
        <v>935</v>
      </c>
      <c r="B49" s="612" t="s">
        <v>882</v>
      </c>
      <c r="C49" s="612" t="s">
        <v>879</v>
      </c>
      <c r="D49" s="609" t="s">
        <v>937</v>
      </c>
      <c r="E49" s="610">
        <v>150000</v>
      </c>
      <c r="F49" s="610">
        <v>320000</v>
      </c>
      <c r="G49" s="610">
        <v>150000</v>
      </c>
      <c r="H49" s="610">
        <v>320000</v>
      </c>
      <c r="I49" s="610">
        <v>0</v>
      </c>
      <c r="J49" s="611">
        <v>0</v>
      </c>
      <c r="K49" s="311"/>
    </row>
    <row r="50" spans="1:11" ht="19.5" customHeight="1">
      <c r="A50" s="607" t="s">
        <v>935</v>
      </c>
      <c r="B50" s="612" t="s">
        <v>882</v>
      </c>
      <c r="C50" s="612" t="s">
        <v>882</v>
      </c>
      <c r="D50" s="609" t="s">
        <v>938</v>
      </c>
      <c r="E50" s="610">
        <v>150000</v>
      </c>
      <c r="F50" s="610">
        <v>320000</v>
      </c>
      <c r="G50" s="610">
        <v>150000</v>
      </c>
      <c r="H50" s="610">
        <v>320000</v>
      </c>
      <c r="I50" s="610">
        <v>0</v>
      </c>
      <c r="J50" s="611">
        <v>0</v>
      </c>
      <c r="K50" s="311"/>
    </row>
    <row r="51" spans="1:11" ht="19.5" customHeight="1">
      <c r="A51" s="607" t="s">
        <v>939</v>
      </c>
      <c r="B51" s="612" t="s">
        <v>879</v>
      </c>
      <c r="C51" s="612" t="s">
        <v>879</v>
      </c>
      <c r="D51" s="609" t="s">
        <v>940</v>
      </c>
      <c r="E51" s="610">
        <v>166132</v>
      </c>
      <c r="F51" s="610">
        <v>1212725</v>
      </c>
      <c r="G51" s="610">
        <v>166132</v>
      </c>
      <c r="H51" s="610">
        <v>1212725</v>
      </c>
      <c r="I51" s="610">
        <v>0</v>
      </c>
      <c r="J51" s="611">
        <v>0</v>
      </c>
      <c r="K51" s="311"/>
    </row>
    <row r="52" spans="1:11" ht="19.5" customHeight="1">
      <c r="A52" s="607" t="s">
        <v>939</v>
      </c>
      <c r="B52" s="612" t="s">
        <v>882</v>
      </c>
      <c r="C52" s="612" t="s">
        <v>879</v>
      </c>
      <c r="D52" s="609" t="s">
        <v>941</v>
      </c>
      <c r="E52" s="610">
        <v>0</v>
      </c>
      <c r="F52" s="610">
        <v>184580</v>
      </c>
      <c r="G52" s="610">
        <v>0</v>
      </c>
      <c r="H52" s="610">
        <v>184580</v>
      </c>
      <c r="I52" s="610">
        <v>0</v>
      </c>
      <c r="J52" s="611">
        <v>0</v>
      </c>
      <c r="K52" s="311"/>
    </row>
    <row r="53" spans="1:11" ht="19.5" customHeight="1">
      <c r="A53" s="607" t="s">
        <v>939</v>
      </c>
      <c r="B53" s="612" t="s">
        <v>882</v>
      </c>
      <c r="C53" s="612" t="s">
        <v>882</v>
      </c>
      <c r="D53" s="609" t="s">
        <v>942</v>
      </c>
      <c r="E53" s="610">
        <v>0</v>
      </c>
      <c r="F53" s="610">
        <v>184580</v>
      </c>
      <c r="G53" s="610">
        <v>0</v>
      </c>
      <c r="H53" s="610">
        <v>184580</v>
      </c>
      <c r="I53" s="610">
        <v>0</v>
      </c>
      <c r="J53" s="611">
        <v>0</v>
      </c>
      <c r="K53" s="311"/>
    </row>
    <row r="54" spans="1:11" ht="23.25" customHeight="1">
      <c r="A54" s="607" t="s">
        <v>939</v>
      </c>
      <c r="B54" s="612" t="s">
        <v>884</v>
      </c>
      <c r="C54" s="612" t="s">
        <v>879</v>
      </c>
      <c r="D54" s="609" t="s">
        <v>943</v>
      </c>
      <c r="E54" s="610">
        <v>166132</v>
      </c>
      <c r="F54" s="610">
        <v>1028145</v>
      </c>
      <c r="G54" s="610">
        <v>166132</v>
      </c>
      <c r="H54" s="610">
        <v>1028145</v>
      </c>
      <c r="I54" s="610">
        <v>0</v>
      </c>
      <c r="J54" s="611">
        <v>0</v>
      </c>
      <c r="K54" s="311"/>
    </row>
    <row r="55" spans="1:11" ht="23.25" customHeight="1">
      <c r="A55" s="607" t="s">
        <v>939</v>
      </c>
      <c r="B55" s="612" t="s">
        <v>884</v>
      </c>
      <c r="C55" s="612" t="s">
        <v>882</v>
      </c>
      <c r="D55" s="609" t="s">
        <v>944</v>
      </c>
      <c r="E55" s="610">
        <v>0</v>
      </c>
      <c r="F55" s="610">
        <v>1829</v>
      </c>
      <c r="G55" s="610">
        <v>0</v>
      </c>
      <c r="H55" s="610">
        <v>1829</v>
      </c>
      <c r="I55" s="610">
        <v>0</v>
      </c>
      <c r="J55" s="611">
        <v>0</v>
      </c>
      <c r="K55" s="311"/>
    </row>
    <row r="56" spans="1:11" ht="19.5" customHeight="1">
      <c r="A56" s="607" t="s">
        <v>939</v>
      </c>
      <c r="B56" s="612" t="s">
        <v>884</v>
      </c>
      <c r="C56" s="612" t="s">
        <v>903</v>
      </c>
      <c r="D56" s="609" t="s">
        <v>945</v>
      </c>
      <c r="E56" s="610">
        <v>154175</v>
      </c>
      <c r="F56" s="610">
        <v>756288</v>
      </c>
      <c r="G56" s="610">
        <v>154175</v>
      </c>
      <c r="H56" s="610">
        <v>756288</v>
      </c>
      <c r="I56" s="610">
        <v>0</v>
      </c>
      <c r="J56" s="611">
        <v>0</v>
      </c>
      <c r="K56" s="613"/>
    </row>
    <row r="57" spans="1:11" ht="19.5" customHeight="1">
      <c r="A57" s="607" t="s">
        <v>939</v>
      </c>
      <c r="B57" s="612" t="s">
        <v>884</v>
      </c>
      <c r="C57" s="612" t="s">
        <v>935</v>
      </c>
      <c r="D57" s="609" t="s">
        <v>946</v>
      </c>
      <c r="E57" s="610">
        <v>11957</v>
      </c>
      <c r="F57" s="610">
        <v>270028</v>
      </c>
      <c r="G57" s="610">
        <v>11957</v>
      </c>
      <c r="H57" s="610">
        <v>270028</v>
      </c>
      <c r="I57" s="610">
        <v>0</v>
      </c>
      <c r="J57" s="611">
        <v>0</v>
      </c>
      <c r="K57" s="311"/>
    </row>
    <row r="58" spans="1:11" ht="19.5" customHeight="1">
      <c r="A58" s="607" t="s">
        <v>879</v>
      </c>
      <c r="B58" s="612" t="s">
        <v>879</v>
      </c>
      <c r="C58" s="612" t="s">
        <v>879</v>
      </c>
      <c r="D58" s="609" t="s">
        <v>947</v>
      </c>
      <c r="E58" s="610">
        <v>0</v>
      </c>
      <c r="F58" s="610">
        <v>208490</v>
      </c>
      <c r="G58" s="610">
        <v>0</v>
      </c>
      <c r="H58" s="610">
        <v>208490</v>
      </c>
      <c r="I58" s="610">
        <v>0</v>
      </c>
      <c r="J58" s="611">
        <v>0</v>
      </c>
      <c r="K58" s="311"/>
    </row>
    <row r="59" spans="1:11" ht="19.5" customHeight="1">
      <c r="A59" s="607" t="s">
        <v>922</v>
      </c>
      <c r="B59" s="612" t="s">
        <v>879</v>
      </c>
      <c r="C59" s="612" t="s">
        <v>879</v>
      </c>
      <c r="D59" s="609" t="s">
        <v>923</v>
      </c>
      <c r="E59" s="610">
        <v>0</v>
      </c>
      <c r="F59" s="610">
        <v>208490</v>
      </c>
      <c r="G59" s="610">
        <v>0</v>
      </c>
      <c r="H59" s="610">
        <v>208490</v>
      </c>
      <c r="I59" s="610">
        <v>0</v>
      </c>
      <c r="J59" s="611">
        <v>0</v>
      </c>
      <c r="K59" s="311"/>
    </row>
    <row r="60" spans="1:11" ht="19.5" customHeight="1">
      <c r="A60" s="607" t="s">
        <v>922</v>
      </c>
      <c r="B60" s="612" t="s">
        <v>884</v>
      </c>
      <c r="C60" s="612" t="s">
        <v>879</v>
      </c>
      <c r="D60" s="609" t="s">
        <v>1465</v>
      </c>
      <c r="E60" s="610">
        <v>0</v>
      </c>
      <c r="F60" s="610">
        <v>208490</v>
      </c>
      <c r="G60" s="610">
        <v>0</v>
      </c>
      <c r="H60" s="610">
        <v>208490</v>
      </c>
      <c r="I60" s="610">
        <v>0</v>
      </c>
      <c r="J60" s="611">
        <v>0</v>
      </c>
      <c r="K60" s="311"/>
    </row>
    <row r="61" spans="1:11" ht="19.5" customHeight="1">
      <c r="A61" s="607" t="s">
        <v>922</v>
      </c>
      <c r="B61" s="612" t="s">
        <v>884</v>
      </c>
      <c r="C61" s="612" t="s">
        <v>882</v>
      </c>
      <c r="D61" s="609" t="s">
        <v>1466</v>
      </c>
      <c r="E61" s="610">
        <v>0</v>
      </c>
      <c r="F61" s="610">
        <v>208490</v>
      </c>
      <c r="G61" s="610">
        <v>0</v>
      </c>
      <c r="H61" s="610">
        <v>208490</v>
      </c>
      <c r="I61" s="610">
        <v>0</v>
      </c>
      <c r="J61" s="611">
        <v>0</v>
      </c>
      <c r="K61" s="311"/>
    </row>
    <row r="62" spans="1:11" ht="19.5" customHeight="1">
      <c r="A62" s="607" t="s">
        <v>879</v>
      </c>
      <c r="B62" s="612" t="s">
        <v>879</v>
      </c>
      <c r="C62" s="612" t="s">
        <v>879</v>
      </c>
      <c r="D62" s="609" t="s">
        <v>948</v>
      </c>
      <c r="E62" s="610">
        <v>0</v>
      </c>
      <c r="F62" s="610">
        <v>0</v>
      </c>
      <c r="G62" s="610">
        <v>0</v>
      </c>
      <c r="H62" s="610">
        <v>0</v>
      </c>
      <c r="I62" s="610">
        <v>0</v>
      </c>
      <c r="J62" s="611">
        <v>0</v>
      </c>
      <c r="K62" s="311"/>
    </row>
    <row r="63" spans="1:11" ht="19.5" customHeight="1">
      <c r="A63" s="607" t="s">
        <v>879</v>
      </c>
      <c r="B63" s="612" t="s">
        <v>879</v>
      </c>
      <c r="C63" s="612" t="s">
        <v>879</v>
      </c>
      <c r="D63" s="609" t="s">
        <v>949</v>
      </c>
      <c r="E63" s="610">
        <v>23998158</v>
      </c>
      <c r="F63" s="610">
        <v>236910939</v>
      </c>
      <c r="G63" s="610" t="s">
        <v>879</v>
      </c>
      <c r="H63" s="610" t="s">
        <v>879</v>
      </c>
      <c r="I63" s="610" t="s">
        <v>879</v>
      </c>
      <c r="J63" s="611" t="s">
        <v>879</v>
      </c>
      <c r="K63" s="311"/>
    </row>
    <row r="64" spans="1:11" ht="19.5" customHeight="1">
      <c r="A64" s="1320"/>
      <c r="B64" s="1314"/>
      <c r="C64" s="1314"/>
      <c r="D64" s="1321"/>
      <c r="E64" s="1322"/>
      <c r="F64" s="1322"/>
      <c r="G64" s="1322"/>
      <c r="H64" s="1322"/>
      <c r="I64" s="1322"/>
      <c r="J64" s="613"/>
      <c r="K64" s="311"/>
    </row>
    <row r="65" spans="1:12" ht="19.5" customHeight="1">
      <c r="A65" s="1320"/>
      <c r="B65" s="1314"/>
      <c r="C65" s="1314"/>
      <c r="D65" s="1321"/>
      <c r="E65" s="1322"/>
      <c r="F65" s="1322"/>
      <c r="G65" s="1322"/>
      <c r="H65" s="1322"/>
      <c r="I65" s="1322"/>
      <c r="J65" s="613"/>
      <c r="K65" s="311"/>
    </row>
    <row r="66" spans="1:12" ht="19.5" customHeight="1">
      <c r="A66" s="311"/>
      <c r="F66" s="308"/>
      <c r="G66" s="308"/>
      <c r="H66" s="308"/>
      <c r="I66" s="308"/>
      <c r="J66" s="308"/>
      <c r="K66" s="311"/>
    </row>
    <row r="67" spans="1:12" ht="19.5" customHeight="1">
      <c r="A67" s="1454" t="s">
        <v>870</v>
      </c>
      <c r="B67" s="1455"/>
      <c r="C67" s="1455"/>
      <c r="D67" s="1456"/>
      <c r="E67" s="1457" t="s">
        <v>1034</v>
      </c>
      <c r="F67" s="1458"/>
      <c r="G67" s="1457" t="s">
        <v>950</v>
      </c>
      <c r="H67" s="1458"/>
      <c r="I67" s="1457" t="s">
        <v>951</v>
      </c>
      <c r="J67" s="1458"/>
      <c r="K67" s="311"/>
    </row>
    <row r="68" spans="1:12" ht="19.5" customHeight="1">
      <c r="A68" s="325" t="s">
        <v>873</v>
      </c>
      <c r="B68" s="326" t="s">
        <v>874</v>
      </c>
      <c r="C68" s="326" t="s">
        <v>875</v>
      </c>
      <c r="D68" s="327" t="s">
        <v>876</v>
      </c>
      <c r="E68" s="328" t="s">
        <v>877</v>
      </c>
      <c r="F68" s="328" t="s">
        <v>878</v>
      </c>
      <c r="G68" s="328" t="s">
        <v>877</v>
      </c>
      <c r="H68" s="328" t="s">
        <v>878</v>
      </c>
      <c r="I68" s="328" t="s">
        <v>877</v>
      </c>
      <c r="J68" s="328" t="s">
        <v>878</v>
      </c>
      <c r="K68" s="311"/>
    </row>
    <row r="69" spans="1:12" ht="19.5" customHeight="1">
      <c r="A69" s="607" t="s">
        <v>879</v>
      </c>
      <c r="B69" s="608" t="s">
        <v>879</v>
      </c>
      <c r="C69" s="608" t="s">
        <v>879</v>
      </c>
      <c r="D69" s="609" t="s">
        <v>880</v>
      </c>
      <c r="E69" s="610">
        <v>25551184</v>
      </c>
      <c r="F69" s="610">
        <v>233011497</v>
      </c>
      <c r="G69" s="610">
        <v>13909044</v>
      </c>
      <c r="H69" s="610">
        <v>127673047</v>
      </c>
      <c r="I69" s="610">
        <v>11642140</v>
      </c>
      <c r="J69" s="611">
        <v>105338450</v>
      </c>
      <c r="K69" s="311"/>
    </row>
    <row r="70" spans="1:12" ht="19.5" customHeight="1">
      <c r="A70" s="607" t="s">
        <v>879</v>
      </c>
      <c r="B70" s="612" t="s">
        <v>879</v>
      </c>
      <c r="C70" s="612" t="s">
        <v>879</v>
      </c>
      <c r="D70" s="609" t="s">
        <v>881</v>
      </c>
      <c r="E70" s="610">
        <v>13615390</v>
      </c>
      <c r="F70" s="610">
        <v>126497732</v>
      </c>
      <c r="G70" s="610">
        <v>12862025</v>
      </c>
      <c r="H70" s="610">
        <v>120190443</v>
      </c>
      <c r="I70" s="610">
        <v>753365</v>
      </c>
      <c r="J70" s="611">
        <v>6307289</v>
      </c>
      <c r="K70" s="311"/>
    </row>
    <row r="71" spans="1:12" ht="19.5" customHeight="1">
      <c r="A71" s="607" t="s">
        <v>882</v>
      </c>
      <c r="B71" s="612" t="s">
        <v>879</v>
      </c>
      <c r="C71" s="612" t="s">
        <v>879</v>
      </c>
      <c r="D71" s="609" t="s">
        <v>952</v>
      </c>
      <c r="E71" s="610">
        <v>5969198</v>
      </c>
      <c r="F71" s="610">
        <v>57809567</v>
      </c>
      <c r="G71" s="610">
        <v>5534198</v>
      </c>
      <c r="H71" s="610">
        <v>56939567</v>
      </c>
      <c r="I71" s="610">
        <v>435000</v>
      </c>
      <c r="J71" s="611">
        <v>870000</v>
      </c>
      <c r="K71" s="311"/>
    </row>
    <row r="72" spans="1:12" ht="19.5" customHeight="1">
      <c r="A72" s="607" t="s">
        <v>882</v>
      </c>
      <c r="B72" s="612" t="s">
        <v>953</v>
      </c>
      <c r="C72" s="612" t="s">
        <v>879</v>
      </c>
      <c r="D72" s="609" t="s">
        <v>954</v>
      </c>
      <c r="E72" s="610">
        <v>2236783</v>
      </c>
      <c r="F72" s="610">
        <v>21370990</v>
      </c>
      <c r="G72" s="610">
        <v>2236783</v>
      </c>
      <c r="H72" s="610">
        <v>21370990</v>
      </c>
      <c r="I72" s="610">
        <v>0</v>
      </c>
      <c r="J72" s="611">
        <v>0</v>
      </c>
      <c r="K72" s="311"/>
    </row>
    <row r="73" spans="1:12" ht="19.5" customHeight="1">
      <c r="A73" s="607" t="s">
        <v>882</v>
      </c>
      <c r="B73" s="612" t="s">
        <v>953</v>
      </c>
      <c r="C73" s="612" t="s">
        <v>882</v>
      </c>
      <c r="D73" s="609" t="s">
        <v>955</v>
      </c>
      <c r="E73" s="610">
        <v>2038615</v>
      </c>
      <c r="F73" s="610">
        <v>19842300</v>
      </c>
      <c r="G73" s="610">
        <v>2038615</v>
      </c>
      <c r="H73" s="610">
        <v>19842300</v>
      </c>
      <c r="I73" s="610">
        <v>0</v>
      </c>
      <c r="J73" s="611">
        <v>0</v>
      </c>
      <c r="K73" s="311"/>
    </row>
    <row r="74" spans="1:12" ht="19.5" customHeight="1">
      <c r="A74" s="607" t="s">
        <v>882</v>
      </c>
      <c r="B74" s="612" t="s">
        <v>953</v>
      </c>
      <c r="C74" s="612" t="s">
        <v>884</v>
      </c>
      <c r="D74" s="609" t="s">
        <v>956</v>
      </c>
      <c r="E74" s="610">
        <v>22839</v>
      </c>
      <c r="F74" s="610">
        <v>79318</v>
      </c>
      <c r="G74" s="610">
        <v>22839</v>
      </c>
      <c r="H74" s="610">
        <v>79318</v>
      </c>
      <c r="I74" s="610">
        <v>0</v>
      </c>
      <c r="J74" s="611">
        <v>0</v>
      </c>
      <c r="K74" s="311"/>
    </row>
    <row r="75" spans="1:12" ht="19.5" customHeight="1">
      <c r="A75" s="607" t="s">
        <v>882</v>
      </c>
      <c r="B75" s="612" t="s">
        <v>953</v>
      </c>
      <c r="C75" s="612" t="s">
        <v>908</v>
      </c>
      <c r="D75" s="609" t="s">
        <v>957</v>
      </c>
      <c r="E75" s="610">
        <v>122826</v>
      </c>
      <c r="F75" s="610">
        <v>873430</v>
      </c>
      <c r="G75" s="610">
        <v>122826</v>
      </c>
      <c r="H75" s="610">
        <v>873430</v>
      </c>
      <c r="I75" s="610">
        <v>0</v>
      </c>
      <c r="J75" s="611">
        <v>0</v>
      </c>
      <c r="K75" s="311"/>
    </row>
    <row r="76" spans="1:12" ht="19.5" customHeight="1">
      <c r="A76" s="607" t="s">
        <v>882</v>
      </c>
      <c r="B76" s="612" t="s">
        <v>953</v>
      </c>
      <c r="C76" s="612" t="s">
        <v>903</v>
      </c>
      <c r="D76" s="609" t="s">
        <v>958</v>
      </c>
      <c r="E76" s="610">
        <v>0</v>
      </c>
      <c r="F76" s="610">
        <v>2956</v>
      </c>
      <c r="G76" s="610">
        <v>0</v>
      </c>
      <c r="H76" s="610">
        <v>2956</v>
      </c>
      <c r="I76" s="610">
        <v>0</v>
      </c>
      <c r="J76" s="611">
        <v>0</v>
      </c>
      <c r="K76" s="311"/>
    </row>
    <row r="77" spans="1:12" ht="19.5" customHeight="1">
      <c r="A77" s="607" t="s">
        <v>882</v>
      </c>
      <c r="B77" s="612" t="s">
        <v>953</v>
      </c>
      <c r="C77" s="612" t="s">
        <v>911</v>
      </c>
      <c r="D77" s="609" t="s">
        <v>959</v>
      </c>
      <c r="E77" s="610">
        <v>52503</v>
      </c>
      <c r="F77" s="610">
        <v>572986</v>
      </c>
      <c r="G77" s="610">
        <v>52503</v>
      </c>
      <c r="H77" s="610">
        <v>572986</v>
      </c>
      <c r="I77" s="610">
        <v>0</v>
      </c>
      <c r="J77" s="611">
        <v>0</v>
      </c>
      <c r="K77" s="311"/>
    </row>
    <row r="78" spans="1:12" ht="19.5" customHeight="1">
      <c r="A78" s="607" t="s">
        <v>882</v>
      </c>
      <c r="B78" s="612" t="s">
        <v>960</v>
      </c>
      <c r="C78" s="612" t="s">
        <v>879</v>
      </c>
      <c r="D78" s="609" t="s">
        <v>961</v>
      </c>
      <c r="E78" s="610">
        <v>1259000</v>
      </c>
      <c r="F78" s="610">
        <v>16447000</v>
      </c>
      <c r="G78" s="610">
        <v>1259000</v>
      </c>
      <c r="H78" s="610">
        <v>16447000</v>
      </c>
      <c r="I78" s="610">
        <v>0</v>
      </c>
      <c r="J78" s="611">
        <v>0</v>
      </c>
      <c r="K78" s="311"/>
    </row>
    <row r="79" spans="1:12" ht="19.5" customHeight="1">
      <c r="A79" s="607" t="s">
        <v>882</v>
      </c>
      <c r="B79" s="612" t="s">
        <v>960</v>
      </c>
      <c r="C79" s="612" t="s">
        <v>882</v>
      </c>
      <c r="D79" s="609" t="s">
        <v>955</v>
      </c>
      <c r="E79" s="610">
        <v>519000</v>
      </c>
      <c r="F79" s="610">
        <v>7343000</v>
      </c>
      <c r="G79" s="610">
        <v>519000</v>
      </c>
      <c r="H79" s="610">
        <v>7343000</v>
      </c>
      <c r="I79" s="610">
        <v>0</v>
      </c>
      <c r="J79" s="611">
        <v>0</v>
      </c>
      <c r="K79" s="311"/>
    </row>
    <row r="80" spans="1:12" ht="23.25" customHeight="1">
      <c r="A80" s="607" t="s">
        <v>882</v>
      </c>
      <c r="B80" s="612" t="s">
        <v>960</v>
      </c>
      <c r="C80" s="612" t="s">
        <v>884</v>
      </c>
      <c r="D80" s="609" t="s">
        <v>962</v>
      </c>
      <c r="E80" s="610">
        <v>740000</v>
      </c>
      <c r="F80" s="610">
        <v>9104000</v>
      </c>
      <c r="G80" s="610">
        <v>740000</v>
      </c>
      <c r="H80" s="610">
        <v>9104000</v>
      </c>
      <c r="I80" s="610">
        <v>0</v>
      </c>
      <c r="J80" s="611">
        <v>0</v>
      </c>
      <c r="K80" s="329"/>
      <c r="L80" s="1234"/>
    </row>
    <row r="81" spans="1:12" ht="23.25" customHeight="1">
      <c r="A81" s="607" t="s">
        <v>882</v>
      </c>
      <c r="B81" s="612" t="s">
        <v>963</v>
      </c>
      <c r="C81" s="612" t="s">
        <v>879</v>
      </c>
      <c r="D81" s="609" t="s">
        <v>964</v>
      </c>
      <c r="E81" s="610">
        <v>2445494</v>
      </c>
      <c r="F81" s="610">
        <v>19762201</v>
      </c>
      <c r="G81" s="610">
        <v>2010494</v>
      </c>
      <c r="H81" s="610">
        <v>18892201</v>
      </c>
      <c r="I81" s="610">
        <v>435000</v>
      </c>
      <c r="J81" s="611">
        <v>870000</v>
      </c>
      <c r="K81" s="329"/>
      <c r="L81" s="1235"/>
    </row>
    <row r="82" spans="1:12" ht="19.5" customHeight="1">
      <c r="A82" s="607" t="s">
        <v>882</v>
      </c>
      <c r="B82" s="612" t="s">
        <v>963</v>
      </c>
      <c r="C82" s="612" t="s">
        <v>884</v>
      </c>
      <c r="D82" s="609" t="s">
        <v>965</v>
      </c>
      <c r="E82" s="610">
        <v>1376908</v>
      </c>
      <c r="F82" s="610">
        <v>13841135</v>
      </c>
      <c r="G82" s="610">
        <v>1376908</v>
      </c>
      <c r="H82" s="610">
        <v>13841135</v>
      </c>
      <c r="I82" s="610">
        <v>0</v>
      </c>
      <c r="J82" s="611">
        <v>0</v>
      </c>
      <c r="K82" s="311"/>
    </row>
    <row r="83" spans="1:12" ht="19.5" customHeight="1">
      <c r="A83" s="607" t="s">
        <v>882</v>
      </c>
      <c r="B83" s="612" t="s">
        <v>963</v>
      </c>
      <c r="C83" s="612" t="s">
        <v>908</v>
      </c>
      <c r="D83" s="609" t="s">
        <v>966</v>
      </c>
      <c r="E83" s="610">
        <v>2295</v>
      </c>
      <c r="F83" s="610">
        <v>56363</v>
      </c>
      <c r="G83" s="610">
        <v>2295</v>
      </c>
      <c r="H83" s="610">
        <v>56363</v>
      </c>
      <c r="I83" s="610">
        <v>0</v>
      </c>
      <c r="J83" s="611">
        <v>0</v>
      </c>
      <c r="K83" s="311"/>
    </row>
    <row r="84" spans="1:12" ht="19.5" customHeight="1">
      <c r="A84" s="607" t="s">
        <v>882</v>
      </c>
      <c r="B84" s="612" t="s">
        <v>963</v>
      </c>
      <c r="C84" s="612" t="s">
        <v>903</v>
      </c>
      <c r="D84" s="609" t="s">
        <v>967</v>
      </c>
      <c r="E84" s="610">
        <v>0</v>
      </c>
      <c r="F84" s="610">
        <v>3669</v>
      </c>
      <c r="G84" s="610">
        <v>0</v>
      </c>
      <c r="H84" s="610">
        <v>3669</v>
      </c>
      <c r="I84" s="610">
        <v>0</v>
      </c>
      <c r="J84" s="611">
        <v>0</v>
      </c>
      <c r="K84" s="311"/>
    </row>
    <row r="85" spans="1:12" ht="19.5" customHeight="1">
      <c r="A85" s="607" t="s">
        <v>882</v>
      </c>
      <c r="B85" s="612" t="s">
        <v>963</v>
      </c>
      <c r="C85" s="612" t="s">
        <v>911</v>
      </c>
      <c r="D85" s="609" t="s">
        <v>968</v>
      </c>
      <c r="E85" s="610">
        <v>462281</v>
      </c>
      <c r="F85" s="610">
        <v>2937234</v>
      </c>
      <c r="G85" s="610">
        <v>462281</v>
      </c>
      <c r="H85" s="610">
        <v>2937234</v>
      </c>
      <c r="I85" s="610">
        <v>0</v>
      </c>
      <c r="J85" s="611">
        <v>0</v>
      </c>
      <c r="K85" s="311"/>
    </row>
    <row r="86" spans="1:12" ht="19.5" customHeight="1">
      <c r="A86" s="607" t="s">
        <v>882</v>
      </c>
      <c r="B86" s="612" t="s">
        <v>963</v>
      </c>
      <c r="C86" s="612" t="s">
        <v>918</v>
      </c>
      <c r="D86" s="609" t="s">
        <v>969</v>
      </c>
      <c r="E86" s="610">
        <v>46809</v>
      </c>
      <c r="F86" s="610">
        <v>397052</v>
      </c>
      <c r="G86" s="610">
        <v>46809</v>
      </c>
      <c r="H86" s="610">
        <v>397052</v>
      </c>
      <c r="I86" s="610">
        <v>0</v>
      </c>
      <c r="J86" s="611">
        <v>0</v>
      </c>
      <c r="K86" s="311"/>
    </row>
    <row r="87" spans="1:12" ht="19.5" customHeight="1">
      <c r="A87" s="607" t="s">
        <v>882</v>
      </c>
      <c r="B87" s="612" t="s">
        <v>963</v>
      </c>
      <c r="C87" s="612" t="s">
        <v>920</v>
      </c>
      <c r="D87" s="609" t="s">
        <v>970</v>
      </c>
      <c r="E87" s="610">
        <v>557201</v>
      </c>
      <c r="F87" s="610">
        <v>2526748</v>
      </c>
      <c r="G87" s="610">
        <v>122201</v>
      </c>
      <c r="H87" s="610">
        <v>1656748</v>
      </c>
      <c r="I87" s="610">
        <v>435000</v>
      </c>
      <c r="J87" s="611">
        <v>870000</v>
      </c>
      <c r="K87" s="311"/>
    </row>
    <row r="88" spans="1:12" ht="19.5" customHeight="1">
      <c r="A88" s="607" t="s">
        <v>882</v>
      </c>
      <c r="B88" s="612" t="s">
        <v>971</v>
      </c>
      <c r="C88" s="612" t="s">
        <v>879</v>
      </c>
      <c r="D88" s="609" t="s">
        <v>972</v>
      </c>
      <c r="E88" s="610">
        <v>27921</v>
      </c>
      <c r="F88" s="610">
        <v>229376</v>
      </c>
      <c r="G88" s="610">
        <v>27921</v>
      </c>
      <c r="H88" s="610">
        <v>229376</v>
      </c>
      <c r="I88" s="610">
        <v>0</v>
      </c>
      <c r="J88" s="611">
        <v>0</v>
      </c>
      <c r="K88" s="311"/>
    </row>
    <row r="89" spans="1:12" ht="19.5" customHeight="1">
      <c r="A89" s="607" t="s">
        <v>882</v>
      </c>
      <c r="B89" s="612" t="s">
        <v>971</v>
      </c>
      <c r="C89" s="612" t="s">
        <v>884</v>
      </c>
      <c r="D89" s="609" t="s">
        <v>973</v>
      </c>
      <c r="E89" s="610">
        <v>27921</v>
      </c>
      <c r="F89" s="610">
        <v>229376</v>
      </c>
      <c r="G89" s="610">
        <v>27921</v>
      </c>
      <c r="H89" s="610">
        <v>229376</v>
      </c>
      <c r="I89" s="610">
        <v>0</v>
      </c>
      <c r="J89" s="611">
        <v>0</v>
      </c>
      <c r="K89" s="311"/>
    </row>
    <row r="90" spans="1:12" ht="19.5" customHeight="1">
      <c r="A90" s="607" t="s">
        <v>884</v>
      </c>
      <c r="B90" s="612" t="s">
        <v>879</v>
      </c>
      <c r="C90" s="612" t="s">
        <v>879</v>
      </c>
      <c r="D90" s="609" t="s">
        <v>974</v>
      </c>
      <c r="E90" s="610">
        <v>903758</v>
      </c>
      <c r="F90" s="610">
        <v>4794899</v>
      </c>
      <c r="G90" s="610">
        <v>903758</v>
      </c>
      <c r="H90" s="610">
        <v>4794899</v>
      </c>
      <c r="I90" s="610">
        <v>0</v>
      </c>
      <c r="J90" s="611">
        <v>0</v>
      </c>
      <c r="K90" s="311"/>
    </row>
    <row r="91" spans="1:12" ht="19.5" customHeight="1">
      <c r="A91" s="607" t="s">
        <v>884</v>
      </c>
      <c r="B91" s="612" t="s">
        <v>975</v>
      </c>
      <c r="C91" s="612" t="s">
        <v>879</v>
      </c>
      <c r="D91" s="609" t="s">
        <v>976</v>
      </c>
      <c r="E91" s="610">
        <v>123571</v>
      </c>
      <c r="F91" s="610">
        <v>2184913</v>
      </c>
      <c r="G91" s="610">
        <v>123571</v>
      </c>
      <c r="H91" s="610">
        <v>2184913</v>
      </c>
      <c r="I91" s="610">
        <v>0</v>
      </c>
      <c r="J91" s="611">
        <v>0</v>
      </c>
      <c r="K91" s="311"/>
    </row>
    <row r="92" spans="1:12" ht="19.5" customHeight="1">
      <c r="A92" s="607" t="s">
        <v>884</v>
      </c>
      <c r="B92" s="612" t="s">
        <v>975</v>
      </c>
      <c r="C92" s="612" t="s">
        <v>884</v>
      </c>
      <c r="D92" s="609" t="s">
        <v>977</v>
      </c>
      <c r="E92" s="610">
        <v>0</v>
      </c>
      <c r="F92" s="610">
        <v>371443</v>
      </c>
      <c r="G92" s="610">
        <v>0</v>
      </c>
      <c r="H92" s="610">
        <v>371443</v>
      </c>
      <c r="I92" s="610">
        <v>0</v>
      </c>
      <c r="J92" s="611">
        <v>0</v>
      </c>
      <c r="K92" s="311"/>
    </row>
    <row r="93" spans="1:12" ht="19.5" customHeight="1">
      <c r="A93" s="607" t="s">
        <v>884</v>
      </c>
      <c r="B93" s="612" t="s">
        <v>975</v>
      </c>
      <c r="C93" s="612" t="s">
        <v>908</v>
      </c>
      <c r="D93" s="609" t="s">
        <v>978</v>
      </c>
      <c r="E93" s="610">
        <v>123571</v>
      </c>
      <c r="F93" s="610">
        <v>1813470</v>
      </c>
      <c r="G93" s="610">
        <v>123571</v>
      </c>
      <c r="H93" s="610">
        <v>1813470</v>
      </c>
      <c r="I93" s="610">
        <v>0</v>
      </c>
      <c r="J93" s="611">
        <v>0</v>
      </c>
      <c r="K93" s="311"/>
    </row>
    <row r="94" spans="1:12" ht="19.5" customHeight="1">
      <c r="A94" s="607" t="s">
        <v>884</v>
      </c>
      <c r="B94" s="612" t="s">
        <v>979</v>
      </c>
      <c r="C94" s="612" t="s">
        <v>879</v>
      </c>
      <c r="D94" s="609" t="s">
        <v>980</v>
      </c>
      <c r="E94" s="610">
        <v>780187</v>
      </c>
      <c r="F94" s="610">
        <v>2609986</v>
      </c>
      <c r="G94" s="610">
        <v>780187</v>
      </c>
      <c r="H94" s="610">
        <v>2609986</v>
      </c>
      <c r="I94" s="610">
        <v>0</v>
      </c>
      <c r="J94" s="611">
        <v>0</v>
      </c>
      <c r="K94" s="311"/>
    </row>
    <row r="95" spans="1:12" ht="19.5" customHeight="1">
      <c r="A95" s="607" t="s">
        <v>884</v>
      </c>
      <c r="B95" s="612" t="s">
        <v>979</v>
      </c>
      <c r="C95" s="612" t="s">
        <v>884</v>
      </c>
      <c r="D95" s="609" t="s">
        <v>981</v>
      </c>
      <c r="E95" s="610">
        <v>722524</v>
      </c>
      <c r="F95" s="610">
        <v>2349758</v>
      </c>
      <c r="G95" s="610">
        <v>722524</v>
      </c>
      <c r="H95" s="610">
        <v>2349758</v>
      </c>
      <c r="I95" s="610">
        <v>0</v>
      </c>
      <c r="J95" s="611">
        <v>0</v>
      </c>
      <c r="K95" s="311"/>
    </row>
    <row r="96" spans="1:12" ht="23.25" customHeight="1">
      <c r="A96" s="607" t="s">
        <v>884</v>
      </c>
      <c r="B96" s="612" t="s">
        <v>979</v>
      </c>
      <c r="C96" s="612" t="s">
        <v>908</v>
      </c>
      <c r="D96" s="609" t="s">
        <v>970</v>
      </c>
      <c r="E96" s="610">
        <v>57663</v>
      </c>
      <c r="F96" s="610">
        <v>260228</v>
      </c>
      <c r="G96" s="610">
        <v>57663</v>
      </c>
      <c r="H96" s="610">
        <v>260228</v>
      </c>
      <c r="I96" s="610">
        <v>0</v>
      </c>
      <c r="J96" s="611">
        <v>0</v>
      </c>
      <c r="K96" s="311"/>
    </row>
    <row r="97" spans="1:11">
      <c r="A97" s="607" t="s">
        <v>908</v>
      </c>
      <c r="B97" s="612" t="s">
        <v>879</v>
      </c>
      <c r="C97" s="612" t="s">
        <v>879</v>
      </c>
      <c r="D97" s="609" t="s">
        <v>982</v>
      </c>
      <c r="E97" s="610">
        <v>3009004</v>
      </c>
      <c r="F97" s="610">
        <v>31654962</v>
      </c>
      <c r="G97" s="610">
        <v>2690639</v>
      </c>
      <c r="H97" s="610">
        <v>26242673</v>
      </c>
      <c r="I97" s="610">
        <v>318365</v>
      </c>
      <c r="J97" s="611">
        <v>5412289</v>
      </c>
      <c r="K97" s="311"/>
    </row>
    <row r="98" spans="1:11">
      <c r="A98" s="607" t="s">
        <v>908</v>
      </c>
      <c r="B98" s="612" t="s">
        <v>983</v>
      </c>
      <c r="C98" s="612" t="s">
        <v>879</v>
      </c>
      <c r="D98" s="609" t="s">
        <v>984</v>
      </c>
      <c r="E98" s="610">
        <v>1023945</v>
      </c>
      <c r="F98" s="610">
        <v>7828104</v>
      </c>
      <c r="G98" s="610">
        <v>705580</v>
      </c>
      <c r="H98" s="610">
        <v>5497847</v>
      </c>
      <c r="I98" s="610">
        <v>318365</v>
      </c>
      <c r="J98" s="611">
        <v>2330257</v>
      </c>
      <c r="K98" s="311"/>
    </row>
    <row r="99" spans="1:11">
      <c r="A99" s="607" t="s">
        <v>908</v>
      </c>
      <c r="B99" s="612" t="s">
        <v>983</v>
      </c>
      <c r="C99" s="612" t="s">
        <v>884</v>
      </c>
      <c r="D99" s="609" t="s">
        <v>985</v>
      </c>
      <c r="E99" s="610">
        <v>1023945</v>
      </c>
      <c r="F99" s="610">
        <v>7827192</v>
      </c>
      <c r="G99" s="610">
        <v>705580</v>
      </c>
      <c r="H99" s="610">
        <v>5496935</v>
      </c>
      <c r="I99" s="610">
        <v>318365</v>
      </c>
      <c r="J99" s="611">
        <v>2330257</v>
      </c>
      <c r="K99" s="311"/>
    </row>
    <row r="100" spans="1:11">
      <c r="A100" s="607" t="s">
        <v>908</v>
      </c>
      <c r="B100" s="612" t="s">
        <v>983</v>
      </c>
      <c r="C100" s="612" t="s">
        <v>908</v>
      </c>
      <c r="D100" s="609" t="s">
        <v>2061</v>
      </c>
      <c r="E100" s="610">
        <v>0</v>
      </c>
      <c r="F100" s="610">
        <v>912</v>
      </c>
      <c r="G100" s="610">
        <v>0</v>
      </c>
      <c r="H100" s="610">
        <v>912</v>
      </c>
      <c r="I100" s="610">
        <v>0</v>
      </c>
      <c r="J100" s="611">
        <v>0</v>
      </c>
    </row>
    <row r="101" spans="1:11">
      <c r="A101" s="607" t="s">
        <v>908</v>
      </c>
      <c r="B101" s="612" t="s">
        <v>986</v>
      </c>
      <c r="C101" s="612" t="s">
        <v>879</v>
      </c>
      <c r="D101" s="609" t="s">
        <v>987</v>
      </c>
      <c r="E101" s="610">
        <v>27245</v>
      </c>
      <c r="F101" s="610">
        <v>199900</v>
      </c>
      <c r="G101" s="610">
        <v>27245</v>
      </c>
      <c r="H101" s="610">
        <v>199900</v>
      </c>
      <c r="I101" s="610">
        <v>0</v>
      </c>
      <c r="J101" s="611">
        <v>0</v>
      </c>
    </row>
    <row r="102" spans="1:11">
      <c r="A102" s="607" t="s">
        <v>908</v>
      </c>
      <c r="B102" s="612" t="s">
        <v>986</v>
      </c>
      <c r="C102" s="612" t="s">
        <v>908</v>
      </c>
      <c r="D102" s="609" t="s">
        <v>988</v>
      </c>
      <c r="E102" s="610">
        <v>27245</v>
      </c>
      <c r="F102" s="610">
        <v>199900</v>
      </c>
      <c r="G102" s="610">
        <v>27245</v>
      </c>
      <c r="H102" s="610">
        <v>199900</v>
      </c>
      <c r="I102" s="610">
        <v>0</v>
      </c>
      <c r="J102" s="611">
        <v>0</v>
      </c>
    </row>
    <row r="103" spans="1:11">
      <c r="A103" s="607" t="s">
        <v>908</v>
      </c>
      <c r="B103" s="612" t="s">
        <v>989</v>
      </c>
      <c r="C103" s="612" t="s">
        <v>879</v>
      </c>
      <c r="D103" s="609" t="s">
        <v>990</v>
      </c>
      <c r="E103" s="610">
        <v>1957814</v>
      </c>
      <c r="F103" s="610">
        <v>23626958</v>
      </c>
      <c r="G103" s="610">
        <v>1957814</v>
      </c>
      <c r="H103" s="610">
        <v>20544926</v>
      </c>
      <c r="I103" s="610">
        <v>0</v>
      </c>
      <c r="J103" s="611">
        <v>3082032</v>
      </c>
    </row>
    <row r="104" spans="1:11">
      <c r="A104" s="607" t="s">
        <v>908</v>
      </c>
      <c r="B104" s="612" t="s">
        <v>989</v>
      </c>
      <c r="C104" s="612" t="s">
        <v>884</v>
      </c>
      <c r="D104" s="609" t="s">
        <v>991</v>
      </c>
      <c r="E104" s="610">
        <v>365563</v>
      </c>
      <c r="F104" s="610">
        <v>7261105</v>
      </c>
      <c r="G104" s="610">
        <v>365563</v>
      </c>
      <c r="H104" s="610">
        <v>6892498</v>
      </c>
      <c r="I104" s="610">
        <v>0</v>
      </c>
      <c r="J104" s="611">
        <v>368607</v>
      </c>
    </row>
    <row r="105" spans="1:11">
      <c r="A105" s="607" t="s">
        <v>908</v>
      </c>
      <c r="B105" s="612" t="s">
        <v>989</v>
      </c>
      <c r="C105" s="612" t="s">
        <v>908</v>
      </c>
      <c r="D105" s="609" t="s">
        <v>992</v>
      </c>
      <c r="E105" s="610">
        <v>99096</v>
      </c>
      <c r="F105" s="610">
        <v>901000</v>
      </c>
      <c r="G105" s="610">
        <v>99096</v>
      </c>
      <c r="H105" s="610">
        <v>901000</v>
      </c>
      <c r="I105" s="610">
        <v>0</v>
      </c>
      <c r="J105" s="611">
        <v>0</v>
      </c>
    </row>
    <row r="106" spans="1:11">
      <c r="A106" s="607" t="s">
        <v>908</v>
      </c>
      <c r="B106" s="612" t="s">
        <v>989</v>
      </c>
      <c r="C106" s="612" t="s">
        <v>911</v>
      </c>
      <c r="D106" s="609" t="s">
        <v>993</v>
      </c>
      <c r="E106" s="610">
        <v>1366893</v>
      </c>
      <c r="F106" s="610">
        <v>13832073</v>
      </c>
      <c r="G106" s="610">
        <v>1366893</v>
      </c>
      <c r="H106" s="610">
        <v>11118648</v>
      </c>
      <c r="I106" s="610">
        <v>0</v>
      </c>
      <c r="J106" s="611">
        <v>2713425</v>
      </c>
    </row>
    <row r="107" spans="1:11">
      <c r="A107" s="607" t="s">
        <v>908</v>
      </c>
      <c r="B107" s="612" t="s">
        <v>989</v>
      </c>
      <c r="C107" s="612" t="s">
        <v>918</v>
      </c>
      <c r="D107" s="609" t="s">
        <v>994</v>
      </c>
      <c r="E107" s="610">
        <v>126262</v>
      </c>
      <c r="F107" s="610">
        <v>1632780</v>
      </c>
      <c r="G107" s="610">
        <v>126262</v>
      </c>
      <c r="H107" s="610">
        <v>1632780</v>
      </c>
      <c r="I107" s="610">
        <v>0</v>
      </c>
      <c r="J107" s="611">
        <v>0</v>
      </c>
    </row>
    <row r="108" spans="1:11">
      <c r="A108" s="607" t="s">
        <v>903</v>
      </c>
      <c r="B108" s="612" t="s">
        <v>879</v>
      </c>
      <c r="C108" s="612" t="s">
        <v>879</v>
      </c>
      <c r="D108" s="609" t="s">
        <v>995</v>
      </c>
      <c r="E108" s="610">
        <v>1474103</v>
      </c>
      <c r="F108" s="610">
        <v>7470437</v>
      </c>
      <c r="G108" s="610">
        <v>1474103</v>
      </c>
      <c r="H108" s="610">
        <v>7445437</v>
      </c>
      <c r="I108" s="610">
        <v>0</v>
      </c>
      <c r="J108" s="611">
        <v>25000</v>
      </c>
    </row>
    <row r="109" spans="1:11">
      <c r="A109" s="607" t="s">
        <v>903</v>
      </c>
      <c r="B109" s="612" t="s">
        <v>996</v>
      </c>
      <c r="C109" s="612" t="s">
        <v>879</v>
      </c>
      <c r="D109" s="609" t="s">
        <v>997</v>
      </c>
      <c r="E109" s="610">
        <v>37435</v>
      </c>
      <c r="F109" s="610">
        <v>379520</v>
      </c>
      <c r="G109" s="610">
        <v>37435</v>
      </c>
      <c r="H109" s="610">
        <v>379520</v>
      </c>
      <c r="I109" s="610">
        <v>0</v>
      </c>
      <c r="J109" s="611">
        <v>0</v>
      </c>
    </row>
    <row r="110" spans="1:11">
      <c r="A110" s="607" t="s">
        <v>903</v>
      </c>
      <c r="B110" s="612" t="s">
        <v>996</v>
      </c>
      <c r="C110" s="612" t="s">
        <v>884</v>
      </c>
      <c r="D110" s="609" t="s">
        <v>998</v>
      </c>
      <c r="E110" s="610">
        <v>37435</v>
      </c>
      <c r="F110" s="610">
        <v>379520</v>
      </c>
      <c r="G110" s="610">
        <v>37435</v>
      </c>
      <c r="H110" s="610">
        <v>379520</v>
      </c>
      <c r="I110" s="610">
        <v>0</v>
      </c>
      <c r="J110" s="611">
        <v>0</v>
      </c>
    </row>
    <row r="111" spans="1:11">
      <c r="A111" s="607" t="s">
        <v>903</v>
      </c>
      <c r="B111" s="612" t="s">
        <v>999</v>
      </c>
      <c r="C111" s="612" t="s">
        <v>879</v>
      </c>
      <c r="D111" s="609" t="s">
        <v>1000</v>
      </c>
      <c r="E111" s="610">
        <v>19798</v>
      </c>
      <c r="F111" s="610">
        <v>98430</v>
      </c>
      <c r="G111" s="610">
        <v>19798</v>
      </c>
      <c r="H111" s="610">
        <v>73430</v>
      </c>
      <c r="I111" s="610">
        <v>0</v>
      </c>
      <c r="J111" s="611">
        <v>25000</v>
      </c>
    </row>
    <row r="112" spans="1:11">
      <c r="A112" s="607" t="s">
        <v>903</v>
      </c>
      <c r="B112" s="612" t="s">
        <v>999</v>
      </c>
      <c r="C112" s="612" t="s">
        <v>884</v>
      </c>
      <c r="D112" s="609" t="s">
        <v>1001</v>
      </c>
      <c r="E112" s="610">
        <v>19798</v>
      </c>
      <c r="F112" s="610">
        <v>98430</v>
      </c>
      <c r="G112" s="610">
        <v>19798</v>
      </c>
      <c r="H112" s="610">
        <v>73430</v>
      </c>
      <c r="I112" s="610">
        <v>0</v>
      </c>
      <c r="J112" s="611">
        <v>25000</v>
      </c>
    </row>
    <row r="113" spans="1:10">
      <c r="A113" s="607" t="s">
        <v>903</v>
      </c>
      <c r="B113" s="612" t="s">
        <v>1002</v>
      </c>
      <c r="C113" s="612" t="s">
        <v>879</v>
      </c>
      <c r="D113" s="609" t="s">
        <v>1003</v>
      </c>
      <c r="E113" s="610">
        <v>1416870</v>
      </c>
      <c r="F113" s="610">
        <v>6992487</v>
      </c>
      <c r="G113" s="610">
        <v>1416870</v>
      </c>
      <c r="H113" s="610">
        <v>6992487</v>
      </c>
      <c r="I113" s="610">
        <v>0</v>
      </c>
      <c r="J113" s="611">
        <v>0</v>
      </c>
    </row>
    <row r="114" spans="1:10">
      <c r="A114" s="607" t="s">
        <v>903</v>
      </c>
      <c r="B114" s="612" t="s">
        <v>1002</v>
      </c>
      <c r="C114" s="612" t="s">
        <v>884</v>
      </c>
      <c r="D114" s="609" t="s">
        <v>1004</v>
      </c>
      <c r="E114" s="610">
        <v>1416870</v>
      </c>
      <c r="F114" s="610">
        <v>6992487</v>
      </c>
      <c r="G114" s="610">
        <v>1416870</v>
      </c>
      <c r="H114" s="610">
        <v>6992487</v>
      </c>
      <c r="I114" s="610">
        <v>0</v>
      </c>
      <c r="J114" s="611">
        <v>0</v>
      </c>
    </row>
    <row r="115" spans="1:10">
      <c r="A115" s="607" t="s">
        <v>911</v>
      </c>
      <c r="B115" s="612" t="s">
        <v>879</v>
      </c>
      <c r="C115" s="612" t="s">
        <v>879</v>
      </c>
      <c r="D115" s="609" t="s">
        <v>1005</v>
      </c>
      <c r="E115" s="610">
        <v>1670562</v>
      </c>
      <c r="F115" s="610">
        <v>15328135</v>
      </c>
      <c r="G115" s="610">
        <v>1670562</v>
      </c>
      <c r="H115" s="610">
        <v>15328135</v>
      </c>
      <c r="I115" s="610">
        <v>0</v>
      </c>
      <c r="J115" s="611">
        <v>0</v>
      </c>
    </row>
    <row r="116" spans="1:10">
      <c r="A116" s="607" t="s">
        <v>911</v>
      </c>
      <c r="B116" s="612" t="s">
        <v>1006</v>
      </c>
      <c r="C116" s="612" t="s">
        <v>879</v>
      </c>
      <c r="D116" s="609" t="s">
        <v>1007</v>
      </c>
      <c r="E116" s="610">
        <v>1098011</v>
      </c>
      <c r="F116" s="610">
        <v>13298936</v>
      </c>
      <c r="G116" s="610">
        <v>1098011</v>
      </c>
      <c r="H116" s="610">
        <v>13298936</v>
      </c>
      <c r="I116" s="610">
        <v>0</v>
      </c>
      <c r="J116" s="611">
        <v>0</v>
      </c>
    </row>
    <row r="117" spans="1:10">
      <c r="A117" s="607" t="s">
        <v>911</v>
      </c>
      <c r="B117" s="612" t="s">
        <v>1006</v>
      </c>
      <c r="C117" s="612" t="s">
        <v>908</v>
      </c>
      <c r="D117" s="609" t="s">
        <v>1008</v>
      </c>
      <c r="E117" s="610">
        <v>1098011</v>
      </c>
      <c r="F117" s="610">
        <v>13298936</v>
      </c>
      <c r="G117" s="610">
        <v>1098011</v>
      </c>
      <c r="H117" s="610">
        <v>13298936</v>
      </c>
      <c r="I117" s="610">
        <v>0</v>
      </c>
      <c r="J117" s="611">
        <v>0</v>
      </c>
    </row>
    <row r="118" spans="1:10">
      <c r="A118" s="607" t="s">
        <v>911</v>
      </c>
      <c r="B118" s="612" t="s">
        <v>1009</v>
      </c>
      <c r="C118" s="612" t="s">
        <v>879</v>
      </c>
      <c r="D118" s="609" t="s">
        <v>1010</v>
      </c>
      <c r="E118" s="610">
        <v>572551</v>
      </c>
      <c r="F118" s="610">
        <v>2029199</v>
      </c>
      <c r="G118" s="610">
        <v>572551</v>
      </c>
      <c r="H118" s="610">
        <v>2029199</v>
      </c>
      <c r="I118" s="610">
        <v>0</v>
      </c>
      <c r="J118" s="611">
        <v>0</v>
      </c>
    </row>
    <row r="119" spans="1:10">
      <c r="A119" s="607" t="s">
        <v>911</v>
      </c>
      <c r="B119" s="612" t="s">
        <v>1009</v>
      </c>
      <c r="C119" s="612" t="s">
        <v>884</v>
      </c>
      <c r="D119" s="609" t="s">
        <v>1011</v>
      </c>
      <c r="E119" s="610">
        <v>572551</v>
      </c>
      <c r="F119" s="610">
        <v>2029199</v>
      </c>
      <c r="G119" s="610">
        <v>572551</v>
      </c>
      <c r="H119" s="610">
        <v>2029199</v>
      </c>
      <c r="I119" s="610">
        <v>0</v>
      </c>
      <c r="J119" s="611">
        <v>0</v>
      </c>
    </row>
    <row r="120" spans="1:10">
      <c r="A120" s="607" t="s">
        <v>918</v>
      </c>
      <c r="B120" s="612" t="s">
        <v>879</v>
      </c>
      <c r="C120" s="612" t="s">
        <v>879</v>
      </c>
      <c r="D120" s="609" t="s">
        <v>1012</v>
      </c>
      <c r="E120" s="610">
        <v>586765</v>
      </c>
      <c r="F120" s="610">
        <v>9334032</v>
      </c>
      <c r="G120" s="610">
        <v>586765</v>
      </c>
      <c r="H120" s="610">
        <v>9334032</v>
      </c>
      <c r="I120" s="610">
        <v>0</v>
      </c>
      <c r="J120" s="611">
        <v>0</v>
      </c>
    </row>
    <row r="121" spans="1:10">
      <c r="A121" s="607" t="s">
        <v>918</v>
      </c>
      <c r="B121" s="612" t="s">
        <v>1013</v>
      </c>
      <c r="C121" s="612" t="s">
        <v>879</v>
      </c>
      <c r="D121" s="609" t="s">
        <v>1014</v>
      </c>
      <c r="E121" s="610">
        <v>586765</v>
      </c>
      <c r="F121" s="610">
        <v>9334032</v>
      </c>
      <c r="G121" s="610">
        <v>586765</v>
      </c>
      <c r="H121" s="610">
        <v>9334032</v>
      </c>
      <c r="I121" s="610">
        <v>0</v>
      </c>
      <c r="J121" s="611">
        <v>0</v>
      </c>
    </row>
    <row r="122" spans="1:10">
      <c r="A122" s="607" t="s">
        <v>918</v>
      </c>
      <c r="B122" s="612" t="s">
        <v>1013</v>
      </c>
      <c r="C122" s="612" t="s">
        <v>882</v>
      </c>
      <c r="D122" s="609" t="s">
        <v>1015</v>
      </c>
      <c r="E122" s="610">
        <v>586765</v>
      </c>
      <c r="F122" s="610">
        <v>9334032</v>
      </c>
      <c r="G122" s="610">
        <v>586765</v>
      </c>
      <c r="H122" s="610">
        <v>9334032</v>
      </c>
      <c r="I122" s="610">
        <v>0</v>
      </c>
      <c r="J122" s="611">
        <v>0</v>
      </c>
    </row>
    <row r="123" spans="1:10">
      <c r="A123" s="607" t="s">
        <v>920</v>
      </c>
      <c r="B123" s="612" t="s">
        <v>879</v>
      </c>
      <c r="C123" s="612" t="s">
        <v>879</v>
      </c>
      <c r="D123" s="609" t="s">
        <v>1016</v>
      </c>
      <c r="E123" s="610">
        <v>2000</v>
      </c>
      <c r="F123" s="610">
        <v>105700</v>
      </c>
      <c r="G123" s="610">
        <v>2000</v>
      </c>
      <c r="H123" s="610">
        <v>105700</v>
      </c>
      <c r="I123" s="610">
        <v>0</v>
      </c>
      <c r="J123" s="611">
        <v>0</v>
      </c>
    </row>
    <row r="124" spans="1:10">
      <c r="A124" s="607" t="s">
        <v>920</v>
      </c>
      <c r="B124" s="612" t="s">
        <v>1017</v>
      </c>
      <c r="C124" s="612" t="s">
        <v>879</v>
      </c>
      <c r="D124" s="609" t="s">
        <v>1018</v>
      </c>
      <c r="E124" s="610">
        <v>2000</v>
      </c>
      <c r="F124" s="610">
        <v>105700</v>
      </c>
      <c r="G124" s="610">
        <v>2000</v>
      </c>
      <c r="H124" s="610">
        <v>105700</v>
      </c>
      <c r="I124" s="610">
        <v>0</v>
      </c>
      <c r="J124" s="611">
        <v>0</v>
      </c>
    </row>
    <row r="125" spans="1:10">
      <c r="A125" s="607" t="s">
        <v>920</v>
      </c>
      <c r="B125" s="612" t="s">
        <v>1017</v>
      </c>
      <c r="C125" s="612" t="s">
        <v>884</v>
      </c>
      <c r="D125" s="609" t="s">
        <v>1019</v>
      </c>
      <c r="E125" s="610">
        <v>2000</v>
      </c>
      <c r="F125" s="610">
        <v>105700</v>
      </c>
      <c r="G125" s="610">
        <v>2000</v>
      </c>
      <c r="H125" s="610">
        <v>105700</v>
      </c>
      <c r="I125" s="610">
        <v>0</v>
      </c>
      <c r="J125" s="611">
        <v>0</v>
      </c>
    </row>
    <row r="126" spans="1:10">
      <c r="A126" s="607" t="s">
        <v>879</v>
      </c>
      <c r="B126" s="612" t="s">
        <v>879</v>
      </c>
      <c r="C126" s="612" t="s">
        <v>879</v>
      </c>
      <c r="D126" s="609" t="s">
        <v>947</v>
      </c>
      <c r="E126" s="610">
        <v>11935794</v>
      </c>
      <c r="F126" s="610">
        <v>106513765</v>
      </c>
      <c r="G126" s="610">
        <v>1047019</v>
      </c>
      <c r="H126" s="610">
        <v>7482604</v>
      </c>
      <c r="I126" s="610">
        <v>10888775</v>
      </c>
      <c r="J126" s="611">
        <v>99031161</v>
      </c>
    </row>
    <row r="127" spans="1:10">
      <c r="A127" s="607" t="s">
        <v>882</v>
      </c>
      <c r="B127" s="612" t="s">
        <v>879</v>
      </c>
      <c r="C127" s="612" t="s">
        <v>879</v>
      </c>
      <c r="D127" s="609" t="s">
        <v>952</v>
      </c>
      <c r="E127" s="610">
        <v>7457252</v>
      </c>
      <c r="F127" s="610">
        <v>10945233</v>
      </c>
      <c r="G127" s="610">
        <v>125554</v>
      </c>
      <c r="H127" s="610">
        <v>882138</v>
      </c>
      <c r="I127" s="610">
        <v>7331698</v>
      </c>
      <c r="J127" s="611">
        <v>10063095</v>
      </c>
    </row>
    <row r="128" spans="1:10">
      <c r="A128" s="607" t="s">
        <v>882</v>
      </c>
      <c r="B128" s="612" t="s">
        <v>953</v>
      </c>
      <c r="C128" s="612" t="s">
        <v>879</v>
      </c>
      <c r="D128" s="609" t="s">
        <v>954</v>
      </c>
      <c r="E128" s="610">
        <v>105654</v>
      </c>
      <c r="F128" s="610">
        <v>452238</v>
      </c>
      <c r="G128" s="610">
        <v>105654</v>
      </c>
      <c r="H128" s="610">
        <v>452238</v>
      </c>
      <c r="I128" s="610">
        <v>0</v>
      </c>
      <c r="J128" s="611">
        <v>0</v>
      </c>
    </row>
    <row r="129" spans="1:10">
      <c r="A129" s="607" t="s">
        <v>882</v>
      </c>
      <c r="B129" s="612" t="s">
        <v>953</v>
      </c>
      <c r="C129" s="612" t="s">
        <v>1020</v>
      </c>
      <c r="D129" s="609" t="s">
        <v>1021</v>
      </c>
      <c r="E129" s="610">
        <v>105654</v>
      </c>
      <c r="F129" s="610">
        <v>452238</v>
      </c>
      <c r="G129" s="610">
        <v>105654</v>
      </c>
      <c r="H129" s="610">
        <v>452238</v>
      </c>
      <c r="I129" s="610">
        <v>0</v>
      </c>
      <c r="J129" s="611">
        <v>0</v>
      </c>
    </row>
    <row r="130" spans="1:10">
      <c r="A130" s="607" t="s">
        <v>882</v>
      </c>
      <c r="B130" s="612" t="s">
        <v>960</v>
      </c>
      <c r="C130" s="612" t="s">
        <v>879</v>
      </c>
      <c r="D130" s="609" t="s">
        <v>961</v>
      </c>
      <c r="E130" s="610">
        <v>0</v>
      </c>
      <c r="F130" s="610">
        <v>410000</v>
      </c>
      <c r="G130" s="610">
        <v>0</v>
      </c>
      <c r="H130" s="610">
        <v>410000</v>
      </c>
      <c r="I130" s="610">
        <v>0</v>
      </c>
      <c r="J130" s="611">
        <v>0</v>
      </c>
    </row>
    <row r="131" spans="1:10">
      <c r="A131" s="607" t="s">
        <v>882</v>
      </c>
      <c r="B131" s="612" t="s">
        <v>960</v>
      </c>
      <c r="C131" s="612" t="s">
        <v>1020</v>
      </c>
      <c r="D131" s="609" t="s">
        <v>1021</v>
      </c>
      <c r="E131" s="610">
        <v>0</v>
      </c>
      <c r="F131" s="610">
        <v>410000</v>
      </c>
      <c r="G131" s="610">
        <v>0</v>
      </c>
      <c r="H131" s="610">
        <v>410000</v>
      </c>
      <c r="I131" s="610">
        <v>0</v>
      </c>
      <c r="J131" s="611">
        <v>0</v>
      </c>
    </row>
    <row r="132" spans="1:10">
      <c r="A132" s="607" t="s">
        <v>882</v>
      </c>
      <c r="B132" s="612" t="s">
        <v>963</v>
      </c>
      <c r="C132" s="612" t="s">
        <v>879</v>
      </c>
      <c r="D132" s="609" t="s">
        <v>964</v>
      </c>
      <c r="E132" s="610">
        <v>7351598</v>
      </c>
      <c r="F132" s="610">
        <v>10082995</v>
      </c>
      <c r="G132" s="610">
        <v>19900</v>
      </c>
      <c r="H132" s="610">
        <v>19900</v>
      </c>
      <c r="I132" s="610">
        <v>7331698</v>
      </c>
      <c r="J132" s="611">
        <v>10063095</v>
      </c>
    </row>
    <row r="133" spans="1:10">
      <c r="A133" s="607" t="s">
        <v>882</v>
      </c>
      <c r="B133" s="612" t="s">
        <v>963</v>
      </c>
      <c r="C133" s="612" t="s">
        <v>1020</v>
      </c>
      <c r="D133" s="609" t="s">
        <v>1021</v>
      </c>
      <c r="E133" s="610">
        <v>7351598</v>
      </c>
      <c r="F133" s="610">
        <v>10082995</v>
      </c>
      <c r="G133" s="610">
        <v>19900</v>
      </c>
      <c r="H133" s="610">
        <v>19900</v>
      </c>
      <c r="I133" s="610">
        <v>7331698</v>
      </c>
      <c r="J133" s="611">
        <v>10063095</v>
      </c>
    </row>
    <row r="134" spans="1:10">
      <c r="A134" s="607" t="s">
        <v>884</v>
      </c>
      <c r="B134" s="612" t="s">
        <v>879</v>
      </c>
      <c r="C134" s="612" t="s">
        <v>879</v>
      </c>
      <c r="D134" s="609" t="s">
        <v>974</v>
      </c>
      <c r="E134" s="610">
        <v>79759</v>
      </c>
      <c r="F134" s="610">
        <v>156986</v>
      </c>
      <c r="G134" s="610">
        <v>79759</v>
      </c>
      <c r="H134" s="610">
        <v>156986</v>
      </c>
      <c r="I134" s="610">
        <v>0</v>
      </c>
      <c r="J134" s="611">
        <v>0</v>
      </c>
    </row>
    <row r="135" spans="1:10">
      <c r="A135" s="607" t="s">
        <v>884</v>
      </c>
      <c r="B135" s="612" t="s">
        <v>975</v>
      </c>
      <c r="C135" s="612" t="s">
        <v>879</v>
      </c>
      <c r="D135" s="609" t="s">
        <v>976</v>
      </c>
      <c r="E135" s="610">
        <v>0</v>
      </c>
      <c r="F135" s="610">
        <v>16200</v>
      </c>
      <c r="G135" s="610">
        <v>0</v>
      </c>
      <c r="H135" s="610">
        <v>16200</v>
      </c>
      <c r="I135" s="610">
        <v>0</v>
      </c>
      <c r="J135" s="611">
        <v>0</v>
      </c>
    </row>
    <row r="136" spans="1:10">
      <c r="A136" s="607" t="s">
        <v>884</v>
      </c>
      <c r="B136" s="612" t="s">
        <v>975</v>
      </c>
      <c r="C136" s="612" t="s">
        <v>1020</v>
      </c>
      <c r="D136" s="609" t="s">
        <v>1021</v>
      </c>
      <c r="E136" s="610">
        <v>0</v>
      </c>
      <c r="F136" s="610">
        <v>16200</v>
      </c>
      <c r="G136" s="610">
        <v>0</v>
      </c>
      <c r="H136" s="610">
        <v>16200</v>
      </c>
      <c r="I136" s="610">
        <v>0</v>
      </c>
      <c r="J136" s="611">
        <v>0</v>
      </c>
    </row>
    <row r="137" spans="1:10">
      <c r="A137" s="607" t="s">
        <v>884</v>
      </c>
      <c r="B137" s="612" t="s">
        <v>979</v>
      </c>
      <c r="C137" s="612" t="s">
        <v>879</v>
      </c>
      <c r="D137" s="609" t="s">
        <v>980</v>
      </c>
      <c r="E137" s="610">
        <v>79759</v>
      </c>
      <c r="F137" s="610">
        <v>140786</v>
      </c>
      <c r="G137" s="610">
        <v>79759</v>
      </c>
      <c r="H137" s="610">
        <v>140786</v>
      </c>
      <c r="I137" s="610">
        <v>0</v>
      </c>
      <c r="J137" s="611">
        <v>0</v>
      </c>
    </row>
    <row r="138" spans="1:10">
      <c r="A138" s="607" t="s">
        <v>884</v>
      </c>
      <c r="B138" s="612" t="s">
        <v>979</v>
      </c>
      <c r="C138" s="612" t="s">
        <v>1020</v>
      </c>
      <c r="D138" s="609" t="s">
        <v>1021</v>
      </c>
      <c r="E138" s="610">
        <v>79759</v>
      </c>
      <c r="F138" s="610">
        <v>140786</v>
      </c>
      <c r="G138" s="610">
        <v>79759</v>
      </c>
      <c r="H138" s="610">
        <v>140786</v>
      </c>
      <c r="I138" s="610">
        <v>0</v>
      </c>
      <c r="J138" s="611">
        <v>0</v>
      </c>
    </row>
    <row r="139" spans="1:10">
      <c r="A139" s="607" t="s">
        <v>908</v>
      </c>
      <c r="B139" s="612" t="s">
        <v>879</v>
      </c>
      <c r="C139" s="612" t="s">
        <v>879</v>
      </c>
      <c r="D139" s="609" t="s">
        <v>982</v>
      </c>
      <c r="E139" s="610">
        <v>4302365</v>
      </c>
      <c r="F139" s="610">
        <v>94780094</v>
      </c>
      <c r="G139" s="610">
        <v>745288</v>
      </c>
      <c r="H139" s="610">
        <v>5812028</v>
      </c>
      <c r="I139" s="610">
        <v>3557077</v>
      </c>
      <c r="J139" s="611">
        <v>88968066</v>
      </c>
    </row>
    <row r="140" spans="1:10">
      <c r="A140" s="607" t="s">
        <v>908</v>
      </c>
      <c r="B140" s="612" t="s">
        <v>983</v>
      </c>
      <c r="C140" s="612" t="s">
        <v>879</v>
      </c>
      <c r="D140" s="609" t="s">
        <v>984</v>
      </c>
      <c r="E140" s="610">
        <v>93915</v>
      </c>
      <c r="F140" s="610">
        <v>21860467</v>
      </c>
      <c r="G140" s="610">
        <v>39850</v>
      </c>
      <c r="H140" s="610">
        <v>867731</v>
      </c>
      <c r="I140" s="610">
        <v>54065</v>
      </c>
      <c r="J140" s="611">
        <v>20992736</v>
      </c>
    </row>
    <row r="141" spans="1:10">
      <c r="A141" s="607" t="s">
        <v>908</v>
      </c>
      <c r="B141" s="612" t="s">
        <v>983</v>
      </c>
      <c r="C141" s="612" t="s">
        <v>1020</v>
      </c>
      <c r="D141" s="609" t="s">
        <v>1021</v>
      </c>
      <c r="E141" s="610">
        <v>93915</v>
      </c>
      <c r="F141" s="610">
        <v>21860467</v>
      </c>
      <c r="G141" s="610">
        <v>39850</v>
      </c>
      <c r="H141" s="610">
        <v>867731</v>
      </c>
      <c r="I141" s="610">
        <v>54065</v>
      </c>
      <c r="J141" s="611">
        <v>20992736</v>
      </c>
    </row>
    <row r="142" spans="1:10">
      <c r="A142" s="607" t="s">
        <v>908</v>
      </c>
      <c r="B142" s="612" t="s">
        <v>989</v>
      </c>
      <c r="C142" s="612" t="s">
        <v>879</v>
      </c>
      <c r="D142" s="609" t="s">
        <v>990</v>
      </c>
      <c r="E142" s="610">
        <v>4208450</v>
      </c>
      <c r="F142" s="610">
        <v>72919627</v>
      </c>
      <c r="G142" s="610">
        <v>705438</v>
      </c>
      <c r="H142" s="610">
        <v>4944297</v>
      </c>
      <c r="I142" s="610">
        <v>3503012</v>
      </c>
      <c r="J142" s="611">
        <v>67975330</v>
      </c>
    </row>
    <row r="143" spans="1:10">
      <c r="A143" s="607" t="s">
        <v>908</v>
      </c>
      <c r="B143" s="612" t="s">
        <v>989</v>
      </c>
      <c r="C143" s="612" t="s">
        <v>922</v>
      </c>
      <c r="D143" s="609" t="s">
        <v>1022</v>
      </c>
      <c r="E143" s="610">
        <v>4081684</v>
      </c>
      <c r="F143" s="610">
        <v>70006881</v>
      </c>
      <c r="G143" s="610">
        <v>578672</v>
      </c>
      <c r="H143" s="610">
        <v>4506551</v>
      </c>
      <c r="I143" s="610">
        <v>3503012</v>
      </c>
      <c r="J143" s="611">
        <v>65500330</v>
      </c>
    </row>
    <row r="144" spans="1:10">
      <c r="A144" s="607" t="s">
        <v>908</v>
      </c>
      <c r="B144" s="612" t="s">
        <v>989</v>
      </c>
      <c r="C144" s="612" t="s">
        <v>1020</v>
      </c>
      <c r="D144" s="609" t="s">
        <v>1021</v>
      </c>
      <c r="E144" s="610">
        <v>126766</v>
      </c>
      <c r="F144" s="610">
        <v>2912746</v>
      </c>
      <c r="G144" s="610">
        <v>126766</v>
      </c>
      <c r="H144" s="610">
        <v>437746</v>
      </c>
      <c r="I144" s="610">
        <v>0</v>
      </c>
      <c r="J144" s="611">
        <v>2475000</v>
      </c>
    </row>
    <row r="145" spans="1:10">
      <c r="A145" s="607" t="s">
        <v>911</v>
      </c>
      <c r="B145" s="612" t="s">
        <v>879</v>
      </c>
      <c r="C145" s="612" t="s">
        <v>879</v>
      </c>
      <c r="D145" s="609" t="s">
        <v>1005</v>
      </c>
      <c r="E145" s="610">
        <v>96418</v>
      </c>
      <c r="F145" s="610">
        <v>530498</v>
      </c>
      <c r="G145" s="610">
        <v>96418</v>
      </c>
      <c r="H145" s="610">
        <v>530498</v>
      </c>
      <c r="I145" s="610">
        <v>0</v>
      </c>
      <c r="J145" s="611">
        <v>0</v>
      </c>
    </row>
    <row r="146" spans="1:10">
      <c r="A146" s="607" t="s">
        <v>911</v>
      </c>
      <c r="B146" s="612" t="s">
        <v>1006</v>
      </c>
      <c r="C146" s="612" t="s">
        <v>879</v>
      </c>
      <c r="D146" s="609" t="s">
        <v>1007</v>
      </c>
      <c r="E146" s="610">
        <v>21300</v>
      </c>
      <c r="F146" s="610">
        <v>79919</v>
      </c>
      <c r="G146" s="610">
        <v>21300</v>
      </c>
      <c r="H146" s="610">
        <v>79919</v>
      </c>
      <c r="I146" s="610">
        <v>0</v>
      </c>
      <c r="J146" s="611">
        <v>0</v>
      </c>
    </row>
    <row r="147" spans="1:10">
      <c r="A147" s="607" t="s">
        <v>911</v>
      </c>
      <c r="B147" s="612" t="s">
        <v>1006</v>
      </c>
      <c r="C147" s="612" t="s">
        <v>1020</v>
      </c>
      <c r="D147" s="609" t="s">
        <v>1021</v>
      </c>
      <c r="E147" s="610">
        <v>21300</v>
      </c>
      <c r="F147" s="610">
        <v>79919</v>
      </c>
      <c r="G147" s="610">
        <v>21300</v>
      </c>
      <c r="H147" s="610">
        <v>79919</v>
      </c>
      <c r="I147" s="610">
        <v>0</v>
      </c>
      <c r="J147" s="611">
        <v>0</v>
      </c>
    </row>
    <row r="148" spans="1:10">
      <c r="A148" s="607" t="s">
        <v>911</v>
      </c>
      <c r="B148" s="612" t="s">
        <v>1009</v>
      </c>
      <c r="C148" s="612" t="s">
        <v>879</v>
      </c>
      <c r="D148" s="609" t="s">
        <v>1010</v>
      </c>
      <c r="E148" s="610">
        <v>75118</v>
      </c>
      <c r="F148" s="610">
        <v>450579</v>
      </c>
      <c r="G148" s="610">
        <v>75118</v>
      </c>
      <c r="H148" s="610">
        <v>450579</v>
      </c>
      <c r="I148" s="610">
        <v>0</v>
      </c>
      <c r="J148" s="611">
        <v>0</v>
      </c>
    </row>
    <row r="149" spans="1:10">
      <c r="A149" s="607" t="s">
        <v>911</v>
      </c>
      <c r="B149" s="612" t="s">
        <v>1009</v>
      </c>
      <c r="C149" s="612" t="s">
        <v>1020</v>
      </c>
      <c r="D149" s="609" t="s">
        <v>1021</v>
      </c>
      <c r="E149" s="610">
        <v>75118</v>
      </c>
      <c r="F149" s="610">
        <v>450579</v>
      </c>
      <c r="G149" s="610">
        <v>75118</v>
      </c>
      <c r="H149" s="610">
        <v>450579</v>
      </c>
      <c r="I149" s="610">
        <v>0</v>
      </c>
      <c r="J149" s="611">
        <v>0</v>
      </c>
    </row>
    <row r="150" spans="1:10">
      <c r="A150" s="607" t="s">
        <v>920</v>
      </c>
      <c r="B150" s="612" t="s">
        <v>879</v>
      </c>
      <c r="C150" s="612" t="s">
        <v>879</v>
      </c>
      <c r="D150" s="609" t="s">
        <v>1016</v>
      </c>
      <c r="E150" s="610">
        <v>0</v>
      </c>
      <c r="F150" s="610">
        <v>100954</v>
      </c>
      <c r="G150" s="610">
        <v>0</v>
      </c>
      <c r="H150" s="610">
        <v>100954</v>
      </c>
      <c r="I150" s="610">
        <v>0</v>
      </c>
      <c r="J150" s="611">
        <v>0</v>
      </c>
    </row>
    <row r="151" spans="1:10">
      <c r="A151" s="607" t="s">
        <v>920</v>
      </c>
      <c r="B151" s="612" t="s">
        <v>1017</v>
      </c>
      <c r="C151" s="612" t="s">
        <v>879</v>
      </c>
      <c r="D151" s="609" t="s">
        <v>1018</v>
      </c>
      <c r="E151" s="610">
        <v>0</v>
      </c>
      <c r="F151" s="610">
        <v>100954</v>
      </c>
      <c r="G151" s="610">
        <v>0</v>
      </c>
      <c r="H151" s="610">
        <v>100954</v>
      </c>
      <c r="I151" s="610">
        <v>0</v>
      </c>
      <c r="J151" s="611">
        <v>0</v>
      </c>
    </row>
    <row r="152" spans="1:10">
      <c r="A152" s="607" t="s">
        <v>920</v>
      </c>
      <c r="B152" s="612" t="s">
        <v>1017</v>
      </c>
      <c r="C152" s="612" t="s">
        <v>908</v>
      </c>
      <c r="D152" s="609" t="s">
        <v>1023</v>
      </c>
      <c r="E152" s="610">
        <v>0</v>
      </c>
      <c r="F152" s="610">
        <v>100954</v>
      </c>
      <c r="G152" s="610">
        <v>0</v>
      </c>
      <c r="H152" s="610">
        <v>100954</v>
      </c>
      <c r="I152" s="610">
        <v>0</v>
      </c>
      <c r="J152" s="611">
        <v>0</v>
      </c>
    </row>
    <row r="153" spans="1:10">
      <c r="A153" s="607" t="s">
        <v>879</v>
      </c>
      <c r="B153" s="612" t="s">
        <v>879</v>
      </c>
      <c r="C153" s="612" t="s">
        <v>879</v>
      </c>
      <c r="D153" s="609" t="s">
        <v>1024</v>
      </c>
      <c r="E153" s="610">
        <v>5920435</v>
      </c>
      <c r="F153" s="610">
        <v>46073945</v>
      </c>
      <c r="G153" s="610">
        <v>5920435</v>
      </c>
      <c r="H153" s="610">
        <v>46073945</v>
      </c>
      <c r="I153" s="610">
        <v>0</v>
      </c>
      <c r="J153" s="611">
        <v>0</v>
      </c>
    </row>
    <row r="154" spans="1:10">
      <c r="A154" s="607" t="s">
        <v>879</v>
      </c>
      <c r="B154" s="612" t="s">
        <v>879</v>
      </c>
      <c r="C154" s="612" t="s">
        <v>879</v>
      </c>
      <c r="D154" s="609" t="s">
        <v>1025</v>
      </c>
      <c r="E154" s="610">
        <v>5920435</v>
      </c>
      <c r="F154" s="610">
        <v>46045599</v>
      </c>
      <c r="G154" s="610">
        <v>5920435</v>
      </c>
      <c r="H154" s="610">
        <v>46045599</v>
      </c>
      <c r="I154" s="610">
        <v>0</v>
      </c>
      <c r="J154" s="611">
        <v>0</v>
      </c>
    </row>
    <row r="155" spans="1:10">
      <c r="A155" s="607" t="s">
        <v>879</v>
      </c>
      <c r="B155" s="612" t="s">
        <v>879</v>
      </c>
      <c r="C155" s="612" t="s">
        <v>879</v>
      </c>
      <c r="D155" s="609" t="s">
        <v>1026</v>
      </c>
      <c r="E155" s="610">
        <v>0</v>
      </c>
      <c r="F155" s="610">
        <v>28346</v>
      </c>
      <c r="G155" s="610">
        <v>0</v>
      </c>
      <c r="H155" s="610">
        <v>28346</v>
      </c>
      <c r="I155" s="610">
        <v>0</v>
      </c>
      <c r="J155" s="611">
        <v>0</v>
      </c>
    </row>
    <row r="156" spans="1:10">
      <c r="A156" s="607" t="s">
        <v>879</v>
      </c>
      <c r="B156" s="612" t="s">
        <v>879</v>
      </c>
      <c r="C156" s="612" t="s">
        <v>879</v>
      </c>
      <c r="D156" s="609" t="s">
        <v>1027</v>
      </c>
      <c r="E156" s="610">
        <v>31471619</v>
      </c>
      <c r="F156" s="610">
        <v>279085442</v>
      </c>
      <c r="G156" s="610" t="s">
        <v>879</v>
      </c>
      <c r="H156" s="610" t="s">
        <v>879</v>
      </c>
      <c r="I156" s="610" t="s">
        <v>879</v>
      </c>
      <c r="J156" s="611" t="s">
        <v>879</v>
      </c>
    </row>
    <row r="157" spans="1:10">
      <c r="A157" s="607" t="s">
        <v>879</v>
      </c>
      <c r="B157" s="612" t="s">
        <v>879</v>
      </c>
      <c r="C157" s="612" t="s">
        <v>879</v>
      </c>
      <c r="D157" s="609" t="s">
        <v>879</v>
      </c>
      <c r="E157" s="610" t="s">
        <v>879</v>
      </c>
      <c r="F157" s="610" t="s">
        <v>879</v>
      </c>
      <c r="G157" s="610" t="s">
        <v>879</v>
      </c>
      <c r="H157" s="610" t="s">
        <v>879</v>
      </c>
      <c r="I157" s="610" t="s">
        <v>879</v>
      </c>
      <c r="J157" s="611" t="s">
        <v>879</v>
      </c>
    </row>
    <row r="158" spans="1:10">
      <c r="A158" s="607" t="s">
        <v>879</v>
      </c>
      <c r="B158" s="612" t="s">
        <v>879</v>
      </c>
      <c r="C158" s="612" t="s">
        <v>879</v>
      </c>
      <c r="D158" s="609" t="s">
        <v>1028</v>
      </c>
      <c r="E158" s="610">
        <v>135431946</v>
      </c>
      <c r="F158" s="610" t="s">
        <v>879</v>
      </c>
      <c r="G158" s="610" t="s">
        <v>879</v>
      </c>
      <c r="H158" s="610" t="s">
        <v>879</v>
      </c>
      <c r="I158" s="610" t="s">
        <v>879</v>
      </c>
      <c r="J158" s="611" t="s">
        <v>879</v>
      </c>
    </row>
    <row r="159" spans="1:10">
      <c r="A159" s="607" t="s">
        <v>879</v>
      </c>
      <c r="B159" s="612" t="s">
        <v>879</v>
      </c>
      <c r="C159" s="612" t="s">
        <v>879</v>
      </c>
      <c r="D159" s="609" t="s">
        <v>1029</v>
      </c>
      <c r="E159" s="610">
        <v>127958485</v>
      </c>
      <c r="F159" s="610" t="s">
        <v>879</v>
      </c>
      <c r="G159" s="610" t="s">
        <v>879</v>
      </c>
      <c r="H159" s="610" t="s">
        <v>879</v>
      </c>
      <c r="I159" s="610" t="s">
        <v>879</v>
      </c>
      <c r="J159" s="611" t="s">
        <v>879</v>
      </c>
    </row>
    <row r="160" spans="1:10">
      <c r="A160" s="607" t="s">
        <v>879</v>
      </c>
      <c r="B160" s="612" t="s">
        <v>879</v>
      </c>
      <c r="C160" s="612" t="s">
        <v>879</v>
      </c>
      <c r="D160" s="609" t="s">
        <v>1030</v>
      </c>
      <c r="E160" s="610">
        <v>14652394</v>
      </c>
      <c r="F160" s="610" t="s">
        <v>879</v>
      </c>
      <c r="G160" s="610" t="s">
        <v>879</v>
      </c>
      <c r="H160" s="610" t="s">
        <v>879</v>
      </c>
      <c r="I160" s="610" t="s">
        <v>879</v>
      </c>
      <c r="J160" s="611" t="s">
        <v>879</v>
      </c>
    </row>
    <row r="161" spans="1:10" ht="25.2">
      <c r="A161" s="607" t="s">
        <v>879</v>
      </c>
      <c r="B161" s="612" t="s">
        <v>879</v>
      </c>
      <c r="C161" s="612" t="s">
        <v>879</v>
      </c>
      <c r="D161" s="609" t="s">
        <v>1031</v>
      </c>
      <c r="E161" s="610">
        <v>142610879</v>
      </c>
      <c r="F161" s="610" t="s">
        <v>879</v>
      </c>
      <c r="G161" s="610" t="s">
        <v>879</v>
      </c>
      <c r="H161" s="610" t="s">
        <v>879</v>
      </c>
      <c r="I161" s="610" t="s">
        <v>879</v>
      </c>
      <c r="J161" s="611" t="s">
        <v>879</v>
      </c>
    </row>
    <row r="162" spans="1:10" ht="98.4" customHeight="1">
      <c r="A162" s="1466" t="s">
        <v>2174</v>
      </c>
      <c r="B162" s="1466" t="s">
        <v>879</v>
      </c>
      <c r="C162" s="1466" t="s">
        <v>879</v>
      </c>
      <c r="D162" s="1466" t="s">
        <v>879</v>
      </c>
      <c r="E162" s="1466" t="s">
        <v>879</v>
      </c>
      <c r="F162" s="1466" t="s">
        <v>879</v>
      </c>
      <c r="G162" s="1466" t="s">
        <v>879</v>
      </c>
      <c r="H162" s="1466" t="s">
        <v>879</v>
      </c>
      <c r="I162" s="1466" t="s">
        <v>879</v>
      </c>
      <c r="J162" s="1466" t="s">
        <v>879</v>
      </c>
    </row>
  </sheetData>
  <mergeCells count="13">
    <mergeCell ref="A162:J162"/>
    <mergeCell ref="K1:L1"/>
    <mergeCell ref="A67:D67"/>
    <mergeCell ref="E67:F67"/>
    <mergeCell ref="G67:H67"/>
    <mergeCell ref="I67:J67"/>
    <mergeCell ref="A1:D1"/>
    <mergeCell ref="A2:D2"/>
    <mergeCell ref="A3:J3"/>
    <mergeCell ref="A5:D5"/>
    <mergeCell ref="E5:F5"/>
    <mergeCell ref="G5:H5"/>
    <mergeCell ref="I5:J5"/>
  </mergeCells>
  <phoneticPr fontId="15" type="noConversion"/>
  <hyperlinks>
    <hyperlink ref="K1" location="預告統計資料發布時間表!A1" display="回發布時間表" xr:uid="{F5F827B1-5AC9-4F83-8050-450CA885489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B27A-5E2D-48EB-8CB1-C36EA1D3F5C5}">
  <dimension ref="A1:I39"/>
  <sheetViews>
    <sheetView workbookViewId="0">
      <selection activeCell="H1" sqref="H1:I1"/>
    </sheetView>
  </sheetViews>
  <sheetFormatPr defaultColWidth="9" defaultRowHeight="15"/>
  <cols>
    <col min="1" max="1" width="18.88671875" style="127" customWidth="1"/>
    <col min="2" max="2" width="16.33203125" style="127" customWidth="1"/>
    <col min="3" max="3" width="33.21875" style="127" customWidth="1"/>
    <col min="4" max="4" width="17.6640625" style="130" customWidth="1"/>
    <col min="5" max="5" width="17.6640625" style="127" customWidth="1"/>
    <col min="6" max="6" width="19.109375" style="127" customWidth="1"/>
    <col min="7" max="7" width="17.6640625" style="127" customWidth="1"/>
    <col min="8" max="16384" width="9" style="127"/>
  </cols>
  <sheetData>
    <row r="1" spans="1:9" ht="15.6" thickBot="1">
      <c r="A1" s="126" t="s">
        <v>753</v>
      </c>
      <c r="D1" s="126" t="s">
        <v>754</v>
      </c>
      <c r="E1" s="1469" t="s">
        <v>755</v>
      </c>
      <c r="F1" s="1470"/>
      <c r="G1" s="1471"/>
      <c r="H1" s="1453" t="s">
        <v>49</v>
      </c>
      <c r="I1" s="1453"/>
    </row>
    <row r="2" spans="1:9" ht="16.8" thickBot="1">
      <c r="A2" s="126" t="s">
        <v>756</v>
      </c>
      <c r="B2" s="128" t="s">
        <v>757</v>
      </c>
      <c r="C2" s="129"/>
      <c r="D2" s="126" t="s">
        <v>758</v>
      </c>
      <c r="E2" s="1469" t="s">
        <v>759</v>
      </c>
      <c r="F2" s="1470"/>
      <c r="G2" s="1471"/>
      <c r="H2"/>
    </row>
    <row r="3" spans="1:9" ht="36.6">
      <c r="A3" s="1472" t="s">
        <v>760</v>
      </c>
      <c r="B3" s="1472"/>
      <c r="C3" s="1472"/>
      <c r="D3" s="1472"/>
      <c r="E3" s="1472"/>
      <c r="F3" s="1472"/>
      <c r="G3" s="1472"/>
    </row>
    <row r="4" spans="1:9">
      <c r="A4" s="1473"/>
      <c r="B4" s="1473"/>
      <c r="C4" s="1473"/>
      <c r="D4" s="1473"/>
      <c r="E4" s="1473"/>
      <c r="F4" s="1473"/>
      <c r="G4" s="1473"/>
    </row>
    <row r="5" spans="1:9" ht="25.2" thickBot="1">
      <c r="A5" s="1468" t="s">
        <v>855</v>
      </c>
      <c r="B5" s="1468"/>
      <c r="C5" s="1468"/>
      <c r="D5" s="1468"/>
      <c r="E5" s="1468"/>
      <c r="F5" s="1468"/>
      <c r="G5" s="1468"/>
    </row>
    <row r="6" spans="1:9" ht="20.399999999999999" thickBot="1">
      <c r="A6" s="1474" t="s">
        <v>762</v>
      </c>
      <c r="B6" s="1475"/>
      <c r="C6" s="1476"/>
      <c r="D6" s="1480" t="s">
        <v>763</v>
      </c>
      <c r="E6" s="131"/>
      <c r="F6" s="132"/>
      <c r="G6" s="1482" t="s">
        <v>764</v>
      </c>
    </row>
    <row r="7" spans="1:9" ht="40.200000000000003" thickBot="1">
      <c r="A7" s="1477"/>
      <c r="B7" s="1478"/>
      <c r="C7" s="1479"/>
      <c r="D7" s="1481"/>
      <c r="E7" s="133" t="s">
        <v>765</v>
      </c>
      <c r="F7" s="133" t="s">
        <v>766</v>
      </c>
      <c r="G7" s="1483"/>
    </row>
    <row r="8" spans="1:9" ht="19.8">
      <c r="A8" s="1484" t="s">
        <v>767</v>
      </c>
      <c r="B8" s="1486" t="s">
        <v>768</v>
      </c>
      <c r="C8" s="1487"/>
      <c r="D8" s="137">
        <v>169.75</v>
      </c>
      <c r="E8" s="135">
        <v>0</v>
      </c>
      <c r="F8" s="135">
        <v>0</v>
      </c>
      <c r="G8" s="140">
        <v>3</v>
      </c>
    </row>
    <row r="9" spans="1:9" ht="19.8">
      <c r="A9" s="1484"/>
      <c r="B9" s="1488" t="s">
        <v>769</v>
      </c>
      <c r="C9" s="1489"/>
      <c r="D9" s="137">
        <v>169.75</v>
      </c>
      <c r="E9" s="138">
        <v>0</v>
      </c>
      <c r="F9" s="139">
        <v>0</v>
      </c>
      <c r="G9" s="140">
        <v>3</v>
      </c>
    </row>
    <row r="10" spans="1:9" ht="19.8">
      <c r="A10" s="1484"/>
      <c r="B10" s="1490" t="s">
        <v>770</v>
      </c>
      <c r="C10" s="1491"/>
      <c r="D10" s="141"/>
      <c r="E10" s="138"/>
      <c r="F10" s="142"/>
      <c r="G10" s="143"/>
    </row>
    <row r="11" spans="1:9" ht="19.8">
      <c r="A11" s="1485"/>
      <c r="B11" s="1492" t="s">
        <v>771</v>
      </c>
      <c r="C11" s="1493"/>
      <c r="D11" s="141"/>
      <c r="E11" s="138"/>
      <c r="F11" s="142"/>
      <c r="G11" s="143"/>
    </row>
    <row r="12" spans="1:9" ht="19.8">
      <c r="A12" s="1497" t="s">
        <v>772</v>
      </c>
      <c r="B12" s="1490" t="s">
        <v>768</v>
      </c>
      <c r="C12" s="1491"/>
      <c r="D12" s="145">
        <v>169.75</v>
      </c>
      <c r="E12" s="138">
        <v>0</v>
      </c>
      <c r="F12" s="138">
        <v>0</v>
      </c>
      <c r="G12" s="140">
        <v>3</v>
      </c>
    </row>
    <row r="13" spans="1:9" ht="19.8">
      <c r="A13" s="1498"/>
      <c r="B13" s="1501" t="s">
        <v>773</v>
      </c>
      <c r="C13" s="1502"/>
      <c r="D13" s="138">
        <v>169.75</v>
      </c>
      <c r="E13" s="138">
        <v>0</v>
      </c>
      <c r="F13" s="138">
        <v>0</v>
      </c>
      <c r="G13" s="146"/>
    </row>
    <row r="14" spans="1:9" ht="19.8">
      <c r="A14" s="1498"/>
      <c r="B14" s="1501" t="s">
        <v>774</v>
      </c>
      <c r="C14" s="1502"/>
      <c r="D14" s="141"/>
      <c r="E14" s="138"/>
      <c r="F14" s="139"/>
      <c r="G14" s="147"/>
    </row>
    <row r="15" spans="1:9" ht="19.8">
      <c r="A15" s="1498"/>
      <c r="B15" s="1503" t="s">
        <v>775</v>
      </c>
      <c r="C15" s="148" t="s">
        <v>776</v>
      </c>
      <c r="D15" s="294">
        <v>60.28</v>
      </c>
      <c r="E15" s="150">
        <v>0</v>
      </c>
      <c r="F15" s="151">
        <v>0</v>
      </c>
      <c r="G15" s="143"/>
    </row>
    <row r="16" spans="1:9" ht="19.8">
      <c r="A16" s="1498"/>
      <c r="B16" s="1503"/>
      <c r="C16" s="152" t="s">
        <v>777</v>
      </c>
      <c r="D16" s="137">
        <v>60.28</v>
      </c>
      <c r="E16" s="138"/>
      <c r="F16" s="139">
        <v>0</v>
      </c>
      <c r="G16" s="143"/>
    </row>
    <row r="17" spans="1:7" ht="19.8">
      <c r="A17" s="1498"/>
      <c r="B17" s="1504"/>
      <c r="C17" s="152" t="s">
        <v>778</v>
      </c>
      <c r="D17" s="150">
        <v>0</v>
      </c>
      <c r="E17" s="138">
        <v>0</v>
      </c>
      <c r="F17" s="139"/>
      <c r="G17" s="147"/>
    </row>
    <row r="18" spans="1:7" ht="19.8">
      <c r="A18" s="1498"/>
      <c r="B18" s="1505" t="s">
        <v>779</v>
      </c>
      <c r="C18" s="144" t="s">
        <v>776</v>
      </c>
      <c r="D18" s="141">
        <v>0</v>
      </c>
      <c r="E18" s="138">
        <v>0</v>
      </c>
      <c r="F18" s="138">
        <v>0</v>
      </c>
      <c r="G18" s="146"/>
    </row>
    <row r="19" spans="1:7" ht="19.8">
      <c r="A19" s="1498"/>
      <c r="B19" s="1503"/>
      <c r="C19" s="152" t="s">
        <v>777</v>
      </c>
      <c r="D19" s="141"/>
      <c r="E19" s="138">
        <v>0</v>
      </c>
      <c r="F19" s="138">
        <v>0</v>
      </c>
      <c r="G19" s="146"/>
    </row>
    <row r="20" spans="1:7" ht="19.8">
      <c r="A20" s="1498"/>
      <c r="B20" s="1504"/>
      <c r="C20" s="152" t="s">
        <v>778</v>
      </c>
      <c r="D20" s="141"/>
      <c r="E20" s="138"/>
      <c r="F20" s="139"/>
      <c r="G20" s="147"/>
    </row>
    <row r="21" spans="1:7" ht="19.8">
      <c r="A21" s="1498"/>
      <c r="B21" s="1492" t="s">
        <v>780</v>
      </c>
      <c r="C21" s="144" t="s">
        <v>781</v>
      </c>
      <c r="D21" s="153"/>
      <c r="E21" s="154"/>
      <c r="F21" s="142"/>
      <c r="G21" s="143"/>
    </row>
    <row r="22" spans="1:7" ht="19.8">
      <c r="A22" s="1498"/>
      <c r="B22" s="1492"/>
      <c r="C22" s="144" t="s">
        <v>782</v>
      </c>
      <c r="D22" s="153"/>
      <c r="E22" s="153"/>
      <c r="F22" s="142"/>
      <c r="G22" s="143"/>
    </row>
    <row r="23" spans="1:7" ht="19.8">
      <c r="A23" s="1498"/>
      <c r="B23" s="1492"/>
      <c r="C23" s="144" t="s">
        <v>783</v>
      </c>
      <c r="D23" s="153"/>
      <c r="E23" s="153"/>
      <c r="F23" s="142"/>
      <c r="G23" s="140">
        <v>3</v>
      </c>
    </row>
    <row r="24" spans="1:7" ht="19.8">
      <c r="A24" s="1499"/>
      <c r="B24" s="1506" t="s">
        <v>784</v>
      </c>
      <c r="C24" s="152" t="s">
        <v>776</v>
      </c>
      <c r="D24" s="155"/>
      <c r="E24" s="156"/>
      <c r="F24" s="156"/>
      <c r="G24" s="146"/>
    </row>
    <row r="25" spans="1:7" ht="19.8">
      <c r="A25" s="1499"/>
      <c r="B25" s="1506"/>
      <c r="C25" s="152" t="s">
        <v>777</v>
      </c>
      <c r="D25" s="155"/>
      <c r="E25" s="156"/>
      <c r="F25" s="156"/>
      <c r="G25" s="146"/>
    </row>
    <row r="26" spans="1:7" ht="19.8">
      <c r="A26" s="1500"/>
      <c r="B26" s="1506"/>
      <c r="C26" s="152" t="s">
        <v>778</v>
      </c>
      <c r="D26" s="155"/>
      <c r="E26" s="156"/>
      <c r="F26" s="157"/>
      <c r="G26" s="158"/>
    </row>
    <row r="27" spans="1:7" ht="20.399999999999999" thickBot="1">
      <c r="A27" s="1494" t="s">
        <v>785</v>
      </c>
      <c r="B27" s="1495"/>
      <c r="C27" s="159" t="s">
        <v>786</v>
      </c>
      <c r="D27" s="295"/>
      <c r="E27" s="296"/>
      <c r="F27" s="297"/>
      <c r="G27" s="298"/>
    </row>
    <row r="28" spans="1:7">
      <c r="A28" s="299"/>
      <c r="D28" s="1473"/>
      <c r="E28" s="1473"/>
      <c r="F28" s="299"/>
      <c r="G28" s="160"/>
    </row>
    <row r="29" spans="1:7">
      <c r="A29" s="300"/>
      <c r="B29" s="300"/>
      <c r="C29" s="300"/>
      <c r="D29" s="301"/>
      <c r="E29" s="300"/>
      <c r="F29" s="1496" t="s">
        <v>856</v>
      </c>
      <c r="G29" s="1496"/>
    </row>
    <row r="30" spans="1:7">
      <c r="A30" s="161" t="s">
        <v>787</v>
      </c>
      <c r="C30" s="160"/>
      <c r="G30" s="160"/>
    </row>
    <row r="31" spans="1:7">
      <c r="A31" s="161" t="s">
        <v>788</v>
      </c>
      <c r="C31" s="160"/>
      <c r="G31" s="160"/>
    </row>
    <row r="32" spans="1:7">
      <c r="C32" s="160"/>
      <c r="G32" s="160"/>
    </row>
    <row r="36" spans="1:3" ht="16.2">
      <c r="A36" s="162"/>
      <c r="C36" s="163"/>
    </row>
    <row r="37" spans="1:3" ht="16.2">
      <c r="A37" s="162"/>
      <c r="C37" s="163"/>
    </row>
    <row r="38" spans="1:3" ht="16.2">
      <c r="A38" s="162"/>
      <c r="C38" s="163"/>
    </row>
    <row r="39" spans="1:3" ht="16.2">
      <c r="A39" s="162"/>
      <c r="C39" s="164"/>
    </row>
  </sheetData>
  <mergeCells count="25">
    <mergeCell ref="A27:B27"/>
    <mergeCell ref="D28:E28"/>
    <mergeCell ref="F29:G29"/>
    <mergeCell ref="A12:A26"/>
    <mergeCell ref="B12:C12"/>
    <mergeCell ref="B13:C13"/>
    <mergeCell ref="B14:C14"/>
    <mergeCell ref="B15:B17"/>
    <mergeCell ref="B18:B20"/>
    <mergeCell ref="B21:B23"/>
    <mergeCell ref="B24:B26"/>
    <mergeCell ref="A6:C7"/>
    <mergeCell ref="D6:D7"/>
    <mergeCell ref="G6:G7"/>
    <mergeCell ref="A8:A11"/>
    <mergeCell ref="B8:C8"/>
    <mergeCell ref="B9:C9"/>
    <mergeCell ref="B10:C10"/>
    <mergeCell ref="B11:C11"/>
    <mergeCell ref="A5:G5"/>
    <mergeCell ref="E1:G1"/>
    <mergeCell ref="H1:I1"/>
    <mergeCell ref="E2:G2"/>
    <mergeCell ref="A3:G3"/>
    <mergeCell ref="A4:G4"/>
  </mergeCells>
  <phoneticPr fontId="15" type="noConversion"/>
  <hyperlinks>
    <hyperlink ref="H1" location="預告統計資料發布時間表!A1" display="回發布時間表" xr:uid="{D87EDA15-E363-472E-8AC7-C8E39271815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EC7AE-E1EF-4395-8151-622D7CD381C1}">
  <dimension ref="A1:BJ30"/>
  <sheetViews>
    <sheetView topLeftCell="A19" workbookViewId="0">
      <selection activeCell="N17" sqref="N17"/>
    </sheetView>
  </sheetViews>
  <sheetFormatPr defaultRowHeight="16.2"/>
  <cols>
    <col min="1" max="1" width="4.88671875" customWidth="1"/>
    <col min="2" max="2" width="21.88671875" customWidth="1"/>
    <col min="3" max="3" width="15.21875" customWidth="1"/>
    <col min="4" max="4" width="14.21875" bestFit="1" customWidth="1"/>
    <col min="5" max="5" width="13.109375" customWidth="1"/>
    <col min="6" max="8" width="14.21875" bestFit="1" customWidth="1"/>
    <col min="9" max="9" width="13.21875" customWidth="1"/>
    <col min="10" max="10" width="14.33203125" bestFit="1" customWidth="1"/>
    <col min="11" max="11" width="9.109375" customWidth="1"/>
    <col min="12" max="12" width="12.6640625" customWidth="1"/>
    <col min="13" max="13" width="8.21875" customWidth="1"/>
    <col min="14" max="14" width="12.44140625" bestFit="1" customWidth="1"/>
    <col min="15" max="15" width="12.33203125" customWidth="1"/>
    <col min="16" max="16" width="12.21875" bestFit="1" customWidth="1"/>
    <col min="17" max="17" width="12.77734375" customWidth="1"/>
    <col min="18" max="18" width="11.21875" customWidth="1"/>
    <col min="19" max="22" width="8.109375" customWidth="1"/>
    <col min="23" max="25" width="7.6640625" customWidth="1"/>
    <col min="26" max="26" width="8.6640625" customWidth="1"/>
    <col min="27" max="28" width="6.6640625" customWidth="1"/>
    <col min="29" max="29" width="7.44140625" customWidth="1"/>
    <col min="30" max="30" width="6.6640625" customWidth="1"/>
    <col min="32" max="36" width="12.6640625" customWidth="1"/>
    <col min="48" max="49" width="8.88671875" style="293"/>
    <col min="50" max="58" width="10.6640625" customWidth="1"/>
  </cols>
  <sheetData>
    <row r="1" spans="1:60" s="165" customFormat="1" ht="45">
      <c r="B1" s="1510" t="s">
        <v>789</v>
      </c>
      <c r="C1" s="1510"/>
      <c r="D1" s="1510"/>
      <c r="E1" s="1510"/>
      <c r="F1" s="1510"/>
      <c r="G1" s="1510"/>
      <c r="H1" s="1510"/>
      <c r="I1" s="1510"/>
      <c r="J1" s="1510"/>
      <c r="K1" s="1510"/>
      <c r="L1" s="1510"/>
      <c r="M1" s="1510"/>
      <c r="N1" s="1510"/>
      <c r="O1" s="1510"/>
      <c r="P1" s="1510"/>
      <c r="Q1" s="1510"/>
      <c r="R1" s="1510"/>
      <c r="S1" s="1510"/>
      <c r="T1" s="1510"/>
      <c r="U1" s="1510"/>
      <c r="V1" s="1510"/>
      <c r="W1" s="1510"/>
      <c r="X1" s="1510"/>
      <c r="Y1" s="1510"/>
      <c r="Z1" s="1510"/>
      <c r="AA1" s="1510"/>
      <c r="AB1" s="1510"/>
      <c r="AC1" s="1510"/>
      <c r="AD1" s="1510"/>
      <c r="AE1" s="166"/>
      <c r="AF1" s="166"/>
      <c r="AG1" s="166"/>
      <c r="AH1" s="166"/>
      <c r="AI1" s="166"/>
      <c r="AJ1" s="166"/>
      <c r="AK1" s="166"/>
      <c r="AL1" s="167"/>
      <c r="AM1" s="167"/>
      <c r="AN1" s="167"/>
      <c r="AO1" s="167"/>
      <c r="AP1" s="167"/>
      <c r="AQ1" s="167"/>
      <c r="AR1" s="167"/>
      <c r="AS1" s="167"/>
      <c r="AT1" s="167"/>
      <c r="AU1" s="167"/>
      <c r="AV1" s="168"/>
      <c r="AW1" s="168"/>
      <c r="AX1" s="167"/>
      <c r="AY1" s="167"/>
      <c r="AZ1" s="167"/>
      <c r="BA1" s="167"/>
      <c r="BB1" s="167"/>
      <c r="BC1" s="167"/>
      <c r="BD1" s="167"/>
      <c r="BE1" s="167"/>
      <c r="BF1" s="167"/>
      <c r="BG1" s="1511" t="s">
        <v>49</v>
      </c>
      <c r="BH1" s="1511"/>
    </row>
    <row r="2" spans="1:60" s="169" customFormat="1" ht="28.8" thickBot="1">
      <c r="B2" s="170"/>
      <c r="C2" s="1512" t="s">
        <v>857</v>
      </c>
      <c r="D2" s="1512"/>
      <c r="E2" s="1512"/>
      <c r="F2" s="1512"/>
      <c r="G2" s="1512"/>
      <c r="H2" s="1512"/>
      <c r="I2" s="1512"/>
      <c r="J2" s="1512"/>
      <c r="K2" s="1512"/>
      <c r="L2" s="1512"/>
      <c r="M2" s="1512"/>
      <c r="N2" s="1512"/>
      <c r="O2" s="1512"/>
      <c r="P2" s="1512"/>
      <c r="Q2" s="1512"/>
      <c r="R2" s="1512"/>
      <c r="S2" s="1512"/>
      <c r="T2" s="1512"/>
      <c r="U2" s="171"/>
      <c r="V2" s="171" t="s">
        <v>791</v>
      </c>
      <c r="W2" s="171"/>
      <c r="X2" s="171"/>
      <c r="Y2" s="171"/>
      <c r="Z2" s="171"/>
      <c r="AA2" s="171"/>
      <c r="AC2" s="1513" t="s">
        <v>792</v>
      </c>
      <c r="AD2" s="1513"/>
      <c r="AK2" s="1514"/>
      <c r="AL2" s="1514"/>
      <c r="AM2" s="1514"/>
      <c r="AN2" s="1514"/>
      <c r="AO2" s="1514"/>
      <c r="AP2" s="1514"/>
      <c r="AQ2" s="1514"/>
      <c r="AR2" s="1514"/>
      <c r="AS2" s="1514"/>
      <c r="AT2" s="1514"/>
      <c r="AU2" s="1514"/>
      <c r="AV2" s="1514"/>
      <c r="AW2" s="1514"/>
      <c r="AX2" s="1514"/>
      <c r="AY2" s="1514"/>
      <c r="AZ2" s="1514"/>
      <c r="BA2" s="1514"/>
      <c r="BB2" s="1514"/>
      <c r="BC2" s="1514"/>
      <c r="BD2" s="1514"/>
      <c r="BE2" s="1514"/>
      <c r="BF2" s="1514"/>
    </row>
    <row r="3" spans="1:60" s="162" customFormat="1" ht="139.19999999999999" thickBot="1">
      <c r="B3" s="172" t="s">
        <v>793</v>
      </c>
      <c r="C3" s="173" t="s">
        <v>794</v>
      </c>
      <c r="D3" s="174" t="s">
        <v>795</v>
      </c>
      <c r="E3" s="174" t="s">
        <v>796</v>
      </c>
      <c r="F3" s="174" t="s">
        <v>797</v>
      </c>
      <c r="G3" s="174" t="s">
        <v>798</v>
      </c>
      <c r="H3" s="174" t="s">
        <v>799</v>
      </c>
      <c r="I3" s="174" t="s">
        <v>800</v>
      </c>
      <c r="J3" s="175" t="s">
        <v>801</v>
      </c>
      <c r="K3" s="174" t="s">
        <v>802</v>
      </c>
      <c r="L3" s="174" t="s">
        <v>803</v>
      </c>
      <c r="M3" s="174" t="s">
        <v>804</v>
      </c>
      <c r="N3" s="174" t="s">
        <v>805</v>
      </c>
      <c r="O3" s="174" t="s">
        <v>806</v>
      </c>
      <c r="P3" s="174" t="s">
        <v>807</v>
      </c>
      <c r="Q3" s="174" t="s">
        <v>808</v>
      </c>
      <c r="R3" s="174" t="s">
        <v>809</v>
      </c>
      <c r="S3" s="174" t="s">
        <v>810</v>
      </c>
      <c r="T3" s="174" t="s">
        <v>811</v>
      </c>
      <c r="U3" s="174" t="s">
        <v>812</v>
      </c>
      <c r="V3" s="174" t="s">
        <v>813</v>
      </c>
      <c r="W3" s="174" t="s">
        <v>814</v>
      </c>
      <c r="X3" s="174" t="s">
        <v>815</v>
      </c>
      <c r="Y3" s="174" t="s">
        <v>816</v>
      </c>
      <c r="Z3" s="174" t="s">
        <v>817</v>
      </c>
      <c r="AA3" s="174" t="s">
        <v>818</v>
      </c>
      <c r="AB3" s="174" t="s">
        <v>819</v>
      </c>
      <c r="AC3" s="176" t="s">
        <v>820</v>
      </c>
      <c r="AD3" s="177" t="s">
        <v>821</v>
      </c>
      <c r="AE3" s="178"/>
      <c r="AF3" s="179" t="s">
        <v>822</v>
      </c>
      <c r="AG3" s="180" t="s">
        <v>823</v>
      </c>
      <c r="AH3" s="181" t="s">
        <v>824</v>
      </c>
      <c r="AI3" s="181" t="s">
        <v>825</v>
      </c>
      <c r="AJ3" s="181" t="s">
        <v>826</v>
      </c>
      <c r="AK3" s="182"/>
      <c r="AL3" s="183" t="s">
        <v>827</v>
      </c>
      <c r="AM3" s="181" t="s">
        <v>828</v>
      </c>
      <c r="AN3" s="181" t="s">
        <v>829</v>
      </c>
      <c r="AO3" s="181" t="s">
        <v>830</v>
      </c>
      <c r="AP3" s="181" t="s">
        <v>831</v>
      </c>
      <c r="AQ3" s="183" t="s">
        <v>832</v>
      </c>
      <c r="AR3" s="181" t="s">
        <v>833</v>
      </c>
      <c r="AS3" s="181" t="s">
        <v>834</v>
      </c>
      <c r="AT3" s="181" t="s">
        <v>835</v>
      </c>
      <c r="AU3" s="182"/>
      <c r="AV3" s="184" t="s">
        <v>813</v>
      </c>
      <c r="AW3" s="185" t="s">
        <v>836</v>
      </c>
      <c r="AX3" s="181" t="s">
        <v>827</v>
      </c>
      <c r="AY3" s="181" t="s">
        <v>828</v>
      </c>
      <c r="AZ3" s="181" t="s">
        <v>829</v>
      </c>
      <c r="BA3" s="181" t="s">
        <v>830</v>
      </c>
      <c r="BB3" s="181" t="s">
        <v>831</v>
      </c>
      <c r="BC3" s="186" t="s">
        <v>832</v>
      </c>
      <c r="BD3" s="181" t="s">
        <v>833</v>
      </c>
      <c r="BE3" s="181" t="s">
        <v>834</v>
      </c>
      <c r="BF3" s="181" t="s">
        <v>835</v>
      </c>
    </row>
    <row r="4" spans="1:60" s="162" customFormat="1" ht="28.8" thickBot="1">
      <c r="B4" s="187" t="s">
        <v>837</v>
      </c>
      <c r="C4" s="188">
        <f t="shared" ref="C4:C22" si="0">SUM(D4:AD4)</f>
        <v>106564</v>
      </c>
      <c r="D4" s="188">
        <f>D5+D8+D14+D19</f>
        <v>26135</v>
      </c>
      <c r="E4" s="188">
        <f t="shared" ref="E4:AD4" si="1">E5+E8+E14+E19</f>
        <v>21328</v>
      </c>
      <c r="F4" s="188">
        <f t="shared" si="1"/>
        <v>6460</v>
      </c>
      <c r="G4" s="188">
        <f t="shared" si="1"/>
        <v>9806</v>
      </c>
      <c r="H4" s="188">
        <f t="shared" si="1"/>
        <v>12284</v>
      </c>
      <c r="I4" s="188">
        <f t="shared" si="1"/>
        <v>20827</v>
      </c>
      <c r="J4" s="189">
        <f>AF4</f>
        <v>3177</v>
      </c>
      <c r="K4" s="188">
        <f t="shared" si="1"/>
        <v>0</v>
      </c>
      <c r="L4" s="188">
        <f t="shared" si="1"/>
        <v>3771</v>
      </c>
      <c r="M4" s="188">
        <f t="shared" si="1"/>
        <v>0</v>
      </c>
      <c r="N4" s="188">
        <f t="shared" si="1"/>
        <v>2017</v>
      </c>
      <c r="O4" s="188">
        <f t="shared" si="1"/>
        <v>555</v>
      </c>
      <c r="P4" s="188">
        <f t="shared" si="1"/>
        <v>31</v>
      </c>
      <c r="Q4" s="188">
        <f t="shared" si="1"/>
        <v>0</v>
      </c>
      <c r="R4" s="188">
        <f t="shared" si="1"/>
        <v>80</v>
      </c>
      <c r="S4" s="188">
        <f t="shared" si="1"/>
        <v>0</v>
      </c>
      <c r="T4" s="188">
        <f t="shared" si="1"/>
        <v>8</v>
      </c>
      <c r="U4" s="188">
        <f t="shared" si="1"/>
        <v>0</v>
      </c>
      <c r="V4" s="188">
        <f t="shared" si="1"/>
        <v>85</v>
      </c>
      <c r="W4" s="188">
        <f t="shared" si="1"/>
        <v>0</v>
      </c>
      <c r="X4" s="188">
        <f t="shared" si="1"/>
        <v>0</v>
      </c>
      <c r="Y4" s="188">
        <f t="shared" si="1"/>
        <v>0</v>
      </c>
      <c r="Z4" s="188">
        <f t="shared" si="1"/>
        <v>0</v>
      </c>
      <c r="AA4" s="188">
        <f t="shared" si="1"/>
        <v>0</v>
      </c>
      <c r="AB4" s="188">
        <f t="shared" si="1"/>
        <v>0</v>
      </c>
      <c r="AC4" s="188">
        <f t="shared" si="1"/>
        <v>0</v>
      </c>
      <c r="AD4" s="190">
        <f t="shared" si="1"/>
        <v>0</v>
      </c>
      <c r="AE4" s="191"/>
      <c r="AF4" s="192">
        <f>AF5+AF8+AF14+AF19</f>
        <v>3177</v>
      </c>
      <c r="AG4" s="193">
        <f t="shared" ref="AG4" si="2">AG5+AG8+AG14+AG19</f>
        <v>3177</v>
      </c>
      <c r="AH4" s="193">
        <f>AH5+AH8+AH14+AH19</f>
        <v>0</v>
      </c>
      <c r="AI4" s="193">
        <f>AI5+AI8+AI14+AI19</f>
        <v>0</v>
      </c>
      <c r="AJ4" s="193">
        <f>AJ5+AJ8+AJ14+AJ19</f>
        <v>0</v>
      </c>
      <c r="AK4" s="194"/>
      <c r="AL4" s="193">
        <f t="shared" ref="AL4:AT4" si="3">AL5+AL8+AL14+AL19</f>
        <v>0</v>
      </c>
      <c r="AM4" s="193">
        <f t="shared" si="3"/>
        <v>0</v>
      </c>
      <c r="AN4" s="193">
        <f t="shared" si="3"/>
        <v>0</v>
      </c>
      <c r="AO4" s="193">
        <f t="shared" si="3"/>
        <v>0</v>
      </c>
      <c r="AP4" s="193">
        <f t="shared" si="3"/>
        <v>0</v>
      </c>
      <c r="AQ4" s="193">
        <f>AQ5+AQ8+AQ14+AQ19</f>
        <v>0</v>
      </c>
      <c r="AR4" s="193">
        <f t="shared" si="3"/>
        <v>0</v>
      </c>
      <c r="AS4" s="193">
        <f t="shared" si="3"/>
        <v>0</v>
      </c>
      <c r="AT4" s="193">
        <f t="shared" si="3"/>
        <v>0</v>
      </c>
      <c r="AU4" s="195"/>
      <c r="AV4" s="196">
        <f>SUM(AX4:BB4)</f>
        <v>0</v>
      </c>
      <c r="AW4" s="197">
        <f t="shared" ref="AW4:AW22" si="4">BC4+BD4+BE4+BF4</f>
        <v>0</v>
      </c>
      <c r="AX4" s="193">
        <f t="shared" ref="AX4:BF4" si="5">AX5+AX8+AX14+AX19</f>
        <v>0</v>
      </c>
      <c r="AY4" s="193">
        <f t="shared" si="5"/>
        <v>0</v>
      </c>
      <c r="AZ4" s="193">
        <f t="shared" si="5"/>
        <v>0</v>
      </c>
      <c r="BA4" s="193">
        <f t="shared" si="5"/>
        <v>0</v>
      </c>
      <c r="BB4" s="193">
        <f t="shared" si="5"/>
        <v>0</v>
      </c>
      <c r="BC4" s="198">
        <f>BC5+BC8+BC14+BC19</f>
        <v>0</v>
      </c>
      <c r="BD4" s="193">
        <f t="shared" si="5"/>
        <v>0</v>
      </c>
      <c r="BE4" s="193">
        <f t="shared" si="5"/>
        <v>0</v>
      </c>
      <c r="BF4" s="193">
        <f t="shared" si="5"/>
        <v>0</v>
      </c>
    </row>
    <row r="5" spans="1:60" s="162" customFormat="1" ht="25.2" thickBot="1">
      <c r="B5" s="199" t="s">
        <v>838</v>
      </c>
      <c r="C5" s="200">
        <f t="shared" si="0"/>
        <v>51601</v>
      </c>
      <c r="D5" s="200">
        <f>SUM(D6:D7)</f>
        <v>10800</v>
      </c>
      <c r="E5" s="200">
        <f t="shared" ref="E5:AD5" si="6">SUM(E6:E7)</f>
        <v>10171</v>
      </c>
      <c r="F5" s="200">
        <f t="shared" si="6"/>
        <v>2530</v>
      </c>
      <c r="G5" s="200">
        <f t="shared" si="6"/>
        <v>4169</v>
      </c>
      <c r="H5" s="200">
        <f t="shared" si="6"/>
        <v>4970</v>
      </c>
      <c r="I5" s="200">
        <f t="shared" si="6"/>
        <v>12080</v>
      </c>
      <c r="J5" s="201">
        <f t="shared" ref="J5:J22" si="7">AF5</f>
        <v>3110</v>
      </c>
      <c r="K5" s="200">
        <f t="shared" si="6"/>
        <v>0</v>
      </c>
      <c r="L5" s="200">
        <f t="shared" si="6"/>
        <v>2143</v>
      </c>
      <c r="M5" s="200">
        <f t="shared" si="6"/>
        <v>0</v>
      </c>
      <c r="N5" s="200">
        <f t="shared" si="6"/>
        <v>1512</v>
      </c>
      <c r="O5" s="200">
        <f t="shared" si="6"/>
        <v>0</v>
      </c>
      <c r="P5" s="200">
        <f t="shared" si="6"/>
        <v>31</v>
      </c>
      <c r="Q5" s="200">
        <f t="shared" si="6"/>
        <v>0</v>
      </c>
      <c r="R5" s="200">
        <f>SUM(R6:R7)</f>
        <v>0</v>
      </c>
      <c r="S5" s="200">
        <f t="shared" si="6"/>
        <v>0</v>
      </c>
      <c r="T5" s="200">
        <f t="shared" si="6"/>
        <v>0</v>
      </c>
      <c r="U5" s="200">
        <f t="shared" si="6"/>
        <v>0</v>
      </c>
      <c r="V5" s="200">
        <f t="shared" si="6"/>
        <v>85</v>
      </c>
      <c r="W5" s="200">
        <f t="shared" si="6"/>
        <v>0</v>
      </c>
      <c r="X5" s="200">
        <f t="shared" si="6"/>
        <v>0</v>
      </c>
      <c r="Y5" s="200">
        <f t="shared" si="6"/>
        <v>0</v>
      </c>
      <c r="Z5" s="200">
        <f t="shared" si="6"/>
        <v>0</v>
      </c>
      <c r="AA5" s="200">
        <f t="shared" si="6"/>
        <v>0</v>
      </c>
      <c r="AB5" s="200">
        <f t="shared" si="6"/>
        <v>0</v>
      </c>
      <c r="AC5" s="200">
        <f t="shared" si="6"/>
        <v>0</v>
      </c>
      <c r="AD5" s="202">
        <f t="shared" si="6"/>
        <v>0</v>
      </c>
      <c r="AE5" s="191"/>
      <c r="AF5" s="192">
        <f>SUM(AF6:AF7)</f>
        <v>3110</v>
      </c>
      <c r="AG5" s="193">
        <f t="shared" ref="AG5" si="8">SUM(AG6:AG7)</f>
        <v>3110</v>
      </c>
      <c r="AH5" s="193">
        <f>SUM(AH6:AH7)</f>
        <v>0</v>
      </c>
      <c r="AI5" s="193">
        <f>SUM(AI6:AI7)</f>
        <v>0</v>
      </c>
      <c r="AJ5" s="193">
        <f>SUM(AJ6:AJ7)</f>
        <v>0</v>
      </c>
      <c r="AK5" s="194"/>
      <c r="AL5" s="193">
        <f t="shared" ref="AL5:AT5" si="9">SUM(AL6:AL7)</f>
        <v>0</v>
      </c>
      <c r="AM5" s="193">
        <f t="shared" si="9"/>
        <v>0</v>
      </c>
      <c r="AN5" s="193">
        <f t="shared" si="9"/>
        <v>0</v>
      </c>
      <c r="AO5" s="193">
        <f t="shared" si="9"/>
        <v>0</v>
      </c>
      <c r="AP5" s="193">
        <f t="shared" si="9"/>
        <v>0</v>
      </c>
      <c r="AQ5" s="193">
        <f>SUM(AQ6:AQ7)</f>
        <v>0</v>
      </c>
      <c r="AR5" s="193">
        <f t="shared" si="9"/>
        <v>0</v>
      </c>
      <c r="AS5" s="193">
        <f t="shared" si="9"/>
        <v>0</v>
      </c>
      <c r="AT5" s="193">
        <f t="shared" si="9"/>
        <v>0</v>
      </c>
      <c r="AU5" s="195"/>
      <c r="AV5" s="203">
        <f t="shared" ref="AV5:AV22" si="10">SUM(AX5:BB5)</f>
        <v>0</v>
      </c>
      <c r="AW5" s="204">
        <f t="shared" si="4"/>
        <v>0</v>
      </c>
      <c r="AX5" s="193">
        <f t="shared" ref="AX5:BF5" si="11">SUM(AX6:AX7)</f>
        <v>0</v>
      </c>
      <c r="AY5" s="193">
        <f t="shared" si="11"/>
        <v>0</v>
      </c>
      <c r="AZ5" s="193">
        <f t="shared" si="11"/>
        <v>0</v>
      </c>
      <c r="BA5" s="193">
        <f t="shared" si="11"/>
        <v>0</v>
      </c>
      <c r="BB5" s="193">
        <f t="shared" si="11"/>
        <v>0</v>
      </c>
      <c r="BC5" s="198">
        <f>SUM(BC6:BC7)</f>
        <v>0</v>
      </c>
      <c r="BD5" s="193">
        <f t="shared" si="11"/>
        <v>0</v>
      </c>
      <c r="BE5" s="193">
        <f t="shared" si="11"/>
        <v>0</v>
      </c>
      <c r="BF5" s="193">
        <f t="shared" si="11"/>
        <v>0</v>
      </c>
    </row>
    <row r="6" spans="1:60" s="162" customFormat="1" ht="25.2" thickBot="1">
      <c r="B6" s="205" t="s">
        <v>839</v>
      </c>
      <c r="C6" s="206">
        <f>SUM(D6:AD6)</f>
        <v>49800</v>
      </c>
      <c r="D6" s="207">
        <v>10800</v>
      </c>
      <c r="E6" s="207">
        <v>9500</v>
      </c>
      <c r="F6" s="207">
        <v>2530</v>
      </c>
      <c r="G6" s="207">
        <v>3760</v>
      </c>
      <c r="H6" s="207">
        <v>4440</v>
      </c>
      <c r="I6" s="207">
        <v>12080</v>
      </c>
      <c r="J6" s="208">
        <f>AF6</f>
        <v>3110</v>
      </c>
      <c r="K6" s="207"/>
      <c r="L6" s="207">
        <v>2040</v>
      </c>
      <c r="M6" s="207"/>
      <c r="N6" s="207">
        <v>1460</v>
      </c>
      <c r="O6" s="207"/>
      <c r="P6" s="207"/>
      <c r="Q6" s="207"/>
      <c r="R6" s="207"/>
      <c r="S6" s="207"/>
      <c r="T6" s="207"/>
      <c r="U6" s="207"/>
      <c r="V6" s="207">
        <v>80</v>
      </c>
      <c r="W6" s="207"/>
      <c r="X6" s="207"/>
      <c r="Y6" s="207"/>
      <c r="Z6" s="207"/>
      <c r="AA6" s="207"/>
      <c r="AB6" s="207"/>
      <c r="AC6" s="209"/>
      <c r="AD6" s="210"/>
      <c r="AE6" s="191"/>
      <c r="AF6" s="192">
        <f>SUM(AG6:AJ6)</f>
        <v>3110</v>
      </c>
      <c r="AG6" s="211">
        <v>3110</v>
      </c>
      <c r="AH6" s="211"/>
      <c r="AI6" s="211"/>
      <c r="AJ6" s="211"/>
      <c r="AK6" s="191"/>
      <c r="AL6" s="212"/>
      <c r="AM6" s="212"/>
      <c r="AN6" s="212"/>
      <c r="AO6" s="212"/>
      <c r="AP6" s="212"/>
      <c r="AQ6" s="212"/>
      <c r="AR6" s="212"/>
      <c r="AS6" s="212"/>
      <c r="AT6" s="212"/>
      <c r="AU6" s="195"/>
      <c r="AV6" s="213">
        <f t="shared" si="10"/>
        <v>0</v>
      </c>
      <c r="AW6" s="214">
        <f t="shared" si="4"/>
        <v>0</v>
      </c>
      <c r="AX6" s="212">
        <f>AL6*2</f>
        <v>0</v>
      </c>
      <c r="AY6" s="212">
        <f>AM6*50</f>
        <v>0</v>
      </c>
      <c r="AZ6" s="212">
        <f>AN6*25</f>
        <v>0</v>
      </c>
      <c r="BA6" s="212">
        <f>AO6*40</f>
        <v>0</v>
      </c>
      <c r="BB6" s="212">
        <f>AP6*60</f>
        <v>0</v>
      </c>
      <c r="BC6" s="215">
        <f>AQ6*4</f>
        <v>0</v>
      </c>
      <c r="BD6" s="212">
        <f>AR6*0.5</f>
        <v>0</v>
      </c>
      <c r="BE6" s="212">
        <f>AS6*12</f>
        <v>0</v>
      </c>
      <c r="BF6" s="212">
        <f>AT6*12</f>
        <v>0</v>
      </c>
    </row>
    <row r="7" spans="1:60" s="162" customFormat="1" ht="25.2" thickBot="1">
      <c r="B7" s="216" t="s">
        <v>840</v>
      </c>
      <c r="C7" s="217">
        <f t="shared" si="0"/>
        <v>1801</v>
      </c>
      <c r="D7" s="218"/>
      <c r="E7" s="218">
        <v>671</v>
      </c>
      <c r="F7" s="218"/>
      <c r="G7" s="218">
        <v>409</v>
      </c>
      <c r="H7" s="218">
        <v>530</v>
      </c>
      <c r="I7" s="218"/>
      <c r="J7" s="208">
        <f>AF7</f>
        <v>0</v>
      </c>
      <c r="K7" s="219"/>
      <c r="L7" s="219">
        <v>103</v>
      </c>
      <c r="M7" s="219"/>
      <c r="N7" s="219">
        <v>52</v>
      </c>
      <c r="O7" s="220"/>
      <c r="P7" s="207">
        <v>31</v>
      </c>
      <c r="Q7" s="207"/>
      <c r="R7" s="207"/>
      <c r="S7" s="207"/>
      <c r="T7" s="219"/>
      <c r="U7" s="219"/>
      <c r="V7" s="219">
        <v>5</v>
      </c>
      <c r="W7" s="219"/>
      <c r="X7" s="219"/>
      <c r="Y7" s="219"/>
      <c r="Z7" s="219"/>
      <c r="AA7" s="219"/>
      <c r="AB7" s="219"/>
      <c r="AC7" s="221"/>
      <c r="AD7" s="222"/>
      <c r="AE7" s="191"/>
      <c r="AF7" s="192">
        <f>SUM(AG7:AJ7)</f>
        <v>0</v>
      </c>
      <c r="AG7" s="223"/>
      <c r="AH7" s="224"/>
      <c r="AI7" s="211"/>
      <c r="AJ7" s="211"/>
      <c r="AK7" s="191"/>
      <c r="AL7" s="212"/>
      <c r="AM7" s="212"/>
      <c r="AN7" s="212"/>
      <c r="AO7" s="212"/>
      <c r="AP7" s="212"/>
      <c r="AQ7" s="212"/>
      <c r="AR7" s="212"/>
      <c r="AS7" s="212"/>
      <c r="AT7" s="212"/>
      <c r="AU7" s="195"/>
      <c r="AV7" s="213">
        <f t="shared" si="10"/>
        <v>0</v>
      </c>
      <c r="AW7" s="225">
        <f t="shared" si="4"/>
        <v>0</v>
      </c>
      <c r="AX7" s="212">
        <f>AL7*2</f>
        <v>0</v>
      </c>
      <c r="AY7" s="212">
        <f>AM7*50</f>
        <v>0</v>
      </c>
      <c r="AZ7" s="212">
        <f>AN7*25</f>
        <v>0</v>
      </c>
      <c r="BA7" s="212">
        <f>AO7*40</f>
        <v>0</v>
      </c>
      <c r="BB7" s="212">
        <f>AP7*60</f>
        <v>0</v>
      </c>
      <c r="BC7" s="215">
        <f>AQ7*4</f>
        <v>0</v>
      </c>
      <c r="BD7" s="212">
        <f>AR7*0.5</f>
        <v>0</v>
      </c>
      <c r="BE7" s="212">
        <f>AS7*12</f>
        <v>0</v>
      </c>
      <c r="BF7" s="212">
        <f>AT7*12</f>
        <v>0</v>
      </c>
    </row>
    <row r="8" spans="1:60" s="162" customFormat="1" ht="25.2" thickBot="1">
      <c r="B8" s="199" t="s">
        <v>841</v>
      </c>
      <c r="C8" s="200">
        <f t="shared" si="0"/>
        <v>54732</v>
      </c>
      <c r="D8" s="200">
        <f t="shared" ref="D8:Z8" si="12">SUM(D9:D13)</f>
        <v>15265</v>
      </c>
      <c r="E8" s="200">
        <f t="shared" si="12"/>
        <v>11132</v>
      </c>
      <c r="F8" s="200">
        <f t="shared" si="12"/>
        <v>3900</v>
      </c>
      <c r="G8" s="200">
        <f t="shared" si="12"/>
        <v>5635</v>
      </c>
      <c r="H8" s="200">
        <f t="shared" si="12"/>
        <v>7310</v>
      </c>
      <c r="I8" s="200">
        <f t="shared" si="12"/>
        <v>8682</v>
      </c>
      <c r="J8" s="201">
        <f t="shared" si="7"/>
        <v>50</v>
      </c>
      <c r="K8" s="226">
        <f t="shared" si="12"/>
        <v>0</v>
      </c>
      <c r="L8" s="226">
        <f t="shared" si="12"/>
        <v>1610</v>
      </c>
      <c r="M8" s="226">
        <f t="shared" si="12"/>
        <v>0</v>
      </c>
      <c r="N8" s="226">
        <f t="shared" si="12"/>
        <v>505</v>
      </c>
      <c r="O8" s="226">
        <f t="shared" si="12"/>
        <v>555</v>
      </c>
      <c r="P8" s="226">
        <f t="shared" si="12"/>
        <v>0</v>
      </c>
      <c r="Q8" s="226">
        <f t="shared" si="12"/>
        <v>0</v>
      </c>
      <c r="R8" s="226">
        <f t="shared" si="12"/>
        <v>80</v>
      </c>
      <c r="S8" s="226">
        <f t="shared" si="12"/>
        <v>0</v>
      </c>
      <c r="T8" s="226">
        <f t="shared" si="12"/>
        <v>8</v>
      </c>
      <c r="U8" s="226">
        <f t="shared" si="12"/>
        <v>0</v>
      </c>
      <c r="V8" s="226">
        <f t="shared" si="12"/>
        <v>0</v>
      </c>
      <c r="W8" s="226">
        <f t="shared" si="12"/>
        <v>0</v>
      </c>
      <c r="X8" s="226">
        <f t="shared" si="12"/>
        <v>0</v>
      </c>
      <c r="Y8" s="226">
        <f t="shared" si="12"/>
        <v>0</v>
      </c>
      <c r="Z8" s="226">
        <f t="shared" si="12"/>
        <v>0</v>
      </c>
      <c r="AA8" s="226">
        <f>AA9+AA10+AA11+AA12+AA13</f>
        <v>0</v>
      </c>
      <c r="AB8" s="226">
        <f>SUM(AB9:AB13)</f>
        <v>0</v>
      </c>
      <c r="AC8" s="226">
        <f>SUM(AC9:AC13)</f>
        <v>0</v>
      </c>
      <c r="AD8" s="227">
        <f>SUM(AD9:AD13)</f>
        <v>0</v>
      </c>
      <c r="AE8" s="191"/>
      <c r="AF8" s="192">
        <f>SUM(AF9:AF13)</f>
        <v>50</v>
      </c>
      <c r="AG8" s="193">
        <f>SUM(AG9:AG13)</f>
        <v>50</v>
      </c>
      <c r="AH8" s="193">
        <f>SUM(AH9:AH13)</f>
        <v>0</v>
      </c>
      <c r="AI8" s="193">
        <f>SUM(AI9:AI13)</f>
        <v>0</v>
      </c>
      <c r="AJ8" s="193">
        <f>SUM(AJ9:AJ13)</f>
        <v>0</v>
      </c>
      <c r="AK8" s="194"/>
      <c r="AL8" s="193">
        <f t="shared" ref="AL8:AT8" si="13">SUM(AL9:AL13)</f>
        <v>0</v>
      </c>
      <c r="AM8" s="193">
        <f t="shared" si="13"/>
        <v>0</v>
      </c>
      <c r="AN8" s="193">
        <f t="shared" si="13"/>
        <v>0</v>
      </c>
      <c r="AO8" s="193">
        <f t="shared" si="13"/>
        <v>0</v>
      </c>
      <c r="AP8" s="193">
        <f t="shared" si="13"/>
        <v>0</v>
      </c>
      <c r="AQ8" s="193">
        <f>SUM(AQ9:AQ13)</f>
        <v>0</v>
      </c>
      <c r="AR8" s="193">
        <f t="shared" si="13"/>
        <v>0</v>
      </c>
      <c r="AS8" s="193">
        <f t="shared" si="13"/>
        <v>0</v>
      </c>
      <c r="AT8" s="193">
        <f t="shared" si="13"/>
        <v>0</v>
      </c>
      <c r="AU8" s="195"/>
      <c r="AV8" s="203">
        <f t="shared" si="10"/>
        <v>0</v>
      </c>
      <c r="AW8" s="204">
        <f t="shared" si="4"/>
        <v>0</v>
      </c>
      <c r="AX8" s="193">
        <f t="shared" ref="AX8:BF8" si="14">SUM(AX9:AX13)</f>
        <v>0</v>
      </c>
      <c r="AY8" s="193">
        <f t="shared" si="14"/>
        <v>0</v>
      </c>
      <c r="AZ8" s="193">
        <f t="shared" si="14"/>
        <v>0</v>
      </c>
      <c r="BA8" s="193">
        <f t="shared" si="14"/>
        <v>0</v>
      </c>
      <c r="BB8" s="193">
        <f t="shared" si="14"/>
        <v>0</v>
      </c>
      <c r="BC8" s="198">
        <f>SUM(BC9:BC13)</f>
        <v>0</v>
      </c>
      <c r="BD8" s="193">
        <f t="shared" si="14"/>
        <v>0</v>
      </c>
      <c r="BE8" s="193">
        <f t="shared" si="14"/>
        <v>0</v>
      </c>
      <c r="BF8" s="193">
        <f t="shared" si="14"/>
        <v>0</v>
      </c>
    </row>
    <row r="9" spans="1:60" s="162" customFormat="1" ht="25.2" thickBot="1">
      <c r="B9" s="228" t="s">
        <v>858</v>
      </c>
      <c r="C9" s="206">
        <f t="shared" si="0"/>
        <v>16665</v>
      </c>
      <c r="D9" s="229">
        <v>5770</v>
      </c>
      <c r="E9" s="230">
        <v>3140</v>
      </c>
      <c r="F9" s="230">
        <v>1550</v>
      </c>
      <c r="G9" s="230">
        <v>1220</v>
      </c>
      <c r="H9" s="230">
        <v>1120</v>
      </c>
      <c r="I9" s="230">
        <v>2600</v>
      </c>
      <c r="J9" s="231">
        <f>AF9</f>
        <v>0</v>
      </c>
      <c r="K9" s="232"/>
      <c r="L9" s="232">
        <v>650</v>
      </c>
      <c r="M9" s="232"/>
      <c r="N9" s="232">
        <v>355</v>
      </c>
      <c r="O9" s="232">
        <v>255</v>
      </c>
      <c r="P9" s="232"/>
      <c r="Q9" s="233"/>
      <c r="R9" s="232"/>
      <c r="S9" s="232"/>
      <c r="T9" s="232">
        <v>5</v>
      </c>
      <c r="U9" s="232"/>
      <c r="V9" s="232"/>
      <c r="W9" s="232"/>
      <c r="X9" s="232"/>
      <c r="Y9" s="232"/>
      <c r="Z9" s="232"/>
      <c r="AA9" s="232"/>
      <c r="AB9" s="232"/>
      <c r="AC9" s="234"/>
      <c r="AD9" s="235"/>
      <c r="AE9" s="191"/>
      <c r="AF9" s="192">
        <f>SUM(AG9:AJ9)</f>
        <v>0</v>
      </c>
      <c r="AG9" s="211"/>
      <c r="AH9" s="211"/>
      <c r="AI9" s="211"/>
      <c r="AJ9" s="211"/>
      <c r="AK9" s="191"/>
      <c r="AL9" s="236"/>
      <c r="AM9" s="236"/>
      <c r="AN9" s="236"/>
      <c r="AO9" s="236"/>
      <c r="AP9" s="236"/>
      <c r="AQ9" s="236"/>
      <c r="AR9" s="236"/>
      <c r="AS9" s="236"/>
      <c r="AT9" s="236"/>
      <c r="AU9" s="237"/>
      <c r="AV9" s="213">
        <f t="shared" si="10"/>
        <v>0</v>
      </c>
      <c r="AW9" s="214">
        <f t="shared" si="4"/>
        <v>0</v>
      </c>
      <c r="AX9" s="236">
        <f>AL9*2</f>
        <v>0</v>
      </c>
      <c r="AY9" s="236">
        <f>AM9*50</f>
        <v>0</v>
      </c>
      <c r="AZ9" s="236">
        <f>AN9*25</f>
        <v>0</v>
      </c>
      <c r="BA9" s="236">
        <f>AO9*40</f>
        <v>0</v>
      </c>
      <c r="BB9" s="236">
        <f>AP9*60</f>
        <v>0</v>
      </c>
      <c r="BC9" s="238">
        <f>AQ9*4</f>
        <v>0</v>
      </c>
      <c r="BD9" s="236">
        <f>AR9*0.5</f>
        <v>0</v>
      </c>
      <c r="BE9" s="236">
        <f t="shared" ref="BE9:BF13" si="15">AS9*12</f>
        <v>0</v>
      </c>
      <c r="BF9" s="236">
        <f t="shared" si="15"/>
        <v>0</v>
      </c>
    </row>
    <row r="10" spans="1:60" s="162" customFormat="1" ht="25.2" thickBot="1">
      <c r="B10" s="228" t="s">
        <v>859</v>
      </c>
      <c r="C10" s="206">
        <f t="shared" si="0"/>
        <v>15015</v>
      </c>
      <c r="D10" s="229">
        <v>3555</v>
      </c>
      <c r="E10" s="229">
        <v>3880</v>
      </c>
      <c r="F10" s="229">
        <v>850</v>
      </c>
      <c r="G10" s="229">
        <v>1410</v>
      </c>
      <c r="H10" s="229">
        <v>2440</v>
      </c>
      <c r="I10" s="229">
        <v>2007</v>
      </c>
      <c r="J10" s="239">
        <f t="shared" si="7"/>
        <v>0</v>
      </c>
      <c r="K10" s="240"/>
      <c r="L10" s="240">
        <v>420</v>
      </c>
      <c r="M10" s="240"/>
      <c r="N10" s="240">
        <v>150</v>
      </c>
      <c r="O10" s="240">
        <v>300</v>
      </c>
      <c r="P10" s="240"/>
      <c r="Q10" s="240"/>
      <c r="R10" s="240"/>
      <c r="S10" s="240"/>
      <c r="T10" s="240">
        <v>3</v>
      </c>
      <c r="U10" s="240"/>
      <c r="V10" s="240"/>
      <c r="W10" s="240"/>
      <c r="X10" s="240"/>
      <c r="Y10" s="240"/>
      <c r="Z10" s="240"/>
      <c r="AA10" s="240"/>
      <c r="AB10" s="240"/>
      <c r="AC10" s="241"/>
      <c r="AD10" s="242"/>
      <c r="AE10" s="191"/>
      <c r="AF10" s="192">
        <f>SUM(AG10:AJ10)</f>
        <v>0</v>
      </c>
      <c r="AG10" s="211"/>
      <c r="AH10" s="211"/>
      <c r="AI10" s="211"/>
      <c r="AJ10" s="211"/>
      <c r="AK10" s="191"/>
      <c r="AL10" s="236"/>
      <c r="AM10" s="236"/>
      <c r="AN10" s="236"/>
      <c r="AO10" s="236"/>
      <c r="AP10" s="236"/>
      <c r="AQ10" s="236"/>
      <c r="AR10" s="236"/>
      <c r="AS10" s="236"/>
      <c r="AT10" s="236"/>
      <c r="AU10" s="237"/>
      <c r="AV10" s="213">
        <f t="shared" si="10"/>
        <v>0</v>
      </c>
      <c r="AW10" s="243">
        <f t="shared" si="4"/>
        <v>0</v>
      </c>
      <c r="AX10" s="236">
        <f>AL10*2</f>
        <v>0</v>
      </c>
      <c r="AY10" s="236">
        <f>AM10*50</f>
        <v>0</v>
      </c>
      <c r="AZ10" s="236">
        <f>AN10*25</f>
        <v>0</v>
      </c>
      <c r="BA10" s="236">
        <f>AO10*40</f>
        <v>0</v>
      </c>
      <c r="BB10" s="236">
        <f>AP10*60</f>
        <v>0</v>
      </c>
      <c r="BC10" s="238">
        <f>AQ10*4</f>
        <v>0</v>
      </c>
      <c r="BD10" s="236">
        <f>AR10*0.5</f>
        <v>0</v>
      </c>
      <c r="BE10" s="236">
        <f t="shared" si="15"/>
        <v>0</v>
      </c>
      <c r="BF10" s="236">
        <f t="shared" si="15"/>
        <v>0</v>
      </c>
    </row>
    <row r="11" spans="1:60" s="162" customFormat="1" ht="25.2" thickBot="1">
      <c r="B11" s="228" t="s">
        <v>860</v>
      </c>
      <c r="C11" s="206">
        <f t="shared" si="0"/>
        <v>9405</v>
      </c>
      <c r="D11" s="229">
        <v>2110</v>
      </c>
      <c r="E11" s="229">
        <v>2030</v>
      </c>
      <c r="F11" s="229">
        <v>450</v>
      </c>
      <c r="G11" s="229">
        <v>940</v>
      </c>
      <c r="H11" s="229">
        <v>1620</v>
      </c>
      <c r="I11" s="229">
        <v>2025</v>
      </c>
      <c r="J11" s="244">
        <f t="shared" si="7"/>
        <v>0</v>
      </c>
      <c r="K11" s="229"/>
      <c r="L11" s="229">
        <v>150</v>
      </c>
      <c r="M11" s="229"/>
      <c r="N11" s="229"/>
      <c r="O11" s="229"/>
      <c r="P11" s="229"/>
      <c r="Q11" s="229"/>
      <c r="R11" s="229">
        <v>80</v>
      </c>
      <c r="S11" s="229"/>
      <c r="T11" s="229"/>
      <c r="U11" s="229"/>
      <c r="V11" s="229"/>
      <c r="W11" s="229"/>
      <c r="X11" s="229"/>
      <c r="Y11" s="229"/>
      <c r="Z11" s="229"/>
      <c r="AA11" s="229"/>
      <c r="AB11" s="229"/>
      <c r="AC11" s="245"/>
      <c r="AD11" s="235"/>
      <c r="AE11" s="191"/>
      <c r="AF11" s="192">
        <f t="shared" ref="AF11" si="16">SUM(AG11:AJ11)</f>
        <v>0</v>
      </c>
      <c r="AG11" s="211"/>
      <c r="AH11" s="211"/>
      <c r="AI11" s="211"/>
      <c r="AJ11" s="211"/>
      <c r="AK11" s="191"/>
      <c r="AL11" s="236"/>
      <c r="AM11" s="236"/>
      <c r="AN11" s="236"/>
      <c r="AO11" s="236"/>
      <c r="AP11" s="236"/>
      <c r="AQ11" s="236"/>
      <c r="AR11" s="236"/>
      <c r="AS11" s="236"/>
      <c r="AT11" s="236"/>
      <c r="AU11" s="237"/>
      <c r="AV11" s="213">
        <f t="shared" si="10"/>
        <v>0</v>
      </c>
      <c r="AW11" s="243">
        <f t="shared" si="4"/>
        <v>0</v>
      </c>
      <c r="AX11" s="236">
        <f>AL11*2</f>
        <v>0</v>
      </c>
      <c r="AY11" s="236">
        <f>AM11*50</f>
        <v>0</v>
      </c>
      <c r="AZ11" s="236">
        <f>AN11*25</f>
        <v>0</v>
      </c>
      <c r="BA11" s="236">
        <f>AO11*40</f>
        <v>0</v>
      </c>
      <c r="BB11" s="236">
        <f>AP11*60</f>
        <v>0</v>
      </c>
      <c r="BC11" s="238">
        <f>AQ11*4</f>
        <v>0</v>
      </c>
      <c r="BD11" s="236">
        <f>AR11*0.5</f>
        <v>0</v>
      </c>
      <c r="BE11" s="236">
        <f t="shared" si="15"/>
        <v>0</v>
      </c>
      <c r="BF11" s="236">
        <f t="shared" si="15"/>
        <v>0</v>
      </c>
    </row>
    <row r="12" spans="1:60" s="162" customFormat="1" ht="25.2" thickBot="1">
      <c r="B12" s="228" t="s">
        <v>861</v>
      </c>
      <c r="C12" s="206">
        <f t="shared" si="0"/>
        <v>13382</v>
      </c>
      <c r="D12" s="229">
        <v>3720</v>
      </c>
      <c r="E12" s="229">
        <v>2082</v>
      </c>
      <c r="F12" s="229">
        <v>1050</v>
      </c>
      <c r="G12" s="229">
        <v>2020</v>
      </c>
      <c r="H12" s="229">
        <v>2130</v>
      </c>
      <c r="I12" s="229">
        <v>2050</v>
      </c>
      <c r="J12" s="246">
        <f>AF12</f>
        <v>0</v>
      </c>
      <c r="K12" s="229"/>
      <c r="L12" s="229">
        <v>330</v>
      </c>
      <c r="M12" s="229"/>
      <c r="N12" s="229"/>
      <c r="O12" s="229"/>
      <c r="P12" s="229"/>
      <c r="Q12" s="229"/>
      <c r="R12" s="229"/>
      <c r="S12" s="229"/>
      <c r="T12" s="229"/>
      <c r="U12" s="229"/>
      <c r="V12" s="229"/>
      <c r="W12" s="229"/>
      <c r="X12" s="229"/>
      <c r="Y12" s="229"/>
      <c r="Z12" s="229"/>
      <c r="AA12" s="229"/>
      <c r="AB12" s="229"/>
      <c r="AC12" s="245"/>
      <c r="AD12" s="235"/>
      <c r="AE12" s="191"/>
      <c r="AF12" s="192">
        <f>SUM(AG12:AJ12)</f>
        <v>0</v>
      </c>
      <c r="AG12" s="211"/>
      <c r="AH12" s="211"/>
      <c r="AI12" s="211"/>
      <c r="AJ12" s="211"/>
      <c r="AK12" s="191"/>
      <c r="AL12" s="236"/>
      <c r="AM12" s="236"/>
      <c r="AN12" s="236"/>
      <c r="AO12" s="236"/>
      <c r="AP12" s="236"/>
      <c r="AQ12" s="236"/>
      <c r="AR12" s="236"/>
      <c r="AS12" s="236"/>
      <c r="AT12" s="236"/>
      <c r="AU12" s="237"/>
      <c r="AV12" s="213">
        <f t="shared" si="10"/>
        <v>0</v>
      </c>
      <c r="AW12" s="243">
        <f t="shared" si="4"/>
        <v>0</v>
      </c>
      <c r="AX12" s="236">
        <f>AL12*2</f>
        <v>0</v>
      </c>
      <c r="AY12" s="236">
        <f>AM12*50</f>
        <v>0</v>
      </c>
      <c r="AZ12" s="236">
        <f>AN12*25</f>
        <v>0</v>
      </c>
      <c r="BA12" s="236">
        <f>AO12*40</f>
        <v>0</v>
      </c>
      <c r="BB12" s="236">
        <f>AP12*60</f>
        <v>0</v>
      </c>
      <c r="BC12" s="238">
        <f>AQ12*4</f>
        <v>0</v>
      </c>
      <c r="BD12" s="236">
        <f>AR12*0.5</f>
        <v>0</v>
      </c>
      <c r="BE12" s="236">
        <f t="shared" si="15"/>
        <v>0</v>
      </c>
      <c r="BF12" s="236">
        <f t="shared" si="15"/>
        <v>0</v>
      </c>
    </row>
    <row r="13" spans="1:60" s="162" customFormat="1" ht="25.2" thickBot="1">
      <c r="B13" s="247" t="s">
        <v>845</v>
      </c>
      <c r="C13" s="217">
        <f t="shared" si="0"/>
        <v>265</v>
      </c>
      <c r="D13" s="230">
        <v>110</v>
      </c>
      <c r="E13" s="230"/>
      <c r="F13" s="230"/>
      <c r="G13" s="230">
        <v>45</v>
      </c>
      <c r="H13" s="230"/>
      <c r="I13" s="230"/>
      <c r="J13" s="248">
        <f>AF13</f>
        <v>50</v>
      </c>
      <c r="K13" s="249"/>
      <c r="L13" s="249">
        <v>60</v>
      </c>
      <c r="M13" s="249"/>
      <c r="N13" s="249"/>
      <c r="O13" s="249"/>
      <c r="P13" s="249"/>
      <c r="Q13" s="249"/>
      <c r="R13" s="249"/>
      <c r="S13" s="249"/>
      <c r="T13" s="249"/>
      <c r="U13" s="249"/>
      <c r="V13" s="249"/>
      <c r="W13" s="249"/>
      <c r="X13" s="249"/>
      <c r="Y13" s="249"/>
      <c r="Z13" s="249"/>
      <c r="AA13" s="249"/>
      <c r="AB13" s="249"/>
      <c r="AC13" s="250"/>
      <c r="AD13" s="251"/>
      <c r="AE13" s="191"/>
      <c r="AF13" s="192">
        <f t="shared" ref="AF13" si="17">SUM(AG13:AJ13)</f>
        <v>50</v>
      </c>
      <c r="AG13" s="211">
        <v>50</v>
      </c>
      <c r="AH13" s="211"/>
      <c r="AI13" s="211"/>
      <c r="AJ13" s="211"/>
      <c r="AK13" s="191"/>
      <c r="AL13" s="211"/>
      <c r="AM13" s="211"/>
      <c r="AN13" s="211"/>
      <c r="AO13" s="211"/>
      <c r="AP13" s="211"/>
      <c r="AQ13" s="211"/>
      <c r="AR13" s="211"/>
      <c r="AS13" s="211"/>
      <c r="AT13" s="211"/>
      <c r="AU13" s="195"/>
      <c r="AV13" s="213">
        <f t="shared" si="10"/>
        <v>0</v>
      </c>
      <c r="AW13" s="225">
        <f t="shared" si="4"/>
        <v>0</v>
      </c>
      <c r="AX13" s="236">
        <f>AL13*2</f>
        <v>0</v>
      </c>
      <c r="AY13" s="236">
        <f>AM13*50</f>
        <v>0</v>
      </c>
      <c r="AZ13" s="236">
        <f>AN13*25</f>
        <v>0</v>
      </c>
      <c r="BA13" s="236">
        <f>AO13*40</f>
        <v>0</v>
      </c>
      <c r="BB13" s="236">
        <f>AP13*60</f>
        <v>0</v>
      </c>
      <c r="BC13" s="238">
        <f>AQ13*4</f>
        <v>0</v>
      </c>
      <c r="BD13" s="236">
        <f>AR13*0.5</f>
        <v>0</v>
      </c>
      <c r="BE13" s="236">
        <f t="shared" si="15"/>
        <v>0</v>
      </c>
      <c r="BF13" s="236">
        <f t="shared" si="15"/>
        <v>0</v>
      </c>
    </row>
    <row r="14" spans="1:60" s="162" customFormat="1" ht="25.2" thickBot="1">
      <c r="B14" s="199" t="s">
        <v>846</v>
      </c>
      <c r="C14" s="200">
        <f t="shared" si="0"/>
        <v>231</v>
      </c>
      <c r="D14" s="200">
        <f>SUM(D15:D17)</f>
        <v>70</v>
      </c>
      <c r="E14" s="200">
        <f t="shared" ref="E14:AD14" si="18">SUM(E15:E17)</f>
        <v>25</v>
      </c>
      <c r="F14" s="200">
        <f t="shared" si="18"/>
        <v>30</v>
      </c>
      <c r="G14" s="200">
        <f t="shared" si="18"/>
        <v>2</v>
      </c>
      <c r="H14" s="200">
        <f t="shared" si="18"/>
        <v>4</v>
      </c>
      <c r="I14" s="200">
        <f t="shared" si="18"/>
        <v>65</v>
      </c>
      <c r="J14" s="201">
        <f t="shared" si="7"/>
        <v>17</v>
      </c>
      <c r="K14" s="200">
        <f t="shared" si="18"/>
        <v>0</v>
      </c>
      <c r="L14" s="200">
        <f t="shared" si="18"/>
        <v>18</v>
      </c>
      <c r="M14" s="200">
        <f t="shared" si="18"/>
        <v>0</v>
      </c>
      <c r="N14" s="200">
        <f t="shared" si="18"/>
        <v>0</v>
      </c>
      <c r="O14" s="200">
        <f t="shared" si="18"/>
        <v>0</v>
      </c>
      <c r="P14" s="200">
        <f t="shared" si="18"/>
        <v>0</v>
      </c>
      <c r="Q14" s="200">
        <f t="shared" si="18"/>
        <v>0</v>
      </c>
      <c r="R14" s="200">
        <f t="shared" si="18"/>
        <v>0</v>
      </c>
      <c r="S14" s="200">
        <f t="shared" si="18"/>
        <v>0</v>
      </c>
      <c r="T14" s="200">
        <f t="shared" si="18"/>
        <v>0</v>
      </c>
      <c r="U14" s="200">
        <f t="shared" si="18"/>
        <v>0</v>
      </c>
      <c r="V14" s="200">
        <f t="shared" si="18"/>
        <v>0</v>
      </c>
      <c r="W14" s="200">
        <f t="shared" si="18"/>
        <v>0</v>
      </c>
      <c r="X14" s="200">
        <f t="shared" si="18"/>
        <v>0</v>
      </c>
      <c r="Y14" s="200">
        <f t="shared" si="18"/>
        <v>0</v>
      </c>
      <c r="Z14" s="200">
        <f t="shared" si="18"/>
        <v>0</v>
      </c>
      <c r="AA14" s="200">
        <f t="shared" si="18"/>
        <v>0</v>
      </c>
      <c r="AB14" s="200">
        <f t="shared" si="18"/>
        <v>0</v>
      </c>
      <c r="AC14" s="200">
        <f t="shared" si="18"/>
        <v>0</v>
      </c>
      <c r="AD14" s="202">
        <f t="shared" si="18"/>
        <v>0</v>
      </c>
      <c r="AE14" s="191"/>
      <c r="AF14" s="192">
        <f>SUM(AF15:AF17)</f>
        <v>17</v>
      </c>
      <c r="AG14" s="193">
        <f t="shared" ref="AG14" si="19">SUM(AG15:AG17)</f>
        <v>17</v>
      </c>
      <c r="AH14" s="193">
        <f>SUM(AH15:AH17)</f>
        <v>0</v>
      </c>
      <c r="AI14" s="193">
        <f>SUM(AI15:AI17)</f>
        <v>0</v>
      </c>
      <c r="AJ14" s="193">
        <f>SUM(AJ15:AJ17)</f>
        <v>0</v>
      </c>
      <c r="AK14" s="194"/>
      <c r="AL14" s="193">
        <f t="shared" ref="AL14:AT14" si="20">SUM(AL15:AL17)</f>
        <v>0</v>
      </c>
      <c r="AM14" s="193">
        <f t="shared" si="20"/>
        <v>0</v>
      </c>
      <c r="AN14" s="193">
        <f t="shared" si="20"/>
        <v>0</v>
      </c>
      <c r="AO14" s="193">
        <f t="shared" si="20"/>
        <v>0</v>
      </c>
      <c r="AP14" s="193">
        <f t="shared" si="20"/>
        <v>0</v>
      </c>
      <c r="AQ14" s="193">
        <f>SUM(AQ15:AQ17)</f>
        <v>0</v>
      </c>
      <c r="AR14" s="193">
        <f t="shared" si="20"/>
        <v>0</v>
      </c>
      <c r="AS14" s="193">
        <f t="shared" si="20"/>
        <v>0</v>
      </c>
      <c r="AT14" s="193">
        <f t="shared" si="20"/>
        <v>0</v>
      </c>
      <c r="AU14" s="195"/>
      <c r="AV14" s="203">
        <f t="shared" si="10"/>
        <v>0</v>
      </c>
      <c r="AW14" s="204">
        <f t="shared" si="4"/>
        <v>0</v>
      </c>
      <c r="AX14" s="193">
        <f t="shared" ref="AX14:BF14" si="21">SUM(AX15:AX17)</f>
        <v>0</v>
      </c>
      <c r="AY14" s="193">
        <f t="shared" si="21"/>
        <v>0</v>
      </c>
      <c r="AZ14" s="193">
        <f t="shared" si="21"/>
        <v>0</v>
      </c>
      <c r="BA14" s="193">
        <f t="shared" si="21"/>
        <v>0</v>
      </c>
      <c r="BB14" s="193">
        <f t="shared" si="21"/>
        <v>0</v>
      </c>
      <c r="BC14" s="198">
        <f>SUM(BC15:BC17)</f>
        <v>0</v>
      </c>
      <c r="BD14" s="193">
        <f t="shared" si="21"/>
        <v>0</v>
      </c>
      <c r="BE14" s="193">
        <f t="shared" si="21"/>
        <v>0</v>
      </c>
      <c r="BF14" s="193">
        <f t="shared" si="21"/>
        <v>0</v>
      </c>
    </row>
    <row r="15" spans="1:60" s="162" customFormat="1" ht="25.2" thickBot="1">
      <c r="B15" s="252"/>
      <c r="C15" s="206">
        <f t="shared" si="0"/>
        <v>0</v>
      </c>
      <c r="D15" s="253"/>
      <c r="E15" s="253"/>
      <c r="F15" s="253"/>
      <c r="G15" s="253"/>
      <c r="H15" s="253"/>
      <c r="I15" s="253"/>
      <c r="J15" s="244">
        <f t="shared" si="7"/>
        <v>0</v>
      </c>
      <c r="K15" s="253"/>
      <c r="L15" s="253"/>
      <c r="M15" s="253"/>
      <c r="N15" s="253"/>
      <c r="O15" s="253"/>
      <c r="P15" s="253"/>
      <c r="Q15" s="253"/>
      <c r="R15" s="253"/>
      <c r="S15" s="253"/>
      <c r="T15" s="253"/>
      <c r="U15" s="253"/>
      <c r="V15" s="253"/>
      <c r="W15" s="253"/>
      <c r="X15" s="253"/>
      <c r="Y15" s="253"/>
      <c r="Z15" s="253"/>
      <c r="AA15" s="253"/>
      <c r="AB15" s="253"/>
      <c r="AC15" s="254"/>
      <c r="AD15" s="255"/>
      <c r="AE15" s="256"/>
      <c r="AF15" s="257">
        <f t="shared" ref="AF15:AF18" si="22">SUM(AG15:AJ15)</f>
        <v>0</v>
      </c>
      <c r="AG15" s="258"/>
      <c r="AH15" s="258"/>
      <c r="AI15" s="258"/>
      <c r="AJ15" s="258"/>
      <c r="AK15" s="256"/>
      <c r="AL15" s="259"/>
      <c r="AM15" s="259"/>
      <c r="AN15" s="259"/>
      <c r="AO15" s="259"/>
      <c r="AP15" s="259"/>
      <c r="AQ15" s="259"/>
      <c r="AR15" s="259"/>
      <c r="AS15" s="259"/>
      <c r="AT15" s="259"/>
      <c r="AU15" s="260"/>
      <c r="AV15" s="213">
        <f t="shared" si="10"/>
        <v>0</v>
      </c>
      <c r="AW15" s="214">
        <f t="shared" si="4"/>
        <v>0</v>
      </c>
      <c r="AX15" s="259">
        <f>AL15*2</f>
        <v>0</v>
      </c>
      <c r="AY15" s="259">
        <f>AM15*50</f>
        <v>0</v>
      </c>
      <c r="AZ15" s="259">
        <f>AN15*25</f>
        <v>0</v>
      </c>
      <c r="BA15" s="259">
        <f>AO15*40</f>
        <v>0</v>
      </c>
      <c r="BB15" s="259">
        <f>AP15*60</f>
        <v>0</v>
      </c>
      <c r="BC15" s="261">
        <f>AQ15*4</f>
        <v>0</v>
      </c>
      <c r="BD15" s="259">
        <f>AR15*0.5</f>
        <v>0</v>
      </c>
      <c r="BE15" s="259">
        <f t="shared" ref="BE15:BF18" si="23">AS15*12</f>
        <v>0</v>
      </c>
      <c r="BF15" s="259">
        <f t="shared" si="23"/>
        <v>0</v>
      </c>
    </row>
    <row r="16" spans="1:60" s="162" customFormat="1" ht="25.2" thickBot="1">
      <c r="A16" s="262"/>
      <c r="B16" s="252" t="s">
        <v>847</v>
      </c>
      <c r="C16" s="206">
        <f t="shared" si="0"/>
        <v>231</v>
      </c>
      <c r="D16" s="253">
        <v>70</v>
      </c>
      <c r="E16" s="253">
        <v>25</v>
      </c>
      <c r="F16" s="253">
        <v>30</v>
      </c>
      <c r="G16" s="253">
        <v>2</v>
      </c>
      <c r="H16" s="253">
        <v>4</v>
      </c>
      <c r="I16" s="253">
        <v>65</v>
      </c>
      <c r="J16" s="244">
        <f t="shared" si="7"/>
        <v>17</v>
      </c>
      <c r="K16" s="253"/>
      <c r="L16" s="253">
        <v>18</v>
      </c>
      <c r="M16" s="253"/>
      <c r="N16" s="253"/>
      <c r="O16" s="253"/>
      <c r="P16" s="253"/>
      <c r="Q16" s="253"/>
      <c r="R16" s="253"/>
      <c r="S16" s="253"/>
      <c r="T16" s="253"/>
      <c r="U16" s="253"/>
      <c r="V16" s="253"/>
      <c r="W16" s="253"/>
      <c r="X16" s="253"/>
      <c r="Y16" s="253"/>
      <c r="Z16" s="253"/>
      <c r="AA16" s="253"/>
      <c r="AB16" s="253"/>
      <c r="AC16" s="254"/>
      <c r="AD16" s="255"/>
      <c r="AE16" s="256"/>
      <c r="AF16" s="257">
        <f t="shared" si="22"/>
        <v>17</v>
      </c>
      <c r="AG16" s="258">
        <v>17</v>
      </c>
      <c r="AH16" s="258"/>
      <c r="AI16" s="258"/>
      <c r="AJ16" s="258"/>
      <c r="AK16" s="256"/>
      <c r="AL16" s="259"/>
      <c r="AM16" s="259"/>
      <c r="AN16" s="259"/>
      <c r="AO16" s="259"/>
      <c r="AP16" s="259"/>
      <c r="AQ16" s="259"/>
      <c r="AR16" s="259"/>
      <c r="AS16" s="259"/>
      <c r="AT16" s="259"/>
      <c r="AU16" s="260"/>
      <c r="AV16" s="213">
        <f t="shared" si="10"/>
        <v>0</v>
      </c>
      <c r="AW16" s="243">
        <f t="shared" si="4"/>
        <v>0</v>
      </c>
      <c r="AX16" s="259">
        <f>AL16*2</f>
        <v>0</v>
      </c>
      <c r="AY16" s="259">
        <f>AM16*50</f>
        <v>0</v>
      </c>
      <c r="AZ16" s="259">
        <f>AN16*25</f>
        <v>0</v>
      </c>
      <c r="BA16" s="259">
        <f>AO16*40</f>
        <v>0</v>
      </c>
      <c r="BB16" s="259">
        <f>AP16*60</f>
        <v>0</v>
      </c>
      <c r="BC16" s="261">
        <f>AQ16*4</f>
        <v>0</v>
      </c>
      <c r="BD16" s="259">
        <f>AR16*0.5</f>
        <v>0</v>
      </c>
      <c r="BE16" s="259">
        <f t="shared" si="23"/>
        <v>0</v>
      </c>
      <c r="BF16" s="259">
        <f t="shared" si="23"/>
        <v>0</v>
      </c>
    </row>
    <row r="17" spans="1:62" s="162" customFormat="1" ht="25.2" thickBot="1">
      <c r="B17" s="252" t="s">
        <v>848</v>
      </c>
      <c r="C17" s="206">
        <f t="shared" si="0"/>
        <v>0</v>
      </c>
      <c r="D17" s="253"/>
      <c r="E17" s="253"/>
      <c r="F17" s="253"/>
      <c r="G17" s="253"/>
      <c r="H17" s="253"/>
      <c r="I17" s="253"/>
      <c r="J17" s="208">
        <f>AF17</f>
        <v>0</v>
      </c>
      <c r="K17" s="253"/>
      <c r="L17" s="253"/>
      <c r="M17" s="253"/>
      <c r="N17" s="253"/>
      <c r="O17" s="253"/>
      <c r="P17" s="253"/>
      <c r="Q17" s="253"/>
      <c r="R17" s="253"/>
      <c r="S17" s="253"/>
      <c r="T17" s="253"/>
      <c r="U17" s="253"/>
      <c r="V17" s="253"/>
      <c r="W17" s="253"/>
      <c r="X17" s="253"/>
      <c r="Y17" s="253"/>
      <c r="Z17" s="253"/>
      <c r="AA17" s="253"/>
      <c r="AB17" s="253"/>
      <c r="AC17" s="254"/>
      <c r="AD17" s="255"/>
      <c r="AE17" s="256"/>
      <c r="AF17" s="257">
        <f>SUM(AG17:AJ17)</f>
        <v>0</v>
      </c>
      <c r="AG17" s="258"/>
      <c r="AH17" s="258"/>
      <c r="AI17" s="211"/>
      <c r="AJ17" s="211"/>
      <c r="AK17" s="191"/>
      <c r="AL17" s="259"/>
      <c r="AM17" s="259"/>
      <c r="AN17" s="259"/>
      <c r="AO17" s="259"/>
      <c r="AP17" s="259"/>
      <c r="AQ17" s="259"/>
      <c r="AR17" s="259"/>
      <c r="AS17" s="259"/>
      <c r="AT17" s="259"/>
      <c r="AU17" s="260"/>
      <c r="AV17" s="213">
        <f t="shared" si="10"/>
        <v>0</v>
      </c>
      <c r="AW17" s="243">
        <f t="shared" si="4"/>
        <v>0</v>
      </c>
      <c r="AX17" s="259">
        <f>AL17*2</f>
        <v>0</v>
      </c>
      <c r="AY17" s="259">
        <f>AM17*50</f>
        <v>0</v>
      </c>
      <c r="AZ17" s="259">
        <f>AN17*25</f>
        <v>0</v>
      </c>
      <c r="BA17" s="259">
        <f>AO17*40</f>
        <v>0</v>
      </c>
      <c r="BB17" s="259">
        <f>AP17*60</f>
        <v>0</v>
      </c>
      <c r="BC17" s="261">
        <f>AQ17*4</f>
        <v>0</v>
      </c>
      <c r="BD17" s="259">
        <f>AR17*0.5</f>
        <v>0</v>
      </c>
      <c r="BE17" s="259">
        <f t="shared" si="23"/>
        <v>0</v>
      </c>
      <c r="BF17" s="259">
        <f t="shared" si="23"/>
        <v>0</v>
      </c>
    </row>
    <row r="18" spans="1:62" s="162" customFormat="1" ht="25.2" thickBot="1">
      <c r="B18" s="263" t="s">
        <v>849</v>
      </c>
      <c r="C18" s="217">
        <f t="shared" si="0"/>
        <v>0</v>
      </c>
      <c r="D18" s="264"/>
      <c r="E18" s="264"/>
      <c r="F18" s="264"/>
      <c r="G18" s="264"/>
      <c r="H18" s="264"/>
      <c r="I18" s="264"/>
      <c r="J18" s="265">
        <f t="shared" si="7"/>
        <v>0</v>
      </c>
      <c r="K18" s="264"/>
      <c r="L18" s="264"/>
      <c r="M18" s="264"/>
      <c r="N18" s="264"/>
      <c r="O18" s="264"/>
      <c r="P18" s="264"/>
      <c r="Q18" s="264"/>
      <c r="R18" s="264"/>
      <c r="S18" s="264"/>
      <c r="T18" s="264"/>
      <c r="U18" s="264"/>
      <c r="V18" s="264"/>
      <c r="W18" s="264"/>
      <c r="X18" s="264"/>
      <c r="Y18" s="264"/>
      <c r="Z18" s="264"/>
      <c r="AA18" s="264"/>
      <c r="AB18" s="266"/>
      <c r="AC18" s="267"/>
      <c r="AD18" s="268"/>
      <c r="AE18" s="191"/>
      <c r="AF18" s="192">
        <f t="shared" si="22"/>
        <v>0</v>
      </c>
      <c r="AG18" s="211"/>
      <c r="AH18" s="211"/>
      <c r="AI18" s="211"/>
      <c r="AJ18" s="211"/>
      <c r="AK18" s="191"/>
      <c r="AL18" s="259"/>
      <c r="AM18" s="259"/>
      <c r="AN18" s="259"/>
      <c r="AO18" s="259"/>
      <c r="AP18" s="259"/>
      <c r="AQ18" s="259"/>
      <c r="AR18" s="259"/>
      <c r="AS18" s="259"/>
      <c r="AT18" s="259"/>
      <c r="AU18" s="260"/>
      <c r="AV18" s="213">
        <f t="shared" si="10"/>
        <v>0</v>
      </c>
      <c r="AW18" s="225">
        <f t="shared" si="4"/>
        <v>0</v>
      </c>
      <c r="AX18" s="259">
        <f>AL18*2</f>
        <v>0</v>
      </c>
      <c r="AY18" s="259">
        <f>AM18*50</f>
        <v>0</v>
      </c>
      <c r="AZ18" s="259">
        <f>AN18*25</f>
        <v>0</v>
      </c>
      <c r="BA18" s="259">
        <f>AO18*40</f>
        <v>0</v>
      </c>
      <c r="BB18" s="259">
        <f>AP18*60</f>
        <v>0</v>
      </c>
      <c r="BC18" s="261">
        <f>AQ18*4</f>
        <v>0</v>
      </c>
      <c r="BD18" s="259">
        <f>AR18*0.5</f>
        <v>0</v>
      </c>
      <c r="BE18" s="259">
        <f t="shared" si="23"/>
        <v>0</v>
      </c>
      <c r="BF18" s="259">
        <f t="shared" si="23"/>
        <v>0</v>
      </c>
    </row>
    <row r="19" spans="1:62" s="162" customFormat="1" ht="25.2" thickBot="1">
      <c r="B19" s="269" t="s">
        <v>850</v>
      </c>
      <c r="C19" s="270">
        <f t="shared" si="0"/>
        <v>0</v>
      </c>
      <c r="D19" s="270">
        <f t="shared" ref="D19:AD19" si="24">SUM(D20:D22)</f>
        <v>0</v>
      </c>
      <c r="E19" s="270">
        <f t="shared" si="24"/>
        <v>0</v>
      </c>
      <c r="F19" s="270">
        <f t="shared" si="24"/>
        <v>0</v>
      </c>
      <c r="G19" s="270">
        <f t="shared" si="24"/>
        <v>0</v>
      </c>
      <c r="H19" s="270">
        <f t="shared" si="24"/>
        <v>0</v>
      </c>
      <c r="I19" s="270">
        <f t="shared" si="24"/>
        <v>0</v>
      </c>
      <c r="J19" s="201">
        <f t="shared" si="7"/>
        <v>0</v>
      </c>
      <c r="K19" s="270">
        <f t="shared" si="24"/>
        <v>0</v>
      </c>
      <c r="L19" s="270">
        <f t="shared" si="24"/>
        <v>0</v>
      </c>
      <c r="M19" s="270">
        <f t="shared" si="24"/>
        <v>0</v>
      </c>
      <c r="N19" s="270">
        <f t="shared" si="24"/>
        <v>0</v>
      </c>
      <c r="O19" s="270">
        <f t="shared" si="24"/>
        <v>0</v>
      </c>
      <c r="P19" s="270">
        <f t="shared" si="24"/>
        <v>0</v>
      </c>
      <c r="Q19" s="270">
        <f t="shared" si="24"/>
        <v>0</v>
      </c>
      <c r="R19" s="270">
        <f t="shared" si="24"/>
        <v>0</v>
      </c>
      <c r="S19" s="270">
        <f t="shared" si="24"/>
        <v>0</v>
      </c>
      <c r="T19" s="270">
        <f t="shared" si="24"/>
        <v>0</v>
      </c>
      <c r="U19" s="270">
        <f t="shared" si="24"/>
        <v>0</v>
      </c>
      <c r="V19" s="270">
        <f t="shared" si="24"/>
        <v>0</v>
      </c>
      <c r="W19" s="270">
        <f t="shared" si="24"/>
        <v>0</v>
      </c>
      <c r="X19" s="270">
        <f t="shared" si="24"/>
        <v>0</v>
      </c>
      <c r="Y19" s="270">
        <f t="shared" si="24"/>
        <v>0</v>
      </c>
      <c r="Z19" s="270">
        <f t="shared" si="24"/>
        <v>0</v>
      </c>
      <c r="AA19" s="270">
        <f t="shared" si="24"/>
        <v>0</v>
      </c>
      <c r="AB19" s="271">
        <f t="shared" si="24"/>
        <v>0</v>
      </c>
      <c r="AC19" s="271">
        <f t="shared" si="24"/>
        <v>0</v>
      </c>
      <c r="AD19" s="272">
        <f t="shared" si="24"/>
        <v>0</v>
      </c>
      <c r="AE19" s="191"/>
      <c r="AF19" s="192">
        <f>SUM(AF20:AF22)</f>
        <v>0</v>
      </c>
      <c r="AG19" s="193">
        <f>SUM(AG20:AG22)</f>
        <v>0</v>
      </c>
      <c r="AH19" s="193">
        <f t="shared" ref="AH19:AJ19" si="25">SUM(AH20:AH22)</f>
        <v>0</v>
      </c>
      <c r="AI19" s="193">
        <f t="shared" si="25"/>
        <v>0</v>
      </c>
      <c r="AJ19" s="193">
        <f t="shared" si="25"/>
        <v>0</v>
      </c>
      <c r="AK19" s="194"/>
      <c r="AL19" s="193">
        <f t="shared" ref="AL19:AT19" si="26">SUM(AL20:AL22)</f>
        <v>0</v>
      </c>
      <c r="AM19" s="193">
        <f t="shared" si="26"/>
        <v>0</v>
      </c>
      <c r="AN19" s="193">
        <f t="shared" si="26"/>
        <v>0</v>
      </c>
      <c r="AO19" s="193">
        <f t="shared" si="26"/>
        <v>0</v>
      </c>
      <c r="AP19" s="193">
        <f t="shared" si="26"/>
        <v>0</v>
      </c>
      <c r="AQ19" s="193">
        <f>SUM(AQ20:AQ22)</f>
        <v>0</v>
      </c>
      <c r="AR19" s="193">
        <f t="shared" si="26"/>
        <v>0</v>
      </c>
      <c r="AS19" s="193">
        <f t="shared" si="26"/>
        <v>0</v>
      </c>
      <c r="AT19" s="193">
        <f t="shared" si="26"/>
        <v>0</v>
      </c>
      <c r="AU19" s="195"/>
      <c r="AV19" s="203">
        <f t="shared" si="10"/>
        <v>0</v>
      </c>
      <c r="AW19" s="204">
        <f t="shared" si="4"/>
        <v>0</v>
      </c>
      <c r="AX19" s="193">
        <f t="shared" ref="AX19:BF19" si="27">SUM(AX20:AX22)</f>
        <v>0</v>
      </c>
      <c r="AY19" s="193">
        <f t="shared" si="27"/>
        <v>0</v>
      </c>
      <c r="AZ19" s="193">
        <f t="shared" si="27"/>
        <v>0</v>
      </c>
      <c r="BA19" s="193">
        <f t="shared" si="27"/>
        <v>0</v>
      </c>
      <c r="BB19" s="193">
        <f t="shared" si="27"/>
        <v>0</v>
      </c>
      <c r="BC19" s="198">
        <f>SUM(BC20:BC22)</f>
        <v>0</v>
      </c>
      <c r="BD19" s="193">
        <f t="shared" si="27"/>
        <v>0</v>
      </c>
      <c r="BE19" s="193">
        <f t="shared" si="27"/>
        <v>0</v>
      </c>
      <c r="BF19" s="193">
        <f t="shared" si="27"/>
        <v>0</v>
      </c>
    </row>
    <row r="20" spans="1:62" s="162" customFormat="1" ht="25.2" thickBot="1">
      <c r="B20" s="228" t="s">
        <v>851</v>
      </c>
      <c r="C20" s="206">
        <f t="shared" si="0"/>
        <v>0</v>
      </c>
      <c r="D20" s="253"/>
      <c r="E20" s="253"/>
      <c r="F20" s="253"/>
      <c r="G20" s="253"/>
      <c r="H20" s="253"/>
      <c r="I20" s="253"/>
      <c r="J20" s="244">
        <f t="shared" si="7"/>
        <v>0</v>
      </c>
      <c r="K20" s="253"/>
      <c r="L20" s="253"/>
      <c r="M20" s="253"/>
      <c r="N20" s="253"/>
      <c r="O20" s="253"/>
      <c r="P20" s="253"/>
      <c r="Q20" s="253"/>
      <c r="R20" s="253"/>
      <c r="S20" s="253"/>
      <c r="T20" s="253"/>
      <c r="U20" s="253"/>
      <c r="V20" s="253"/>
      <c r="W20" s="253"/>
      <c r="X20" s="273"/>
      <c r="Y20" s="253"/>
      <c r="Z20" s="253"/>
      <c r="AA20" s="253"/>
      <c r="AB20" s="274"/>
      <c r="AC20" s="275"/>
      <c r="AD20" s="276"/>
      <c r="AE20" s="191"/>
      <c r="AF20" s="192">
        <f t="shared" ref="AF20:AF22" si="28">SUM(AG20:AJ20)</f>
        <v>0</v>
      </c>
      <c r="AG20" s="211"/>
      <c r="AH20" s="211"/>
      <c r="AI20" s="211"/>
      <c r="AJ20" s="211"/>
      <c r="AK20" s="191"/>
      <c r="AL20" s="259"/>
      <c r="AM20" s="259"/>
      <c r="AN20" s="259"/>
      <c r="AO20" s="259"/>
      <c r="AP20" s="259"/>
      <c r="AQ20" s="259"/>
      <c r="AR20" s="259"/>
      <c r="AS20" s="259"/>
      <c r="AT20" s="259"/>
      <c r="AU20" s="260"/>
      <c r="AV20" s="213">
        <f t="shared" si="10"/>
        <v>0</v>
      </c>
      <c r="AW20" s="214">
        <f t="shared" si="4"/>
        <v>0</v>
      </c>
      <c r="AX20" s="259">
        <f>AL20*2</f>
        <v>0</v>
      </c>
      <c r="AY20" s="259">
        <f>AM20*50</f>
        <v>0</v>
      </c>
      <c r="AZ20" s="259">
        <f>AN20*25</f>
        <v>0</v>
      </c>
      <c r="BA20" s="259">
        <f>AO20*40</f>
        <v>0</v>
      </c>
      <c r="BB20" s="259">
        <f>AP20*60</f>
        <v>0</v>
      </c>
      <c r="BC20" s="261">
        <f>AQ20*4</f>
        <v>0</v>
      </c>
      <c r="BD20" s="259">
        <f>AR20*0.5</f>
        <v>0</v>
      </c>
      <c r="BE20" s="259">
        <f>AS20*12</f>
        <v>0</v>
      </c>
      <c r="BF20" s="259">
        <f>AT20*12</f>
        <v>0</v>
      </c>
    </row>
    <row r="21" spans="1:62" s="162" customFormat="1" ht="25.2" thickBot="1">
      <c r="B21" s="252"/>
      <c r="C21" s="206">
        <f t="shared" si="0"/>
        <v>0</v>
      </c>
      <c r="D21" s="253"/>
      <c r="E21" s="253"/>
      <c r="F21" s="253"/>
      <c r="G21" s="253"/>
      <c r="H21" s="253"/>
      <c r="I21" s="253"/>
      <c r="J21" s="244">
        <f t="shared" si="7"/>
        <v>0</v>
      </c>
      <c r="K21" s="253"/>
      <c r="L21" s="253"/>
      <c r="M21" s="253"/>
      <c r="N21" s="253"/>
      <c r="O21" s="253"/>
      <c r="P21" s="253"/>
      <c r="Q21" s="253"/>
      <c r="R21" s="253"/>
      <c r="S21" s="253"/>
      <c r="T21" s="253"/>
      <c r="U21" s="253"/>
      <c r="V21" s="253"/>
      <c r="W21" s="253"/>
      <c r="X21" s="253"/>
      <c r="Y21" s="253"/>
      <c r="Z21" s="253"/>
      <c r="AA21" s="253"/>
      <c r="AB21" s="277"/>
      <c r="AC21" s="278"/>
      <c r="AD21" s="279"/>
      <c r="AE21" s="191"/>
      <c r="AF21" s="192">
        <f t="shared" si="28"/>
        <v>0</v>
      </c>
      <c r="AG21" s="211"/>
      <c r="AH21" s="211"/>
      <c r="AI21" s="211"/>
      <c r="AJ21" s="211"/>
      <c r="AK21" s="191"/>
      <c r="AL21" s="259"/>
      <c r="AM21" s="259"/>
      <c r="AN21" s="259"/>
      <c r="AO21" s="259"/>
      <c r="AP21" s="259"/>
      <c r="AQ21" s="259"/>
      <c r="AR21" s="259"/>
      <c r="AS21" s="259"/>
      <c r="AT21" s="259"/>
      <c r="AU21" s="260"/>
      <c r="AV21" s="213">
        <f t="shared" si="10"/>
        <v>0</v>
      </c>
      <c r="AW21" s="243">
        <f t="shared" si="4"/>
        <v>0</v>
      </c>
      <c r="AX21" s="259">
        <f>AL21*2</f>
        <v>0</v>
      </c>
      <c r="AY21" s="259">
        <f>AM21*50</f>
        <v>0</v>
      </c>
      <c r="AZ21" s="259">
        <f>AN21*25</f>
        <v>0</v>
      </c>
      <c r="BA21" s="259">
        <f>AO21*40</f>
        <v>0</v>
      </c>
      <c r="BB21" s="259">
        <f>AP21*60</f>
        <v>0</v>
      </c>
      <c r="BC21" s="261">
        <f>AQ21*4</f>
        <v>0</v>
      </c>
      <c r="BD21" s="259">
        <f t="shared" ref="BD21:BD22" si="29">AR21*0.5</f>
        <v>0</v>
      </c>
      <c r="BE21" s="259">
        <f t="shared" ref="BE21:BF22" si="30">AS21*12</f>
        <v>0</v>
      </c>
      <c r="BF21" s="259">
        <f t="shared" si="30"/>
        <v>0</v>
      </c>
    </row>
    <row r="22" spans="1:62" s="162" customFormat="1" ht="25.2" thickBot="1">
      <c r="B22" s="280"/>
      <c r="C22" s="217">
        <f t="shared" si="0"/>
        <v>0</v>
      </c>
      <c r="D22" s="266"/>
      <c r="E22" s="266"/>
      <c r="F22" s="266"/>
      <c r="G22" s="266"/>
      <c r="H22" s="266"/>
      <c r="I22" s="266"/>
      <c r="J22" s="265">
        <f t="shared" si="7"/>
        <v>0</v>
      </c>
      <c r="K22" s="266"/>
      <c r="L22" s="266"/>
      <c r="M22" s="266"/>
      <c r="N22" s="266"/>
      <c r="O22" s="266"/>
      <c r="P22" s="266"/>
      <c r="Q22" s="266"/>
      <c r="R22" s="266"/>
      <c r="S22" s="266"/>
      <c r="T22" s="266"/>
      <c r="U22" s="266"/>
      <c r="V22" s="266"/>
      <c r="W22" s="266"/>
      <c r="X22" s="266"/>
      <c r="Y22" s="266"/>
      <c r="Z22" s="266"/>
      <c r="AA22" s="266"/>
      <c r="AB22" s="266"/>
      <c r="AC22" s="267"/>
      <c r="AD22" s="268"/>
      <c r="AE22" s="191"/>
      <c r="AF22" s="281">
        <f t="shared" si="28"/>
        <v>0</v>
      </c>
      <c r="AG22" s="224"/>
      <c r="AH22" s="224"/>
      <c r="AI22" s="224"/>
      <c r="AJ22" s="224"/>
      <c r="AK22" s="191"/>
      <c r="AL22" s="259"/>
      <c r="AM22" s="259"/>
      <c r="AN22" s="259"/>
      <c r="AO22" s="259"/>
      <c r="AP22" s="259"/>
      <c r="AQ22" s="259"/>
      <c r="AR22" s="259"/>
      <c r="AS22" s="259"/>
      <c r="AT22" s="259"/>
      <c r="AU22" s="260"/>
      <c r="AV22" s="213">
        <f t="shared" si="10"/>
        <v>0</v>
      </c>
      <c r="AW22" s="282">
        <f t="shared" si="4"/>
        <v>0</v>
      </c>
      <c r="AX22" s="259">
        <f>AL22*2</f>
        <v>0</v>
      </c>
      <c r="AY22" s="259">
        <f>AM22*50</f>
        <v>0</v>
      </c>
      <c r="AZ22" s="259">
        <f>AN22*25</f>
        <v>0</v>
      </c>
      <c r="BA22" s="259">
        <f>AO22*40</f>
        <v>0</v>
      </c>
      <c r="BB22" s="259">
        <f>AP22*60</f>
        <v>0</v>
      </c>
      <c r="BC22" s="261">
        <f>AQ22*4</f>
        <v>0</v>
      </c>
      <c r="BD22" s="259">
        <f t="shared" si="29"/>
        <v>0</v>
      </c>
      <c r="BE22" s="259">
        <f t="shared" si="30"/>
        <v>0</v>
      </c>
      <c r="BF22" s="259">
        <f t="shared" si="30"/>
        <v>0</v>
      </c>
    </row>
    <row r="23" spans="1:62" s="283" customFormat="1" ht="205.2" customHeight="1">
      <c r="A23" s="1515" t="s">
        <v>852</v>
      </c>
      <c r="B23" s="1516"/>
      <c r="C23" s="1516"/>
      <c r="D23" s="1516"/>
      <c r="E23" s="1516"/>
      <c r="F23" s="1516"/>
      <c r="G23" s="1516"/>
      <c r="H23" s="1516"/>
      <c r="I23" s="1516"/>
      <c r="J23" s="1516"/>
      <c r="K23" s="1516"/>
      <c r="L23" s="1516"/>
      <c r="M23" s="1516"/>
      <c r="N23" s="1516"/>
      <c r="O23" s="1516"/>
      <c r="P23" s="1516"/>
      <c r="Q23" s="1516"/>
      <c r="R23" s="1516"/>
      <c r="S23" s="1516"/>
      <c r="T23" s="1516"/>
      <c r="U23" s="1516"/>
      <c r="V23" s="1516"/>
      <c r="W23" s="1516"/>
      <c r="X23" s="1516"/>
      <c r="Y23" s="1516"/>
      <c r="Z23" s="1517"/>
      <c r="AA23" s="1517"/>
      <c r="AB23" s="1517"/>
      <c r="AC23" s="1517"/>
      <c r="AD23" s="1517"/>
      <c r="AF23" s="284"/>
      <c r="AG23" s="284"/>
      <c r="AH23" s="169"/>
      <c r="AI23" s="169"/>
      <c r="AJ23" s="169"/>
      <c r="AK23" s="169"/>
      <c r="AL23" s="285"/>
      <c r="AM23" s="284"/>
      <c r="AN23" s="284"/>
    </row>
    <row r="24" spans="1:62" s="169" customFormat="1" ht="22.2">
      <c r="B24" s="284"/>
      <c r="C24" s="302"/>
      <c r="D24" s="303"/>
      <c r="E24" s="304"/>
      <c r="F24" s="304"/>
      <c r="G24" s="171"/>
      <c r="H24" s="171"/>
      <c r="I24" s="171"/>
      <c r="J24" s="171"/>
      <c r="K24" s="171"/>
      <c r="AV24" s="171"/>
      <c r="AW24" s="171"/>
    </row>
    <row r="25" spans="1:62" s="169" customFormat="1" ht="22.2">
      <c r="B25" s="284"/>
      <c r="C25" s="284"/>
      <c r="D25" s="1507"/>
      <c r="E25" s="1507"/>
      <c r="G25" s="285"/>
      <c r="H25" s="285"/>
      <c r="J25" s="284"/>
      <c r="K25" s="286"/>
      <c r="M25" s="285"/>
      <c r="O25" s="284"/>
      <c r="P25" s="284"/>
      <c r="W25" s="1508" t="s">
        <v>862</v>
      </c>
      <c r="X25" s="1508"/>
      <c r="Y25" s="1508"/>
      <c r="Z25" s="1508"/>
      <c r="AA25" s="1508"/>
      <c r="AB25" s="1508"/>
      <c r="AC25" s="1508"/>
      <c r="AD25" s="1508"/>
      <c r="AE25" s="285"/>
      <c r="AF25" s="167"/>
      <c r="AG25" s="167"/>
      <c r="AH25" s="167"/>
      <c r="AI25" s="167"/>
      <c r="AK25" s="285"/>
      <c r="AL25" s="285"/>
      <c r="AO25" s="284"/>
      <c r="AP25" s="284"/>
      <c r="AQ25" s="286"/>
      <c r="AS25" s="285"/>
      <c r="AV25" s="171"/>
      <c r="AW25" s="287"/>
      <c r="AX25" s="285"/>
      <c r="BA25" s="284"/>
      <c r="BB25" s="284"/>
      <c r="BC25" s="286"/>
      <c r="BE25" s="285"/>
      <c r="BG25" s="284"/>
      <c r="BH25" s="284"/>
    </row>
    <row r="26" spans="1:62" s="167" customFormat="1" ht="19.8">
      <c r="B26" s="288"/>
      <c r="C26" s="288"/>
      <c r="D26" s="289"/>
      <c r="E26" s="289"/>
      <c r="F26" s="288"/>
      <c r="G26" s="290"/>
      <c r="H26" s="290"/>
      <c r="I26" s="289"/>
      <c r="J26" s="291"/>
      <c r="K26" s="291"/>
      <c r="L26" s="289"/>
      <c r="M26" s="289"/>
      <c r="N26" s="289"/>
      <c r="O26" s="289"/>
      <c r="P26" s="289"/>
      <c r="Q26" s="289"/>
      <c r="R26" s="289"/>
      <c r="W26" s="1509" t="s">
        <v>854</v>
      </c>
      <c r="X26" s="1509"/>
      <c r="Y26" s="1509"/>
      <c r="Z26" s="1509"/>
      <c r="AA26" s="1509"/>
      <c r="AB26" s="1509"/>
      <c r="AC26"/>
      <c r="AO26" s="290"/>
      <c r="AP26" s="290"/>
      <c r="AT26" s="290"/>
      <c r="AU26" s="290"/>
      <c r="AV26" s="292"/>
      <c r="AW26" s="168"/>
      <c r="BA26" s="290"/>
      <c r="BB26" s="290"/>
      <c r="BF26" s="290"/>
    </row>
    <row r="27" spans="1:62" s="167" customFormat="1" ht="22.2">
      <c r="AF27"/>
      <c r="AG27"/>
      <c r="AH27"/>
      <c r="AI27"/>
      <c r="AV27" s="168"/>
      <c r="AW27" s="168"/>
      <c r="BI27" s="169"/>
      <c r="BJ27" s="169"/>
    </row>
    <row r="28" spans="1:62" ht="19.8">
      <c r="AL28" s="167"/>
      <c r="AM28" s="167"/>
      <c r="AN28" s="167"/>
      <c r="AO28" s="167"/>
      <c r="AP28" s="167"/>
      <c r="AQ28" s="167"/>
      <c r="AR28" s="167"/>
      <c r="AS28" s="167"/>
      <c r="AT28" s="167"/>
      <c r="AU28" s="167"/>
      <c r="AV28" s="168"/>
      <c r="AW28" s="168"/>
      <c r="AX28" s="167"/>
      <c r="AY28" s="167"/>
      <c r="AZ28" s="167"/>
      <c r="BA28" s="167"/>
      <c r="BB28" s="167"/>
      <c r="BC28" s="167"/>
      <c r="BD28" s="167"/>
      <c r="BE28" s="167"/>
      <c r="BF28" s="167"/>
    </row>
    <row r="29" spans="1:62" ht="19.8">
      <c r="AL29" s="167"/>
      <c r="AM29" s="167"/>
      <c r="AN29" s="167"/>
      <c r="AO29" s="167"/>
      <c r="AP29" s="167"/>
      <c r="AQ29" s="167"/>
      <c r="AR29" s="167"/>
      <c r="AS29" s="167"/>
      <c r="AT29" s="167"/>
      <c r="AU29" s="167"/>
      <c r="AV29" s="168"/>
      <c r="AW29" s="168"/>
      <c r="AX29" s="167"/>
      <c r="AY29" s="167"/>
      <c r="AZ29" s="167"/>
      <c r="BA29" s="167"/>
      <c r="BB29" s="167"/>
      <c r="BC29" s="167"/>
      <c r="BD29" s="167"/>
      <c r="BE29" s="167"/>
      <c r="BF29" s="167"/>
    </row>
    <row r="30" spans="1:62" ht="19.8">
      <c r="AL30" s="167"/>
      <c r="AM30" s="167"/>
      <c r="AN30" s="167"/>
      <c r="AO30" s="167"/>
      <c r="AP30" s="167"/>
      <c r="AQ30" s="167"/>
      <c r="AR30" s="167"/>
      <c r="AS30" s="167"/>
      <c r="AT30" s="167"/>
      <c r="AU30" s="167"/>
      <c r="AV30" s="168"/>
      <c r="AW30" s="168"/>
      <c r="AX30" s="167"/>
      <c r="AY30" s="167"/>
      <c r="AZ30" s="167"/>
      <c r="BA30" s="167"/>
      <c r="BB30" s="167"/>
      <c r="BC30" s="167"/>
      <c r="BD30" s="167"/>
      <c r="BE30" s="167"/>
      <c r="BF30" s="167"/>
    </row>
  </sheetData>
  <mergeCells count="9">
    <mergeCell ref="D25:E25"/>
    <mergeCell ref="W25:AD25"/>
    <mergeCell ref="W26:AB26"/>
    <mergeCell ref="B1:AD1"/>
    <mergeCell ref="BG1:BH1"/>
    <mergeCell ref="C2:T2"/>
    <mergeCell ref="AC2:AD2"/>
    <mergeCell ref="AK2:BF2"/>
    <mergeCell ref="A23:AD23"/>
  </mergeCells>
  <phoneticPr fontId="15" type="noConversion"/>
  <hyperlinks>
    <hyperlink ref="BG1" location="預告統計資料發布時間表!A1" display="回發布時間表" xr:uid="{8A72DB95-B3C6-4FA1-996B-5F17DEE687A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D3E4-F314-4CB8-ABF4-36A36C84F890}">
  <dimension ref="A1:I38"/>
  <sheetViews>
    <sheetView workbookViewId="0">
      <selection activeCell="H1" sqref="H1:I1"/>
    </sheetView>
  </sheetViews>
  <sheetFormatPr defaultColWidth="9" defaultRowHeight="15"/>
  <cols>
    <col min="1" max="1" width="18.88671875" style="127" customWidth="1"/>
    <col min="2" max="2" width="16.33203125" style="127" customWidth="1"/>
    <col min="3" max="3" width="33.21875" style="127" customWidth="1"/>
    <col min="4" max="4" width="17.6640625" style="130" customWidth="1"/>
    <col min="5" max="5" width="17.6640625" style="127" customWidth="1"/>
    <col min="6" max="6" width="19.109375" style="127" customWidth="1"/>
    <col min="7" max="7" width="17.6640625" style="127" customWidth="1"/>
    <col min="8" max="16384" width="9" style="127"/>
  </cols>
  <sheetData>
    <row r="1" spans="1:9" ht="15.6" thickBot="1">
      <c r="A1" s="126" t="s">
        <v>753</v>
      </c>
      <c r="D1" s="126" t="s">
        <v>754</v>
      </c>
      <c r="E1" s="1469" t="s">
        <v>755</v>
      </c>
      <c r="F1" s="1470"/>
      <c r="G1" s="1471"/>
      <c r="H1" s="1453" t="s">
        <v>49</v>
      </c>
      <c r="I1" s="1453"/>
    </row>
    <row r="2" spans="1:9" ht="16.8" thickBot="1">
      <c r="A2" s="126" t="s">
        <v>756</v>
      </c>
      <c r="B2" s="128" t="s">
        <v>757</v>
      </c>
      <c r="C2" s="129"/>
      <c r="D2" s="126" t="s">
        <v>758</v>
      </c>
      <c r="E2" s="1469" t="s">
        <v>759</v>
      </c>
      <c r="F2" s="1470"/>
      <c r="G2" s="1471"/>
      <c r="H2"/>
    </row>
    <row r="3" spans="1:9" ht="36.6">
      <c r="A3" s="1472" t="s">
        <v>760</v>
      </c>
      <c r="B3" s="1472"/>
      <c r="C3" s="1472"/>
      <c r="D3" s="1472"/>
      <c r="E3" s="1472"/>
      <c r="F3" s="1472"/>
      <c r="G3" s="1472"/>
    </row>
    <row r="4" spans="1:9">
      <c r="A4" s="1473"/>
      <c r="B4" s="1473"/>
      <c r="C4" s="1473"/>
      <c r="D4" s="1473"/>
      <c r="E4" s="1473"/>
      <c r="F4" s="1473"/>
      <c r="G4" s="1473"/>
    </row>
    <row r="5" spans="1:9" ht="25.2" thickBot="1">
      <c r="A5" s="1468" t="s">
        <v>761</v>
      </c>
      <c r="B5" s="1468"/>
      <c r="C5" s="1468"/>
      <c r="D5" s="1468"/>
      <c r="E5" s="1468"/>
      <c r="F5" s="1468"/>
      <c r="G5" s="1468"/>
    </row>
    <row r="6" spans="1:9" ht="20.399999999999999" thickBot="1">
      <c r="A6" s="1474" t="s">
        <v>762</v>
      </c>
      <c r="B6" s="1475"/>
      <c r="C6" s="1476"/>
      <c r="D6" s="1480" t="s">
        <v>763</v>
      </c>
      <c r="E6" s="131"/>
      <c r="F6" s="132"/>
      <c r="G6" s="1482" t="s">
        <v>764</v>
      </c>
    </row>
    <row r="7" spans="1:9" ht="40.200000000000003" thickBot="1">
      <c r="A7" s="1477"/>
      <c r="B7" s="1478"/>
      <c r="C7" s="1479"/>
      <c r="D7" s="1481"/>
      <c r="E7" s="133" t="s">
        <v>765</v>
      </c>
      <c r="F7" s="133" t="s">
        <v>766</v>
      </c>
      <c r="G7" s="1483"/>
    </row>
    <row r="8" spans="1:9" ht="19.8">
      <c r="A8" s="1484" t="s">
        <v>767</v>
      </c>
      <c r="B8" s="1486" t="s">
        <v>768</v>
      </c>
      <c r="C8" s="1487"/>
      <c r="D8" s="134">
        <v>237.99</v>
      </c>
      <c r="E8" s="135">
        <v>0</v>
      </c>
      <c r="F8" s="135">
        <v>0</v>
      </c>
      <c r="G8" s="136">
        <v>3</v>
      </c>
    </row>
    <row r="9" spans="1:9" ht="19.8">
      <c r="A9" s="1484"/>
      <c r="B9" s="1488" t="s">
        <v>769</v>
      </c>
      <c r="C9" s="1489"/>
      <c r="D9" s="137">
        <v>237.99</v>
      </c>
      <c r="E9" s="138">
        <v>0</v>
      </c>
      <c r="F9" s="139">
        <v>0</v>
      </c>
      <c r="G9" s="140">
        <v>3</v>
      </c>
    </row>
    <row r="10" spans="1:9" ht="19.8">
      <c r="A10" s="1484"/>
      <c r="B10" s="1490" t="s">
        <v>770</v>
      </c>
      <c r="C10" s="1491"/>
      <c r="D10" s="141"/>
      <c r="E10" s="138"/>
      <c r="F10" s="142"/>
      <c r="G10" s="143"/>
    </row>
    <row r="11" spans="1:9" ht="19.8">
      <c r="A11" s="1485"/>
      <c r="B11" s="1492" t="s">
        <v>771</v>
      </c>
      <c r="C11" s="1493"/>
      <c r="D11" s="141"/>
      <c r="E11" s="138"/>
      <c r="F11" s="142"/>
      <c r="G11" s="143"/>
    </row>
    <row r="12" spans="1:9" ht="19.8">
      <c r="A12" s="1497" t="s">
        <v>772</v>
      </c>
      <c r="B12" s="1490" t="s">
        <v>768</v>
      </c>
      <c r="C12" s="1491"/>
      <c r="D12" s="145">
        <v>237.99</v>
      </c>
      <c r="E12" s="138">
        <v>0</v>
      </c>
      <c r="F12" s="138">
        <v>0</v>
      </c>
      <c r="G12" s="140">
        <v>3</v>
      </c>
    </row>
    <row r="13" spans="1:9" ht="19.8">
      <c r="A13" s="1498"/>
      <c r="B13" s="1501" t="s">
        <v>773</v>
      </c>
      <c r="C13" s="1502"/>
      <c r="D13" s="138">
        <v>149.4</v>
      </c>
      <c r="E13" s="138">
        <v>0</v>
      </c>
      <c r="F13" s="138">
        <v>0</v>
      </c>
      <c r="G13" s="146"/>
    </row>
    <row r="14" spans="1:9" ht="19.8">
      <c r="A14" s="1498"/>
      <c r="B14" s="1501" t="s">
        <v>774</v>
      </c>
      <c r="C14" s="1502"/>
      <c r="D14" s="141">
        <v>88.59</v>
      </c>
      <c r="E14" s="138"/>
      <c r="F14" s="139"/>
      <c r="G14" s="147"/>
    </row>
    <row r="15" spans="1:9" ht="19.8">
      <c r="A15" s="1498"/>
      <c r="B15" s="1503" t="s">
        <v>775</v>
      </c>
      <c r="C15" s="148" t="s">
        <v>776</v>
      </c>
      <c r="D15" s="149">
        <v>237.99</v>
      </c>
      <c r="E15" s="150">
        <v>0</v>
      </c>
      <c r="F15" s="151">
        <v>0</v>
      </c>
      <c r="G15" s="143"/>
    </row>
    <row r="16" spans="1:9" ht="19.8">
      <c r="A16" s="1498"/>
      <c r="B16" s="1503"/>
      <c r="C16" s="152" t="s">
        <v>777</v>
      </c>
      <c r="D16" s="137">
        <v>149.4</v>
      </c>
      <c r="E16" s="138"/>
      <c r="F16" s="139">
        <v>0</v>
      </c>
      <c r="G16" s="143"/>
    </row>
    <row r="17" spans="1:7" ht="19.8">
      <c r="A17" s="1498"/>
      <c r="B17" s="1504"/>
      <c r="C17" s="152" t="s">
        <v>778</v>
      </c>
      <c r="D17" s="141">
        <v>88.59</v>
      </c>
      <c r="E17" s="138">
        <v>0</v>
      </c>
      <c r="F17" s="139"/>
      <c r="G17" s="147"/>
    </row>
    <row r="18" spans="1:7" ht="19.8">
      <c r="A18" s="1498"/>
      <c r="B18" s="1505" t="s">
        <v>779</v>
      </c>
      <c r="C18" s="144" t="s">
        <v>776</v>
      </c>
      <c r="D18" s="141">
        <v>0</v>
      </c>
      <c r="E18" s="138">
        <v>0</v>
      </c>
      <c r="F18" s="138">
        <v>0</v>
      </c>
      <c r="G18" s="146"/>
    </row>
    <row r="19" spans="1:7" ht="19.8">
      <c r="A19" s="1498"/>
      <c r="B19" s="1503"/>
      <c r="C19" s="152" t="s">
        <v>777</v>
      </c>
      <c r="D19" s="141"/>
      <c r="E19" s="138">
        <v>0</v>
      </c>
      <c r="F19" s="138">
        <v>0</v>
      </c>
      <c r="G19" s="146"/>
    </row>
    <row r="20" spans="1:7" ht="19.8">
      <c r="A20" s="1498"/>
      <c r="B20" s="1504"/>
      <c r="C20" s="152" t="s">
        <v>778</v>
      </c>
      <c r="D20" s="141"/>
      <c r="E20" s="138"/>
      <c r="F20" s="139"/>
      <c r="G20" s="147"/>
    </row>
    <row r="21" spans="1:7" ht="19.8">
      <c r="A21" s="1498"/>
      <c r="B21" s="1492" t="s">
        <v>780</v>
      </c>
      <c r="C21" s="144" t="s">
        <v>781</v>
      </c>
      <c r="D21" s="153"/>
      <c r="E21" s="154"/>
      <c r="F21" s="142"/>
      <c r="G21" s="143"/>
    </row>
    <row r="22" spans="1:7" ht="19.8">
      <c r="A22" s="1498"/>
      <c r="B22" s="1492"/>
      <c r="C22" s="144" t="s">
        <v>782</v>
      </c>
      <c r="D22" s="153"/>
      <c r="E22" s="153"/>
      <c r="F22" s="142"/>
      <c r="G22" s="143"/>
    </row>
    <row r="23" spans="1:7" ht="19.8">
      <c r="A23" s="1498"/>
      <c r="B23" s="1492"/>
      <c r="C23" s="144" t="s">
        <v>783</v>
      </c>
      <c r="D23" s="153"/>
      <c r="E23" s="153"/>
      <c r="F23" s="142"/>
      <c r="G23" s="143">
        <v>3</v>
      </c>
    </row>
    <row r="24" spans="1:7" ht="19.8">
      <c r="A24" s="1499"/>
      <c r="B24" s="1506" t="s">
        <v>784</v>
      </c>
      <c r="C24" s="152" t="s">
        <v>776</v>
      </c>
      <c r="D24" s="155"/>
      <c r="E24" s="156"/>
      <c r="F24" s="156"/>
      <c r="G24" s="146"/>
    </row>
    <row r="25" spans="1:7" ht="19.8">
      <c r="A25" s="1499"/>
      <c r="B25" s="1506"/>
      <c r="C25" s="152" t="s">
        <v>777</v>
      </c>
      <c r="D25" s="155"/>
      <c r="E25" s="156"/>
      <c r="F25" s="156"/>
      <c r="G25" s="146"/>
    </row>
    <row r="26" spans="1:7" ht="19.8">
      <c r="A26" s="1500"/>
      <c r="B26" s="1506"/>
      <c r="C26" s="152" t="s">
        <v>778</v>
      </c>
      <c r="D26" s="155"/>
      <c r="E26" s="156"/>
      <c r="F26" s="157"/>
      <c r="G26" s="158"/>
    </row>
    <row r="27" spans="1:7" ht="20.399999999999999" thickBot="1">
      <c r="A27" s="1494" t="s">
        <v>785</v>
      </c>
      <c r="B27" s="1495"/>
      <c r="C27" s="159" t="s">
        <v>786</v>
      </c>
      <c r="D27" s="141"/>
      <c r="E27" s="139"/>
      <c r="F27" s="138"/>
      <c r="G27" s="147"/>
    </row>
    <row r="28" spans="1:7">
      <c r="C28" s="160"/>
      <c r="G28" s="160"/>
    </row>
    <row r="29" spans="1:7">
      <c r="A29" s="161" t="s">
        <v>787</v>
      </c>
      <c r="C29" s="160"/>
      <c r="G29" s="160"/>
    </row>
    <row r="30" spans="1:7">
      <c r="A30" s="161" t="s">
        <v>788</v>
      </c>
      <c r="C30" s="160"/>
      <c r="G30" s="160"/>
    </row>
    <row r="31" spans="1:7">
      <c r="C31" s="160"/>
      <c r="G31" s="160"/>
    </row>
    <row r="35" spans="1:3" ht="16.2">
      <c r="A35" s="162"/>
      <c r="C35" s="163"/>
    </row>
    <row r="36" spans="1:3" ht="16.2">
      <c r="A36" s="162"/>
      <c r="C36" s="163"/>
    </row>
    <row r="37" spans="1:3" ht="16.2">
      <c r="A37" s="162"/>
      <c r="C37" s="163"/>
    </row>
    <row r="38" spans="1:3" ht="16.2">
      <c r="A38" s="162"/>
      <c r="C38" s="164"/>
    </row>
  </sheetData>
  <mergeCells count="23">
    <mergeCell ref="A6:C7"/>
    <mergeCell ref="D6:D7"/>
    <mergeCell ref="G6:G7"/>
    <mergeCell ref="H1:I1"/>
    <mergeCell ref="E1:G1"/>
    <mergeCell ref="E2:G2"/>
    <mergeCell ref="A3:G3"/>
    <mergeCell ref="A4:G4"/>
    <mergeCell ref="A5:G5"/>
    <mergeCell ref="B18:B20"/>
    <mergeCell ref="B21:B23"/>
    <mergeCell ref="B24:B26"/>
    <mergeCell ref="A27:B27"/>
    <mergeCell ref="A8:A11"/>
    <mergeCell ref="B8:C8"/>
    <mergeCell ref="B9:C9"/>
    <mergeCell ref="B10:C10"/>
    <mergeCell ref="B11:C11"/>
    <mergeCell ref="A12:A26"/>
    <mergeCell ref="B12:C12"/>
    <mergeCell ref="B13:C13"/>
    <mergeCell ref="B14:C14"/>
    <mergeCell ref="B15:B17"/>
  </mergeCells>
  <phoneticPr fontId="15" type="noConversion"/>
  <hyperlinks>
    <hyperlink ref="H1" location="預告統計資料發布時間表!A1" display="回發布時間表" xr:uid="{B29F6A9C-6BC3-42FD-9A99-D05477D5EC2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8654-FEEF-43A1-B6B2-7045A95C9069}">
  <dimension ref="A1:BJ29"/>
  <sheetViews>
    <sheetView workbookViewId="0"/>
  </sheetViews>
  <sheetFormatPr defaultRowHeight="16.2"/>
  <cols>
    <col min="1" max="1" width="4.88671875" customWidth="1"/>
    <col min="2" max="2" width="21.88671875" customWidth="1"/>
    <col min="3" max="3" width="15.21875" customWidth="1"/>
    <col min="4" max="4" width="14.21875" bestFit="1" customWidth="1"/>
    <col min="5" max="5" width="13.109375" customWidth="1"/>
    <col min="6" max="8" width="14.21875" bestFit="1" customWidth="1"/>
    <col min="9" max="9" width="13.21875" customWidth="1"/>
    <col min="10" max="10" width="14.33203125" bestFit="1" customWidth="1"/>
    <col min="11" max="11" width="9.109375" customWidth="1"/>
    <col min="12" max="12" width="12.6640625" customWidth="1"/>
    <col min="13" max="13" width="8.21875" customWidth="1"/>
    <col min="14" max="14" width="12.44140625" bestFit="1" customWidth="1"/>
    <col min="15" max="15" width="12.33203125" customWidth="1"/>
    <col min="16" max="16" width="12.21875" bestFit="1" customWidth="1"/>
    <col min="17" max="17" width="12.77734375" customWidth="1"/>
    <col min="18" max="18" width="11.21875" customWidth="1"/>
    <col min="19" max="22" width="8.109375" customWidth="1"/>
    <col min="23" max="25" width="7.6640625" customWidth="1"/>
    <col min="26" max="26" width="8.6640625" customWidth="1"/>
    <col min="27" max="28" width="6.6640625" customWidth="1"/>
    <col min="29" max="29" width="7.44140625" customWidth="1"/>
    <col min="30" max="30" width="6.6640625" customWidth="1"/>
    <col min="32" max="36" width="12.6640625" customWidth="1"/>
    <col min="48" max="49" width="8.88671875" style="293"/>
    <col min="50" max="58" width="10.6640625" customWidth="1"/>
  </cols>
  <sheetData>
    <row r="1" spans="1:60" s="165" customFormat="1" ht="45">
      <c r="B1" s="1510" t="s">
        <v>789</v>
      </c>
      <c r="C1" s="1510"/>
      <c r="D1" s="1510"/>
      <c r="E1" s="1510"/>
      <c r="F1" s="1510"/>
      <c r="G1" s="1510"/>
      <c r="H1" s="1510"/>
      <c r="I1" s="1510"/>
      <c r="J1" s="1510"/>
      <c r="K1" s="1510"/>
      <c r="L1" s="1510"/>
      <c r="M1" s="1510"/>
      <c r="N1" s="1510"/>
      <c r="O1" s="1510"/>
      <c r="P1" s="1510"/>
      <c r="Q1" s="1510"/>
      <c r="R1" s="1510"/>
      <c r="S1" s="1510"/>
      <c r="T1" s="1510"/>
      <c r="U1" s="1510"/>
      <c r="V1" s="1510"/>
      <c r="W1" s="1510"/>
      <c r="X1" s="1510"/>
      <c r="Y1" s="1510"/>
      <c r="Z1" s="1510"/>
      <c r="AA1" s="1510"/>
      <c r="AB1" s="1510"/>
      <c r="AC1" s="1510"/>
      <c r="AD1" s="1510"/>
      <c r="AE1" s="166"/>
      <c r="AF1" s="166"/>
      <c r="AG1" s="166"/>
      <c r="AH1" s="166"/>
      <c r="AI1" s="166"/>
      <c r="AJ1" s="166"/>
      <c r="AK1" s="166"/>
      <c r="AL1" s="167"/>
      <c r="AM1" s="167"/>
      <c r="AN1" s="167"/>
      <c r="AO1" s="167"/>
      <c r="AP1" s="167"/>
      <c r="AQ1" s="167"/>
      <c r="AR1" s="167"/>
      <c r="AS1" s="167"/>
      <c r="AT1" s="167"/>
      <c r="AU1" s="167"/>
      <c r="AV1" s="168"/>
      <c r="AW1" s="168"/>
      <c r="AX1" s="167"/>
      <c r="AY1" s="167"/>
      <c r="AZ1" s="167"/>
      <c r="BA1" s="167"/>
      <c r="BB1" s="167"/>
      <c r="BC1" s="167"/>
      <c r="BD1" s="167"/>
      <c r="BE1" s="167"/>
      <c r="BF1" s="167"/>
      <c r="BG1" s="1453" t="s">
        <v>49</v>
      </c>
      <c r="BH1" s="1453"/>
    </row>
    <row r="2" spans="1:60" s="169" customFormat="1" ht="28.8" thickBot="1">
      <c r="B2" s="170"/>
      <c r="C2" s="1512" t="s">
        <v>790</v>
      </c>
      <c r="D2" s="1512"/>
      <c r="E2" s="1512"/>
      <c r="F2" s="1512"/>
      <c r="G2" s="1512"/>
      <c r="H2" s="1512"/>
      <c r="I2" s="1512"/>
      <c r="J2" s="1512"/>
      <c r="K2" s="1512"/>
      <c r="L2" s="1512"/>
      <c r="M2" s="1512"/>
      <c r="N2" s="1512"/>
      <c r="O2" s="1512"/>
      <c r="P2" s="1512"/>
      <c r="Q2" s="1512"/>
      <c r="R2" s="1512"/>
      <c r="S2" s="1512"/>
      <c r="T2" s="1512"/>
      <c r="U2" s="171"/>
      <c r="V2" s="171" t="s">
        <v>791</v>
      </c>
      <c r="W2" s="171"/>
      <c r="X2" s="171"/>
      <c r="Y2" s="171"/>
      <c r="Z2" s="171"/>
      <c r="AA2" s="171"/>
      <c r="AC2" s="1513" t="s">
        <v>792</v>
      </c>
      <c r="AD2" s="1513"/>
      <c r="AK2" s="1514"/>
      <c r="AL2" s="1514"/>
      <c r="AM2" s="1514"/>
      <c r="AN2" s="1514"/>
      <c r="AO2" s="1514"/>
      <c r="AP2" s="1514"/>
      <c r="AQ2" s="1514"/>
      <c r="AR2" s="1514"/>
      <c r="AS2" s="1514"/>
      <c r="AT2" s="1514"/>
      <c r="AU2" s="1514"/>
      <c r="AV2" s="1514"/>
      <c r="AW2" s="1514"/>
      <c r="AX2" s="1514"/>
      <c r="AY2" s="1514"/>
      <c r="AZ2" s="1514"/>
      <c r="BA2" s="1514"/>
      <c r="BB2" s="1514"/>
      <c r="BC2" s="1514"/>
      <c r="BD2" s="1514"/>
      <c r="BE2" s="1514"/>
      <c r="BF2" s="1514"/>
    </row>
    <row r="3" spans="1:60" s="162" customFormat="1" ht="139.19999999999999" thickBot="1">
      <c r="B3" s="172" t="s">
        <v>793</v>
      </c>
      <c r="C3" s="173" t="s">
        <v>794</v>
      </c>
      <c r="D3" s="174" t="s">
        <v>795</v>
      </c>
      <c r="E3" s="174" t="s">
        <v>796</v>
      </c>
      <c r="F3" s="174" t="s">
        <v>797</v>
      </c>
      <c r="G3" s="174" t="s">
        <v>798</v>
      </c>
      <c r="H3" s="174" t="s">
        <v>799</v>
      </c>
      <c r="I3" s="174" t="s">
        <v>800</v>
      </c>
      <c r="J3" s="175" t="s">
        <v>801</v>
      </c>
      <c r="K3" s="174" t="s">
        <v>802</v>
      </c>
      <c r="L3" s="174" t="s">
        <v>803</v>
      </c>
      <c r="M3" s="174" t="s">
        <v>804</v>
      </c>
      <c r="N3" s="174" t="s">
        <v>805</v>
      </c>
      <c r="O3" s="174" t="s">
        <v>806</v>
      </c>
      <c r="P3" s="174" t="s">
        <v>807</v>
      </c>
      <c r="Q3" s="174" t="s">
        <v>808</v>
      </c>
      <c r="R3" s="174" t="s">
        <v>809</v>
      </c>
      <c r="S3" s="174" t="s">
        <v>810</v>
      </c>
      <c r="T3" s="174" t="s">
        <v>811</v>
      </c>
      <c r="U3" s="174" t="s">
        <v>812</v>
      </c>
      <c r="V3" s="174" t="s">
        <v>813</v>
      </c>
      <c r="W3" s="174" t="s">
        <v>814</v>
      </c>
      <c r="X3" s="174" t="s">
        <v>815</v>
      </c>
      <c r="Y3" s="174" t="s">
        <v>816</v>
      </c>
      <c r="Z3" s="174" t="s">
        <v>817</v>
      </c>
      <c r="AA3" s="174" t="s">
        <v>818</v>
      </c>
      <c r="AB3" s="174" t="s">
        <v>819</v>
      </c>
      <c r="AC3" s="176" t="s">
        <v>820</v>
      </c>
      <c r="AD3" s="177" t="s">
        <v>821</v>
      </c>
      <c r="AE3" s="178"/>
      <c r="AF3" s="179" t="s">
        <v>822</v>
      </c>
      <c r="AG3" s="180" t="s">
        <v>823</v>
      </c>
      <c r="AH3" s="181" t="s">
        <v>824</v>
      </c>
      <c r="AI3" s="181" t="s">
        <v>825</v>
      </c>
      <c r="AJ3" s="181" t="s">
        <v>826</v>
      </c>
      <c r="AK3" s="182"/>
      <c r="AL3" s="183" t="s">
        <v>827</v>
      </c>
      <c r="AM3" s="181" t="s">
        <v>828</v>
      </c>
      <c r="AN3" s="181" t="s">
        <v>829</v>
      </c>
      <c r="AO3" s="181" t="s">
        <v>830</v>
      </c>
      <c r="AP3" s="181" t="s">
        <v>831</v>
      </c>
      <c r="AQ3" s="183" t="s">
        <v>832</v>
      </c>
      <c r="AR3" s="181" t="s">
        <v>833</v>
      </c>
      <c r="AS3" s="181" t="s">
        <v>834</v>
      </c>
      <c r="AT3" s="181" t="s">
        <v>835</v>
      </c>
      <c r="AU3" s="182"/>
      <c r="AV3" s="184" t="s">
        <v>813</v>
      </c>
      <c r="AW3" s="185" t="s">
        <v>836</v>
      </c>
      <c r="AX3" s="181" t="s">
        <v>827</v>
      </c>
      <c r="AY3" s="181" t="s">
        <v>828</v>
      </c>
      <c r="AZ3" s="181" t="s">
        <v>829</v>
      </c>
      <c r="BA3" s="181" t="s">
        <v>830</v>
      </c>
      <c r="BB3" s="181" t="s">
        <v>831</v>
      </c>
      <c r="BC3" s="186" t="s">
        <v>832</v>
      </c>
      <c r="BD3" s="181" t="s">
        <v>833</v>
      </c>
      <c r="BE3" s="181" t="s">
        <v>834</v>
      </c>
      <c r="BF3" s="181" t="s">
        <v>835</v>
      </c>
    </row>
    <row r="4" spans="1:60" s="162" customFormat="1" ht="28.8" thickBot="1">
      <c r="B4" s="187" t="s">
        <v>837</v>
      </c>
      <c r="C4" s="188">
        <f t="shared" ref="C4:C22" si="0">SUM(D4:AD4)</f>
        <v>131815</v>
      </c>
      <c r="D4" s="188">
        <f>D5+D8+D14+D19</f>
        <v>26160</v>
      </c>
      <c r="E4" s="188">
        <f t="shared" ref="E4:AD4" si="1">E5+E8+E14+E19</f>
        <v>18620</v>
      </c>
      <c r="F4" s="188">
        <f t="shared" si="1"/>
        <v>7708</v>
      </c>
      <c r="G4" s="188">
        <f t="shared" si="1"/>
        <v>8713</v>
      </c>
      <c r="H4" s="188">
        <f t="shared" si="1"/>
        <v>12281</v>
      </c>
      <c r="I4" s="188">
        <f t="shared" si="1"/>
        <v>35784</v>
      </c>
      <c r="J4" s="189">
        <f>AF4</f>
        <v>7180</v>
      </c>
      <c r="K4" s="188">
        <f t="shared" si="1"/>
        <v>0</v>
      </c>
      <c r="L4" s="188">
        <f t="shared" si="1"/>
        <v>4005</v>
      </c>
      <c r="M4" s="188">
        <f t="shared" si="1"/>
        <v>0</v>
      </c>
      <c r="N4" s="188">
        <f t="shared" si="1"/>
        <v>5425</v>
      </c>
      <c r="O4" s="188">
        <f t="shared" si="1"/>
        <v>3225</v>
      </c>
      <c r="P4" s="188">
        <f t="shared" si="1"/>
        <v>2002</v>
      </c>
      <c r="Q4" s="188">
        <f t="shared" si="1"/>
        <v>0</v>
      </c>
      <c r="R4" s="188">
        <f t="shared" si="1"/>
        <v>350</v>
      </c>
      <c r="S4" s="188">
        <f t="shared" si="1"/>
        <v>0</v>
      </c>
      <c r="T4" s="188">
        <f t="shared" si="1"/>
        <v>3</v>
      </c>
      <c r="U4" s="188">
        <f t="shared" si="1"/>
        <v>2</v>
      </c>
      <c r="V4" s="188">
        <f t="shared" si="1"/>
        <v>7</v>
      </c>
      <c r="W4" s="188">
        <f t="shared" si="1"/>
        <v>0</v>
      </c>
      <c r="X4" s="188">
        <f t="shared" si="1"/>
        <v>0</v>
      </c>
      <c r="Y4" s="188">
        <f t="shared" si="1"/>
        <v>0</v>
      </c>
      <c r="Z4" s="188">
        <f t="shared" si="1"/>
        <v>350</v>
      </c>
      <c r="AA4" s="188">
        <f t="shared" si="1"/>
        <v>0</v>
      </c>
      <c r="AB4" s="188">
        <f t="shared" si="1"/>
        <v>0</v>
      </c>
      <c r="AC4" s="188">
        <f t="shared" si="1"/>
        <v>0</v>
      </c>
      <c r="AD4" s="190">
        <f t="shared" si="1"/>
        <v>0</v>
      </c>
      <c r="AE4" s="191"/>
      <c r="AF4" s="192">
        <f>AF5+AF8+AF14+AF19</f>
        <v>7180</v>
      </c>
      <c r="AG4" s="193">
        <f t="shared" ref="AG4" si="2">AG5+AG8+AG14+AG19</f>
        <v>7180</v>
      </c>
      <c r="AH4" s="193">
        <f>AH5+AH8+AH14+AH19</f>
        <v>0</v>
      </c>
      <c r="AI4" s="193">
        <f>AI5+AI8+AI14+AI19</f>
        <v>0</v>
      </c>
      <c r="AJ4" s="193">
        <f>AJ5+AJ8+AJ14+AJ19</f>
        <v>0</v>
      </c>
      <c r="AK4" s="194"/>
      <c r="AL4" s="193">
        <f t="shared" ref="AL4:AT4" si="3">AL5+AL8+AL14+AL19</f>
        <v>0</v>
      </c>
      <c r="AM4" s="193">
        <f t="shared" si="3"/>
        <v>0</v>
      </c>
      <c r="AN4" s="193">
        <f t="shared" si="3"/>
        <v>0</v>
      </c>
      <c r="AO4" s="193">
        <f t="shared" si="3"/>
        <v>0</v>
      </c>
      <c r="AP4" s="193">
        <f t="shared" si="3"/>
        <v>0</v>
      </c>
      <c r="AQ4" s="193">
        <f>AQ5+AQ8+AQ14+AQ19</f>
        <v>0</v>
      </c>
      <c r="AR4" s="193">
        <f t="shared" si="3"/>
        <v>0</v>
      </c>
      <c r="AS4" s="193">
        <f t="shared" si="3"/>
        <v>0</v>
      </c>
      <c r="AT4" s="193">
        <f t="shared" si="3"/>
        <v>0</v>
      </c>
      <c r="AU4" s="195"/>
      <c r="AV4" s="196">
        <f>SUM(AX4:BB4)</f>
        <v>0</v>
      </c>
      <c r="AW4" s="197">
        <f t="shared" ref="AW4:AW22" si="4">BC4+BD4+BE4+BF4</f>
        <v>0</v>
      </c>
      <c r="AX4" s="193">
        <f t="shared" ref="AX4:BF4" si="5">AX5+AX8+AX14+AX19</f>
        <v>0</v>
      </c>
      <c r="AY4" s="193">
        <f t="shared" si="5"/>
        <v>0</v>
      </c>
      <c r="AZ4" s="193">
        <f t="shared" si="5"/>
        <v>0</v>
      </c>
      <c r="BA4" s="193">
        <f t="shared" si="5"/>
        <v>0</v>
      </c>
      <c r="BB4" s="193">
        <f t="shared" si="5"/>
        <v>0</v>
      </c>
      <c r="BC4" s="198">
        <f>BC5+BC8+BC14+BC19</f>
        <v>0</v>
      </c>
      <c r="BD4" s="193">
        <f t="shared" si="5"/>
        <v>0</v>
      </c>
      <c r="BE4" s="193">
        <f t="shared" si="5"/>
        <v>0</v>
      </c>
      <c r="BF4" s="193">
        <f t="shared" si="5"/>
        <v>0</v>
      </c>
    </row>
    <row r="5" spans="1:60" s="162" customFormat="1" ht="25.2" thickBot="1">
      <c r="B5" s="199" t="s">
        <v>838</v>
      </c>
      <c r="C5" s="200">
        <f t="shared" si="0"/>
        <v>47900</v>
      </c>
      <c r="D5" s="200">
        <f>SUM(D6:D7)</f>
        <v>8540</v>
      </c>
      <c r="E5" s="200">
        <f t="shared" ref="E5:AD5" si="6">SUM(E6:E7)</f>
        <v>6670</v>
      </c>
      <c r="F5" s="200">
        <f t="shared" si="6"/>
        <v>2450</v>
      </c>
      <c r="G5" s="200">
        <f t="shared" si="6"/>
        <v>2980</v>
      </c>
      <c r="H5" s="200">
        <f t="shared" si="6"/>
        <v>3040</v>
      </c>
      <c r="I5" s="200">
        <f t="shared" si="6"/>
        <v>15660</v>
      </c>
      <c r="J5" s="201">
        <f t="shared" ref="J5:J22" si="7">AF5</f>
        <v>2560</v>
      </c>
      <c r="K5" s="200">
        <f t="shared" si="6"/>
        <v>0</v>
      </c>
      <c r="L5" s="200">
        <f t="shared" si="6"/>
        <v>1550</v>
      </c>
      <c r="M5" s="200">
        <f t="shared" si="6"/>
        <v>0</v>
      </c>
      <c r="N5" s="200">
        <f t="shared" si="6"/>
        <v>2225</v>
      </c>
      <c r="O5" s="200">
        <f t="shared" si="6"/>
        <v>2225</v>
      </c>
      <c r="P5" s="200">
        <f t="shared" si="6"/>
        <v>0</v>
      </c>
      <c r="Q5" s="200">
        <f t="shared" si="6"/>
        <v>0</v>
      </c>
      <c r="R5" s="200">
        <f>SUM(R6:R7)</f>
        <v>0</v>
      </c>
      <c r="S5" s="200">
        <f t="shared" si="6"/>
        <v>0</v>
      </c>
      <c r="T5" s="200">
        <f t="shared" si="6"/>
        <v>0</v>
      </c>
      <c r="U5" s="200">
        <f t="shared" si="6"/>
        <v>0</v>
      </c>
      <c r="V5" s="200">
        <f t="shared" si="6"/>
        <v>0</v>
      </c>
      <c r="W5" s="200">
        <f t="shared" si="6"/>
        <v>0</v>
      </c>
      <c r="X5" s="200">
        <f t="shared" si="6"/>
        <v>0</v>
      </c>
      <c r="Y5" s="200">
        <f t="shared" si="6"/>
        <v>0</v>
      </c>
      <c r="Z5" s="200">
        <f t="shared" si="6"/>
        <v>0</v>
      </c>
      <c r="AA5" s="200">
        <f t="shared" si="6"/>
        <v>0</v>
      </c>
      <c r="AB5" s="200">
        <f t="shared" si="6"/>
        <v>0</v>
      </c>
      <c r="AC5" s="200">
        <f t="shared" si="6"/>
        <v>0</v>
      </c>
      <c r="AD5" s="202">
        <f t="shared" si="6"/>
        <v>0</v>
      </c>
      <c r="AE5" s="191"/>
      <c r="AF5" s="192">
        <f>SUM(AF6:AF7)</f>
        <v>2560</v>
      </c>
      <c r="AG5" s="193">
        <f t="shared" ref="AG5" si="8">SUM(AG6:AG7)</f>
        <v>2560</v>
      </c>
      <c r="AH5" s="193">
        <f>SUM(AH6:AH7)</f>
        <v>0</v>
      </c>
      <c r="AI5" s="193">
        <f>SUM(AI6:AI7)</f>
        <v>0</v>
      </c>
      <c r="AJ5" s="193">
        <f>SUM(AJ6:AJ7)</f>
        <v>0</v>
      </c>
      <c r="AK5" s="194"/>
      <c r="AL5" s="193">
        <f t="shared" ref="AL5:AT5" si="9">SUM(AL6:AL7)</f>
        <v>0</v>
      </c>
      <c r="AM5" s="193">
        <f t="shared" si="9"/>
        <v>0</v>
      </c>
      <c r="AN5" s="193">
        <f t="shared" si="9"/>
        <v>0</v>
      </c>
      <c r="AO5" s="193">
        <f t="shared" si="9"/>
        <v>0</v>
      </c>
      <c r="AP5" s="193">
        <f t="shared" si="9"/>
        <v>0</v>
      </c>
      <c r="AQ5" s="193">
        <f>SUM(AQ6:AQ7)</f>
        <v>0</v>
      </c>
      <c r="AR5" s="193">
        <f t="shared" si="9"/>
        <v>0</v>
      </c>
      <c r="AS5" s="193">
        <f t="shared" si="9"/>
        <v>0</v>
      </c>
      <c r="AT5" s="193">
        <f t="shared" si="9"/>
        <v>0</v>
      </c>
      <c r="AU5" s="195"/>
      <c r="AV5" s="203">
        <f t="shared" ref="AV5:AV22" si="10">SUM(AX5:BB5)</f>
        <v>0</v>
      </c>
      <c r="AW5" s="204">
        <f t="shared" si="4"/>
        <v>0</v>
      </c>
      <c r="AX5" s="193">
        <f t="shared" ref="AX5:BF5" si="11">SUM(AX6:AX7)</f>
        <v>0</v>
      </c>
      <c r="AY5" s="193">
        <f t="shared" si="11"/>
        <v>0</v>
      </c>
      <c r="AZ5" s="193">
        <f t="shared" si="11"/>
        <v>0</v>
      </c>
      <c r="BA5" s="193">
        <f t="shared" si="11"/>
        <v>0</v>
      </c>
      <c r="BB5" s="193">
        <f t="shared" si="11"/>
        <v>0</v>
      </c>
      <c r="BC5" s="198">
        <f>SUM(BC6:BC7)</f>
        <v>0</v>
      </c>
      <c r="BD5" s="193">
        <f t="shared" si="11"/>
        <v>0</v>
      </c>
      <c r="BE5" s="193">
        <f t="shared" si="11"/>
        <v>0</v>
      </c>
      <c r="BF5" s="193">
        <f t="shared" si="11"/>
        <v>0</v>
      </c>
    </row>
    <row r="6" spans="1:60" s="162" customFormat="1" ht="25.2" thickBot="1">
      <c r="B6" s="205" t="s">
        <v>839</v>
      </c>
      <c r="C6" s="206">
        <f>SUM(D6:AD6)</f>
        <v>47900</v>
      </c>
      <c r="D6" s="207">
        <v>8540</v>
      </c>
      <c r="E6" s="207">
        <v>6670</v>
      </c>
      <c r="F6" s="207">
        <v>2450</v>
      </c>
      <c r="G6" s="207">
        <v>2980</v>
      </c>
      <c r="H6" s="207">
        <v>3040</v>
      </c>
      <c r="I6" s="207">
        <v>15660</v>
      </c>
      <c r="J6" s="208">
        <f>AF6</f>
        <v>2560</v>
      </c>
      <c r="K6" s="207"/>
      <c r="L6" s="207">
        <v>1550</v>
      </c>
      <c r="M6" s="207"/>
      <c r="N6" s="207">
        <v>2225</v>
      </c>
      <c r="O6" s="207">
        <v>2225</v>
      </c>
      <c r="P6" s="207"/>
      <c r="Q6" s="207"/>
      <c r="R6" s="207"/>
      <c r="S6" s="207"/>
      <c r="T6" s="207"/>
      <c r="U6" s="207"/>
      <c r="V6" s="207"/>
      <c r="W6" s="207"/>
      <c r="X6" s="207"/>
      <c r="Y6" s="207"/>
      <c r="Z6" s="207"/>
      <c r="AA6" s="207"/>
      <c r="AB6" s="207"/>
      <c r="AC6" s="209"/>
      <c r="AD6" s="210"/>
      <c r="AE6" s="191"/>
      <c r="AF6" s="192">
        <f>SUM(AG6:AJ6)</f>
        <v>2560</v>
      </c>
      <c r="AG6" s="211">
        <v>2560</v>
      </c>
      <c r="AH6" s="211"/>
      <c r="AI6" s="211"/>
      <c r="AJ6" s="211"/>
      <c r="AK6" s="191"/>
      <c r="AL6" s="212"/>
      <c r="AM6" s="212"/>
      <c r="AN6" s="212"/>
      <c r="AO6" s="212"/>
      <c r="AP6" s="212"/>
      <c r="AQ6" s="212"/>
      <c r="AR6" s="212"/>
      <c r="AS6" s="212"/>
      <c r="AT6" s="212"/>
      <c r="AU6" s="195"/>
      <c r="AV6" s="213">
        <f t="shared" si="10"/>
        <v>0</v>
      </c>
      <c r="AW6" s="214">
        <f t="shared" si="4"/>
        <v>0</v>
      </c>
      <c r="AX6" s="212">
        <f>AL6*2</f>
        <v>0</v>
      </c>
      <c r="AY6" s="212">
        <f>AM6*50</f>
        <v>0</v>
      </c>
      <c r="AZ6" s="212">
        <f>AN6*25</f>
        <v>0</v>
      </c>
      <c r="BA6" s="212">
        <f>AO6*40</f>
        <v>0</v>
      </c>
      <c r="BB6" s="212">
        <f>AP6*60</f>
        <v>0</v>
      </c>
      <c r="BC6" s="215">
        <f>AQ6*4</f>
        <v>0</v>
      </c>
      <c r="BD6" s="212">
        <f>AR6*0.5</f>
        <v>0</v>
      </c>
      <c r="BE6" s="212">
        <f>AS6*12</f>
        <v>0</v>
      </c>
      <c r="BF6" s="212">
        <f>AT6*12</f>
        <v>0</v>
      </c>
    </row>
    <row r="7" spans="1:60" s="162" customFormat="1" ht="25.2" thickBot="1">
      <c r="B7" s="216" t="s">
        <v>840</v>
      </c>
      <c r="C7" s="217">
        <f t="shared" si="0"/>
        <v>0</v>
      </c>
      <c r="D7" s="218"/>
      <c r="E7" s="218"/>
      <c r="F7" s="218"/>
      <c r="G7" s="218"/>
      <c r="H7" s="218"/>
      <c r="I7" s="218"/>
      <c r="J7" s="208">
        <f>AF7</f>
        <v>0</v>
      </c>
      <c r="K7" s="219"/>
      <c r="L7" s="219"/>
      <c r="M7" s="219"/>
      <c r="N7" s="219"/>
      <c r="O7" s="220"/>
      <c r="P7" s="207"/>
      <c r="Q7" s="207"/>
      <c r="R7" s="207"/>
      <c r="S7" s="207"/>
      <c r="T7" s="219"/>
      <c r="U7" s="219"/>
      <c r="V7" s="219"/>
      <c r="W7" s="219"/>
      <c r="X7" s="219"/>
      <c r="Y7" s="219"/>
      <c r="Z7" s="219"/>
      <c r="AA7" s="219"/>
      <c r="AB7" s="219"/>
      <c r="AC7" s="221"/>
      <c r="AD7" s="222"/>
      <c r="AE7" s="191"/>
      <c r="AF7" s="192">
        <f>SUM(AG7:AJ7)</f>
        <v>0</v>
      </c>
      <c r="AG7" s="223"/>
      <c r="AH7" s="224"/>
      <c r="AI7" s="211"/>
      <c r="AJ7" s="211"/>
      <c r="AK7" s="191"/>
      <c r="AL7" s="212"/>
      <c r="AM7" s="212"/>
      <c r="AN7" s="212"/>
      <c r="AO7" s="212"/>
      <c r="AP7" s="212"/>
      <c r="AQ7" s="212"/>
      <c r="AR7" s="212"/>
      <c r="AS7" s="212"/>
      <c r="AT7" s="212"/>
      <c r="AU7" s="195"/>
      <c r="AV7" s="213">
        <f t="shared" si="10"/>
        <v>0</v>
      </c>
      <c r="AW7" s="225">
        <f t="shared" si="4"/>
        <v>0</v>
      </c>
      <c r="AX7" s="212">
        <f>AL7*2</f>
        <v>0</v>
      </c>
      <c r="AY7" s="212">
        <f>AM7*50</f>
        <v>0</v>
      </c>
      <c r="AZ7" s="212">
        <f>AN7*25</f>
        <v>0</v>
      </c>
      <c r="BA7" s="212">
        <f>AO7*40</f>
        <v>0</v>
      </c>
      <c r="BB7" s="212">
        <f>AP7*60</f>
        <v>0</v>
      </c>
      <c r="BC7" s="215">
        <f>AQ7*4</f>
        <v>0</v>
      </c>
      <c r="BD7" s="212">
        <f>AR7*0.5</f>
        <v>0</v>
      </c>
      <c r="BE7" s="212">
        <f>AS7*12</f>
        <v>0</v>
      </c>
      <c r="BF7" s="212">
        <f>AT7*12</f>
        <v>0</v>
      </c>
    </row>
    <row r="8" spans="1:60" s="162" customFormat="1" ht="25.2" thickBot="1">
      <c r="B8" s="199" t="s">
        <v>841</v>
      </c>
      <c r="C8" s="200">
        <f t="shared" si="0"/>
        <v>83473</v>
      </c>
      <c r="D8" s="200">
        <f t="shared" ref="D8:Z8" si="12">SUM(D9:D13)</f>
        <v>17440</v>
      </c>
      <c r="E8" s="200">
        <f t="shared" si="12"/>
        <v>11905</v>
      </c>
      <c r="F8" s="200">
        <f t="shared" si="12"/>
        <v>5208</v>
      </c>
      <c r="G8" s="200">
        <f t="shared" si="12"/>
        <v>5730</v>
      </c>
      <c r="H8" s="200">
        <f t="shared" si="12"/>
        <v>9235</v>
      </c>
      <c r="I8" s="200">
        <f t="shared" si="12"/>
        <v>20026</v>
      </c>
      <c r="J8" s="201">
        <f t="shared" si="7"/>
        <v>4590</v>
      </c>
      <c r="K8" s="226">
        <f t="shared" si="12"/>
        <v>0</v>
      </c>
      <c r="L8" s="226">
        <f t="shared" si="12"/>
        <v>2425</v>
      </c>
      <c r="M8" s="226">
        <f t="shared" si="12"/>
        <v>0</v>
      </c>
      <c r="N8" s="226">
        <f t="shared" si="12"/>
        <v>3200</v>
      </c>
      <c r="O8" s="226">
        <f t="shared" si="12"/>
        <v>1000</v>
      </c>
      <c r="P8" s="226">
        <f t="shared" si="12"/>
        <v>2002</v>
      </c>
      <c r="Q8" s="226">
        <f t="shared" si="12"/>
        <v>0</v>
      </c>
      <c r="R8" s="226">
        <f t="shared" si="12"/>
        <v>350</v>
      </c>
      <c r="S8" s="226">
        <f t="shared" si="12"/>
        <v>0</v>
      </c>
      <c r="T8" s="226">
        <f t="shared" si="12"/>
        <v>3</v>
      </c>
      <c r="U8" s="226">
        <f t="shared" si="12"/>
        <v>2</v>
      </c>
      <c r="V8" s="226">
        <f t="shared" si="12"/>
        <v>7</v>
      </c>
      <c r="W8" s="226">
        <f t="shared" si="12"/>
        <v>0</v>
      </c>
      <c r="X8" s="226">
        <f t="shared" si="12"/>
        <v>0</v>
      </c>
      <c r="Y8" s="226">
        <f t="shared" si="12"/>
        <v>0</v>
      </c>
      <c r="Z8" s="226">
        <f t="shared" si="12"/>
        <v>350</v>
      </c>
      <c r="AA8" s="226">
        <f>AA9+AA10+AA11+AA12+AA13</f>
        <v>0</v>
      </c>
      <c r="AB8" s="226">
        <f>SUM(AB9:AB13)</f>
        <v>0</v>
      </c>
      <c r="AC8" s="226">
        <f>SUM(AC9:AC13)</f>
        <v>0</v>
      </c>
      <c r="AD8" s="227">
        <f>SUM(AD9:AD13)</f>
        <v>0</v>
      </c>
      <c r="AE8" s="191"/>
      <c r="AF8" s="192">
        <f>SUM(AF9:AF13)</f>
        <v>4590</v>
      </c>
      <c r="AG8" s="193">
        <f>SUM(AG9:AG13)</f>
        <v>4590</v>
      </c>
      <c r="AH8" s="193">
        <f>SUM(AH9:AH13)</f>
        <v>0</v>
      </c>
      <c r="AI8" s="193">
        <f>SUM(AI9:AI13)</f>
        <v>0</v>
      </c>
      <c r="AJ8" s="193">
        <f>SUM(AJ9:AJ13)</f>
        <v>0</v>
      </c>
      <c r="AK8" s="194"/>
      <c r="AL8" s="193">
        <f t="shared" ref="AL8:AT8" si="13">SUM(AL9:AL13)</f>
        <v>0</v>
      </c>
      <c r="AM8" s="193">
        <f t="shared" si="13"/>
        <v>0</v>
      </c>
      <c r="AN8" s="193">
        <f t="shared" si="13"/>
        <v>0</v>
      </c>
      <c r="AO8" s="193">
        <f t="shared" si="13"/>
        <v>0</v>
      </c>
      <c r="AP8" s="193">
        <f t="shared" si="13"/>
        <v>0</v>
      </c>
      <c r="AQ8" s="193">
        <f>SUM(AQ9:AQ13)</f>
        <v>0</v>
      </c>
      <c r="AR8" s="193">
        <f t="shared" si="13"/>
        <v>0</v>
      </c>
      <c r="AS8" s="193">
        <f t="shared" si="13"/>
        <v>0</v>
      </c>
      <c r="AT8" s="193">
        <f t="shared" si="13"/>
        <v>0</v>
      </c>
      <c r="AU8" s="195"/>
      <c r="AV8" s="203">
        <f t="shared" si="10"/>
        <v>0</v>
      </c>
      <c r="AW8" s="204">
        <f t="shared" si="4"/>
        <v>0</v>
      </c>
      <c r="AX8" s="193">
        <f t="shared" ref="AX8:BF8" si="14">SUM(AX9:AX13)</f>
        <v>0</v>
      </c>
      <c r="AY8" s="193">
        <f t="shared" si="14"/>
        <v>0</v>
      </c>
      <c r="AZ8" s="193">
        <f t="shared" si="14"/>
        <v>0</v>
      </c>
      <c r="BA8" s="193">
        <f t="shared" si="14"/>
        <v>0</v>
      </c>
      <c r="BB8" s="193">
        <f t="shared" si="14"/>
        <v>0</v>
      </c>
      <c r="BC8" s="198">
        <f>SUM(BC9:BC13)</f>
        <v>0</v>
      </c>
      <c r="BD8" s="193">
        <f t="shared" si="14"/>
        <v>0</v>
      </c>
      <c r="BE8" s="193">
        <f t="shared" si="14"/>
        <v>0</v>
      </c>
      <c r="BF8" s="193">
        <f t="shared" si="14"/>
        <v>0</v>
      </c>
    </row>
    <row r="9" spans="1:60" s="162" customFormat="1" ht="25.2" thickBot="1">
      <c r="B9" s="228" t="s">
        <v>842</v>
      </c>
      <c r="C9" s="206">
        <f t="shared" si="0"/>
        <v>30500</v>
      </c>
      <c r="D9" s="229">
        <v>6560</v>
      </c>
      <c r="E9" s="230">
        <v>4445</v>
      </c>
      <c r="F9" s="230">
        <v>1560</v>
      </c>
      <c r="G9" s="230">
        <v>2150</v>
      </c>
      <c r="H9" s="230">
        <v>3310</v>
      </c>
      <c r="I9" s="230">
        <v>9010</v>
      </c>
      <c r="J9" s="231">
        <f>AF9</f>
        <v>1010</v>
      </c>
      <c r="K9" s="232"/>
      <c r="L9" s="232">
        <v>250</v>
      </c>
      <c r="M9" s="232"/>
      <c r="N9" s="232">
        <v>1450</v>
      </c>
      <c r="O9" s="232">
        <v>750</v>
      </c>
      <c r="P9" s="232"/>
      <c r="Q9" s="233"/>
      <c r="R9" s="232"/>
      <c r="S9" s="232"/>
      <c r="T9" s="232">
        <v>3</v>
      </c>
      <c r="U9" s="232"/>
      <c r="V9" s="232">
        <v>2</v>
      </c>
      <c r="W9" s="232"/>
      <c r="X9" s="232"/>
      <c r="Y9" s="232"/>
      <c r="Z9" s="232"/>
      <c r="AA9" s="232"/>
      <c r="AB9" s="232"/>
      <c r="AC9" s="234"/>
      <c r="AD9" s="235"/>
      <c r="AE9" s="191"/>
      <c r="AF9" s="192">
        <f>SUM(AG9:AJ9)</f>
        <v>1010</v>
      </c>
      <c r="AG9" s="211">
        <v>1010</v>
      </c>
      <c r="AH9" s="211"/>
      <c r="AI9" s="211"/>
      <c r="AJ9" s="211"/>
      <c r="AK9" s="191"/>
      <c r="AL9" s="236"/>
      <c r="AM9" s="236"/>
      <c r="AN9" s="236"/>
      <c r="AO9" s="236"/>
      <c r="AP9" s="236"/>
      <c r="AQ9" s="236"/>
      <c r="AR9" s="236"/>
      <c r="AS9" s="236"/>
      <c r="AT9" s="236"/>
      <c r="AU9" s="237"/>
      <c r="AV9" s="213">
        <f t="shared" si="10"/>
        <v>0</v>
      </c>
      <c r="AW9" s="214">
        <f t="shared" si="4"/>
        <v>0</v>
      </c>
      <c r="AX9" s="236">
        <f>AL9*2</f>
        <v>0</v>
      </c>
      <c r="AY9" s="236">
        <f>AM9*50</f>
        <v>0</v>
      </c>
      <c r="AZ9" s="236">
        <f>AN9*25</f>
        <v>0</v>
      </c>
      <c r="BA9" s="236">
        <f>AO9*40</f>
        <v>0</v>
      </c>
      <c r="BB9" s="236">
        <f>AP9*60</f>
        <v>0</v>
      </c>
      <c r="BC9" s="238">
        <f>AQ9*4</f>
        <v>0</v>
      </c>
      <c r="BD9" s="236">
        <f>AR9*0.5</f>
        <v>0</v>
      </c>
      <c r="BE9" s="236">
        <f t="shared" ref="BE9:BF13" si="15">AS9*12</f>
        <v>0</v>
      </c>
      <c r="BF9" s="236">
        <f t="shared" si="15"/>
        <v>0</v>
      </c>
    </row>
    <row r="10" spans="1:60" s="162" customFormat="1" ht="25.2" thickBot="1">
      <c r="B10" s="228" t="s">
        <v>843</v>
      </c>
      <c r="C10" s="206">
        <f t="shared" si="0"/>
        <v>22233</v>
      </c>
      <c r="D10" s="229">
        <v>4330</v>
      </c>
      <c r="E10" s="229">
        <v>3140</v>
      </c>
      <c r="F10" s="229">
        <v>1660</v>
      </c>
      <c r="G10" s="229">
        <v>1440</v>
      </c>
      <c r="H10" s="229">
        <v>2480</v>
      </c>
      <c r="I10" s="229">
        <v>4881</v>
      </c>
      <c r="J10" s="239">
        <f t="shared" si="7"/>
        <v>1980</v>
      </c>
      <c r="K10" s="240"/>
      <c r="L10" s="240">
        <v>1120</v>
      </c>
      <c r="M10" s="240"/>
      <c r="N10" s="240">
        <v>650</v>
      </c>
      <c r="O10" s="240"/>
      <c r="P10" s="240">
        <v>550</v>
      </c>
      <c r="Q10" s="240"/>
      <c r="R10" s="240"/>
      <c r="S10" s="240"/>
      <c r="T10" s="240"/>
      <c r="U10" s="240">
        <v>2</v>
      </c>
      <c r="V10" s="240"/>
      <c r="W10" s="240"/>
      <c r="X10" s="240"/>
      <c r="Y10" s="240"/>
      <c r="Z10" s="240"/>
      <c r="AA10" s="240"/>
      <c r="AB10" s="240"/>
      <c r="AC10" s="241"/>
      <c r="AD10" s="242"/>
      <c r="AE10" s="191"/>
      <c r="AF10" s="192">
        <f>SUM(AG10:AJ10)</f>
        <v>1980</v>
      </c>
      <c r="AG10" s="211">
        <v>1980</v>
      </c>
      <c r="AH10" s="211"/>
      <c r="AI10" s="211"/>
      <c r="AJ10" s="211"/>
      <c r="AK10" s="191"/>
      <c r="AL10" s="236"/>
      <c r="AM10" s="236"/>
      <c r="AN10" s="236"/>
      <c r="AO10" s="236"/>
      <c r="AP10" s="236"/>
      <c r="AQ10" s="236"/>
      <c r="AR10" s="236"/>
      <c r="AS10" s="236"/>
      <c r="AT10" s="236"/>
      <c r="AU10" s="237"/>
      <c r="AV10" s="213">
        <f t="shared" si="10"/>
        <v>0</v>
      </c>
      <c r="AW10" s="243">
        <f t="shared" si="4"/>
        <v>0</v>
      </c>
      <c r="AX10" s="236">
        <f>AL10*2</f>
        <v>0</v>
      </c>
      <c r="AY10" s="236">
        <f>AM10*50</f>
        <v>0</v>
      </c>
      <c r="AZ10" s="236">
        <f>AN10*25</f>
        <v>0</v>
      </c>
      <c r="BA10" s="236">
        <f>AO10*40</f>
        <v>0</v>
      </c>
      <c r="BB10" s="236">
        <f>AP10*60</f>
        <v>0</v>
      </c>
      <c r="BC10" s="238">
        <f>AQ10*4</f>
        <v>0</v>
      </c>
      <c r="BD10" s="236">
        <f>AR10*0.5</f>
        <v>0</v>
      </c>
      <c r="BE10" s="236">
        <f t="shared" si="15"/>
        <v>0</v>
      </c>
      <c r="BF10" s="236">
        <f t="shared" si="15"/>
        <v>0</v>
      </c>
    </row>
    <row r="11" spans="1:60" s="162" customFormat="1" ht="25.2" thickBot="1">
      <c r="B11" s="228" t="s">
        <v>844</v>
      </c>
      <c r="C11" s="206">
        <f t="shared" si="0"/>
        <v>30570</v>
      </c>
      <c r="D11" s="229">
        <v>6470</v>
      </c>
      <c r="E11" s="229">
        <v>4320</v>
      </c>
      <c r="F11" s="229">
        <v>1988</v>
      </c>
      <c r="G11" s="229">
        <v>2120</v>
      </c>
      <c r="H11" s="229">
        <v>3445</v>
      </c>
      <c r="I11" s="229">
        <v>6135</v>
      </c>
      <c r="J11" s="244">
        <f t="shared" si="7"/>
        <v>1560</v>
      </c>
      <c r="K11" s="229"/>
      <c r="L11" s="229">
        <v>1025</v>
      </c>
      <c r="M11" s="229"/>
      <c r="N11" s="229">
        <v>1100</v>
      </c>
      <c r="O11" s="229">
        <v>250</v>
      </c>
      <c r="P11" s="229">
        <v>1452</v>
      </c>
      <c r="Q11" s="229"/>
      <c r="R11" s="229">
        <v>350</v>
      </c>
      <c r="S11" s="229"/>
      <c r="T11" s="229"/>
      <c r="U11" s="229"/>
      <c r="V11" s="229">
        <v>5</v>
      </c>
      <c r="W11" s="229"/>
      <c r="X11" s="229"/>
      <c r="Y11" s="229"/>
      <c r="Z11" s="229">
        <v>350</v>
      </c>
      <c r="AA11" s="229"/>
      <c r="AB11" s="229"/>
      <c r="AC11" s="245"/>
      <c r="AD11" s="235"/>
      <c r="AE11" s="191"/>
      <c r="AF11" s="192">
        <f t="shared" ref="AF11" si="16">SUM(AG11:AJ11)</f>
        <v>1560</v>
      </c>
      <c r="AG11" s="211">
        <v>1560</v>
      </c>
      <c r="AH11" s="211"/>
      <c r="AI11" s="211"/>
      <c r="AJ11" s="211"/>
      <c r="AK11" s="191"/>
      <c r="AL11" s="236"/>
      <c r="AM11" s="236"/>
      <c r="AN11" s="236"/>
      <c r="AO11" s="236"/>
      <c r="AP11" s="236"/>
      <c r="AQ11" s="236"/>
      <c r="AR11" s="236"/>
      <c r="AS11" s="236"/>
      <c r="AT11" s="236"/>
      <c r="AU11" s="237"/>
      <c r="AV11" s="213">
        <f t="shared" si="10"/>
        <v>0</v>
      </c>
      <c r="AW11" s="243">
        <f t="shared" si="4"/>
        <v>0</v>
      </c>
      <c r="AX11" s="236">
        <f>AL11*2</f>
        <v>0</v>
      </c>
      <c r="AY11" s="236">
        <f>AM11*50</f>
        <v>0</v>
      </c>
      <c r="AZ11" s="236">
        <f>AN11*25</f>
        <v>0</v>
      </c>
      <c r="BA11" s="236">
        <f>AO11*40</f>
        <v>0</v>
      </c>
      <c r="BB11" s="236">
        <f>AP11*60</f>
        <v>0</v>
      </c>
      <c r="BC11" s="238">
        <f>AQ11*4</f>
        <v>0</v>
      </c>
      <c r="BD11" s="236">
        <f>AR11*0.5</f>
        <v>0</v>
      </c>
      <c r="BE11" s="236">
        <f t="shared" si="15"/>
        <v>0</v>
      </c>
      <c r="BF11" s="236">
        <f t="shared" si="15"/>
        <v>0</v>
      </c>
    </row>
    <row r="12" spans="1:60" s="162" customFormat="1" ht="25.2" thickBot="1">
      <c r="B12" s="228"/>
      <c r="C12" s="206">
        <f t="shared" si="0"/>
        <v>0</v>
      </c>
      <c r="D12" s="229"/>
      <c r="E12" s="229"/>
      <c r="F12" s="229"/>
      <c r="G12" s="229"/>
      <c r="H12" s="229"/>
      <c r="I12" s="229"/>
      <c r="J12" s="246">
        <f>AF12</f>
        <v>0</v>
      </c>
      <c r="K12" s="229"/>
      <c r="L12" s="229"/>
      <c r="M12" s="229"/>
      <c r="N12" s="229"/>
      <c r="O12" s="229"/>
      <c r="P12" s="229"/>
      <c r="Q12" s="229"/>
      <c r="R12" s="229"/>
      <c r="S12" s="229"/>
      <c r="T12" s="229"/>
      <c r="U12" s="229"/>
      <c r="V12" s="229"/>
      <c r="W12" s="229"/>
      <c r="X12" s="229"/>
      <c r="Y12" s="229"/>
      <c r="Z12" s="229"/>
      <c r="AA12" s="229"/>
      <c r="AB12" s="229"/>
      <c r="AC12" s="245"/>
      <c r="AD12" s="235"/>
      <c r="AE12" s="191"/>
      <c r="AF12" s="192">
        <f>SUM(AG12:AJ12)</f>
        <v>0</v>
      </c>
      <c r="AG12" s="211"/>
      <c r="AH12" s="211"/>
      <c r="AI12" s="211"/>
      <c r="AJ12" s="211"/>
      <c r="AK12" s="191"/>
      <c r="AL12" s="236"/>
      <c r="AM12" s="236"/>
      <c r="AN12" s="236"/>
      <c r="AO12" s="236"/>
      <c r="AP12" s="236"/>
      <c r="AQ12" s="236"/>
      <c r="AR12" s="236"/>
      <c r="AS12" s="236"/>
      <c r="AT12" s="236"/>
      <c r="AU12" s="237"/>
      <c r="AV12" s="213">
        <f t="shared" si="10"/>
        <v>0</v>
      </c>
      <c r="AW12" s="243">
        <f t="shared" si="4"/>
        <v>0</v>
      </c>
      <c r="AX12" s="236">
        <f>AL12*2</f>
        <v>0</v>
      </c>
      <c r="AY12" s="236">
        <f>AM12*50</f>
        <v>0</v>
      </c>
      <c r="AZ12" s="236">
        <f>AN12*25</f>
        <v>0</v>
      </c>
      <c r="BA12" s="236">
        <f>AO12*40</f>
        <v>0</v>
      </c>
      <c r="BB12" s="236">
        <f>AP12*60</f>
        <v>0</v>
      </c>
      <c r="BC12" s="238">
        <f>AQ12*4</f>
        <v>0</v>
      </c>
      <c r="BD12" s="236">
        <f>AR12*0.5</f>
        <v>0</v>
      </c>
      <c r="BE12" s="236">
        <f t="shared" si="15"/>
        <v>0</v>
      </c>
      <c r="BF12" s="236">
        <f t="shared" si="15"/>
        <v>0</v>
      </c>
    </row>
    <row r="13" spans="1:60" s="162" customFormat="1" ht="25.2" thickBot="1">
      <c r="B13" s="247" t="s">
        <v>845</v>
      </c>
      <c r="C13" s="217">
        <f t="shared" si="0"/>
        <v>170</v>
      </c>
      <c r="D13" s="230">
        <v>80</v>
      </c>
      <c r="E13" s="230"/>
      <c r="F13" s="230"/>
      <c r="G13" s="230">
        <v>20</v>
      </c>
      <c r="H13" s="230"/>
      <c r="I13" s="230"/>
      <c r="J13" s="248">
        <f>AF13</f>
        <v>40</v>
      </c>
      <c r="K13" s="249"/>
      <c r="L13" s="249">
        <v>30</v>
      </c>
      <c r="M13" s="249"/>
      <c r="N13" s="249"/>
      <c r="O13" s="249"/>
      <c r="P13" s="249"/>
      <c r="Q13" s="249"/>
      <c r="R13" s="249"/>
      <c r="S13" s="249"/>
      <c r="T13" s="249"/>
      <c r="U13" s="249"/>
      <c r="V13" s="249"/>
      <c r="W13" s="249"/>
      <c r="X13" s="249"/>
      <c r="Y13" s="249"/>
      <c r="Z13" s="249"/>
      <c r="AA13" s="249"/>
      <c r="AB13" s="249"/>
      <c r="AC13" s="250"/>
      <c r="AD13" s="251"/>
      <c r="AE13" s="191"/>
      <c r="AF13" s="192">
        <f t="shared" ref="AF13" si="17">SUM(AG13:AJ13)</f>
        <v>40</v>
      </c>
      <c r="AG13" s="211">
        <v>40</v>
      </c>
      <c r="AH13" s="211"/>
      <c r="AI13" s="211"/>
      <c r="AJ13" s="211"/>
      <c r="AK13" s="191"/>
      <c r="AL13" s="211"/>
      <c r="AM13" s="211"/>
      <c r="AN13" s="211"/>
      <c r="AO13" s="211"/>
      <c r="AP13" s="211"/>
      <c r="AQ13" s="211"/>
      <c r="AR13" s="211"/>
      <c r="AS13" s="211"/>
      <c r="AT13" s="211"/>
      <c r="AU13" s="195"/>
      <c r="AV13" s="213">
        <f t="shared" si="10"/>
        <v>0</v>
      </c>
      <c r="AW13" s="225">
        <f t="shared" si="4"/>
        <v>0</v>
      </c>
      <c r="AX13" s="236">
        <f>AL13*2</f>
        <v>0</v>
      </c>
      <c r="AY13" s="236">
        <f>AM13*50</f>
        <v>0</v>
      </c>
      <c r="AZ13" s="236">
        <f>AN13*25</f>
        <v>0</v>
      </c>
      <c r="BA13" s="236">
        <f>AO13*40</f>
        <v>0</v>
      </c>
      <c r="BB13" s="236">
        <f>AP13*60</f>
        <v>0</v>
      </c>
      <c r="BC13" s="238">
        <f>AQ13*4</f>
        <v>0</v>
      </c>
      <c r="BD13" s="236">
        <f>AR13*0.5</f>
        <v>0</v>
      </c>
      <c r="BE13" s="236">
        <f t="shared" si="15"/>
        <v>0</v>
      </c>
      <c r="BF13" s="236">
        <f t="shared" si="15"/>
        <v>0</v>
      </c>
    </row>
    <row r="14" spans="1:60" s="162" customFormat="1" ht="25.2" thickBot="1">
      <c r="B14" s="199" t="s">
        <v>846</v>
      </c>
      <c r="C14" s="200">
        <f t="shared" si="0"/>
        <v>442</v>
      </c>
      <c r="D14" s="200">
        <f>SUM(D15:D17)</f>
        <v>180</v>
      </c>
      <c r="E14" s="200">
        <f t="shared" ref="E14:AD14" si="18">SUM(E15:E17)</f>
        <v>45</v>
      </c>
      <c r="F14" s="200">
        <f t="shared" si="18"/>
        <v>50</v>
      </c>
      <c r="G14" s="200">
        <f t="shared" si="18"/>
        <v>3</v>
      </c>
      <c r="H14" s="200">
        <f t="shared" si="18"/>
        <v>6</v>
      </c>
      <c r="I14" s="200">
        <f t="shared" si="18"/>
        <v>98</v>
      </c>
      <c r="J14" s="201">
        <f t="shared" si="7"/>
        <v>30</v>
      </c>
      <c r="K14" s="200">
        <f t="shared" si="18"/>
        <v>0</v>
      </c>
      <c r="L14" s="200">
        <f t="shared" si="18"/>
        <v>30</v>
      </c>
      <c r="M14" s="200">
        <f t="shared" si="18"/>
        <v>0</v>
      </c>
      <c r="N14" s="200">
        <f t="shared" si="18"/>
        <v>0</v>
      </c>
      <c r="O14" s="200">
        <f t="shared" si="18"/>
        <v>0</v>
      </c>
      <c r="P14" s="200">
        <f t="shared" si="18"/>
        <v>0</v>
      </c>
      <c r="Q14" s="200">
        <f t="shared" si="18"/>
        <v>0</v>
      </c>
      <c r="R14" s="200">
        <f t="shared" si="18"/>
        <v>0</v>
      </c>
      <c r="S14" s="200">
        <f t="shared" si="18"/>
        <v>0</v>
      </c>
      <c r="T14" s="200">
        <f t="shared" si="18"/>
        <v>0</v>
      </c>
      <c r="U14" s="200">
        <f t="shared" si="18"/>
        <v>0</v>
      </c>
      <c r="V14" s="200">
        <f t="shared" si="18"/>
        <v>0</v>
      </c>
      <c r="W14" s="200">
        <f t="shared" si="18"/>
        <v>0</v>
      </c>
      <c r="X14" s="200">
        <f t="shared" si="18"/>
        <v>0</v>
      </c>
      <c r="Y14" s="200">
        <f t="shared" si="18"/>
        <v>0</v>
      </c>
      <c r="Z14" s="200">
        <f t="shared" si="18"/>
        <v>0</v>
      </c>
      <c r="AA14" s="200">
        <f t="shared" si="18"/>
        <v>0</v>
      </c>
      <c r="AB14" s="200">
        <f t="shared" si="18"/>
        <v>0</v>
      </c>
      <c r="AC14" s="200">
        <f t="shared" si="18"/>
        <v>0</v>
      </c>
      <c r="AD14" s="202">
        <f t="shared" si="18"/>
        <v>0</v>
      </c>
      <c r="AE14" s="191"/>
      <c r="AF14" s="192">
        <f>SUM(AF15:AF17)</f>
        <v>30</v>
      </c>
      <c r="AG14" s="193">
        <f t="shared" ref="AG14" si="19">SUM(AG15:AG17)</f>
        <v>30</v>
      </c>
      <c r="AH14" s="193">
        <f>SUM(AH15:AH17)</f>
        <v>0</v>
      </c>
      <c r="AI14" s="193">
        <f>SUM(AI15:AI17)</f>
        <v>0</v>
      </c>
      <c r="AJ14" s="193">
        <f>SUM(AJ15:AJ17)</f>
        <v>0</v>
      </c>
      <c r="AK14" s="194"/>
      <c r="AL14" s="193">
        <f t="shared" ref="AL14:AT14" si="20">SUM(AL15:AL17)</f>
        <v>0</v>
      </c>
      <c r="AM14" s="193">
        <f t="shared" si="20"/>
        <v>0</v>
      </c>
      <c r="AN14" s="193">
        <f t="shared" si="20"/>
        <v>0</v>
      </c>
      <c r="AO14" s="193">
        <f t="shared" si="20"/>
        <v>0</v>
      </c>
      <c r="AP14" s="193">
        <f t="shared" si="20"/>
        <v>0</v>
      </c>
      <c r="AQ14" s="193">
        <f>SUM(AQ15:AQ17)</f>
        <v>0</v>
      </c>
      <c r="AR14" s="193">
        <f t="shared" si="20"/>
        <v>0</v>
      </c>
      <c r="AS14" s="193">
        <f t="shared" si="20"/>
        <v>0</v>
      </c>
      <c r="AT14" s="193">
        <f t="shared" si="20"/>
        <v>0</v>
      </c>
      <c r="AU14" s="195"/>
      <c r="AV14" s="203">
        <f t="shared" si="10"/>
        <v>0</v>
      </c>
      <c r="AW14" s="204">
        <f t="shared" si="4"/>
        <v>0</v>
      </c>
      <c r="AX14" s="193">
        <f t="shared" ref="AX14:BF14" si="21">SUM(AX15:AX17)</f>
        <v>0</v>
      </c>
      <c r="AY14" s="193">
        <f t="shared" si="21"/>
        <v>0</v>
      </c>
      <c r="AZ14" s="193">
        <f t="shared" si="21"/>
        <v>0</v>
      </c>
      <c r="BA14" s="193">
        <f t="shared" si="21"/>
        <v>0</v>
      </c>
      <c r="BB14" s="193">
        <f t="shared" si="21"/>
        <v>0</v>
      </c>
      <c r="BC14" s="198">
        <f>SUM(BC15:BC17)</f>
        <v>0</v>
      </c>
      <c r="BD14" s="193">
        <f t="shared" si="21"/>
        <v>0</v>
      </c>
      <c r="BE14" s="193">
        <f t="shared" si="21"/>
        <v>0</v>
      </c>
      <c r="BF14" s="193">
        <f t="shared" si="21"/>
        <v>0</v>
      </c>
    </row>
    <row r="15" spans="1:60" s="162" customFormat="1" ht="25.2" thickBot="1">
      <c r="B15" s="252"/>
      <c r="C15" s="206">
        <f t="shared" si="0"/>
        <v>0</v>
      </c>
      <c r="D15" s="253"/>
      <c r="E15" s="253"/>
      <c r="F15" s="253"/>
      <c r="G15" s="253"/>
      <c r="H15" s="253"/>
      <c r="I15" s="253"/>
      <c r="J15" s="244">
        <f t="shared" si="7"/>
        <v>0</v>
      </c>
      <c r="K15" s="253"/>
      <c r="L15" s="253"/>
      <c r="M15" s="253"/>
      <c r="N15" s="253"/>
      <c r="O15" s="253"/>
      <c r="P15" s="253"/>
      <c r="Q15" s="253"/>
      <c r="R15" s="253"/>
      <c r="S15" s="253"/>
      <c r="T15" s="253"/>
      <c r="U15" s="253"/>
      <c r="V15" s="253"/>
      <c r="W15" s="253"/>
      <c r="X15" s="253"/>
      <c r="Y15" s="253"/>
      <c r="Z15" s="253"/>
      <c r="AA15" s="253"/>
      <c r="AB15" s="253"/>
      <c r="AC15" s="254"/>
      <c r="AD15" s="255"/>
      <c r="AE15" s="256"/>
      <c r="AF15" s="257">
        <f t="shared" ref="AF15:AF18" si="22">SUM(AG15:AJ15)</f>
        <v>0</v>
      </c>
      <c r="AG15" s="258"/>
      <c r="AH15" s="258"/>
      <c r="AI15" s="258"/>
      <c r="AJ15" s="258"/>
      <c r="AK15" s="256"/>
      <c r="AL15" s="259"/>
      <c r="AM15" s="259"/>
      <c r="AN15" s="259"/>
      <c r="AO15" s="259"/>
      <c r="AP15" s="259"/>
      <c r="AQ15" s="259"/>
      <c r="AR15" s="259"/>
      <c r="AS15" s="259"/>
      <c r="AT15" s="259"/>
      <c r="AU15" s="260"/>
      <c r="AV15" s="213">
        <f t="shared" si="10"/>
        <v>0</v>
      </c>
      <c r="AW15" s="214">
        <f t="shared" si="4"/>
        <v>0</v>
      </c>
      <c r="AX15" s="259">
        <f>AL15*2</f>
        <v>0</v>
      </c>
      <c r="AY15" s="259">
        <f>AM15*50</f>
        <v>0</v>
      </c>
      <c r="AZ15" s="259">
        <f>AN15*25</f>
        <v>0</v>
      </c>
      <c r="BA15" s="259">
        <f>AO15*40</f>
        <v>0</v>
      </c>
      <c r="BB15" s="259">
        <f>AP15*60</f>
        <v>0</v>
      </c>
      <c r="BC15" s="261">
        <f>AQ15*4</f>
        <v>0</v>
      </c>
      <c r="BD15" s="259">
        <f>AR15*0.5</f>
        <v>0</v>
      </c>
      <c r="BE15" s="259">
        <f t="shared" ref="BE15:BF18" si="23">AS15*12</f>
        <v>0</v>
      </c>
      <c r="BF15" s="259">
        <f t="shared" si="23"/>
        <v>0</v>
      </c>
    </row>
    <row r="16" spans="1:60" s="162" customFormat="1" ht="25.2" thickBot="1">
      <c r="A16" s="262"/>
      <c r="B16" s="252" t="s">
        <v>847</v>
      </c>
      <c r="C16" s="206">
        <f t="shared" si="0"/>
        <v>442</v>
      </c>
      <c r="D16" s="253">
        <v>180</v>
      </c>
      <c r="E16" s="253">
        <v>45</v>
      </c>
      <c r="F16" s="253">
        <v>50</v>
      </c>
      <c r="G16" s="253">
        <v>3</v>
      </c>
      <c r="H16" s="253">
        <v>6</v>
      </c>
      <c r="I16" s="253">
        <v>98</v>
      </c>
      <c r="J16" s="244">
        <f t="shared" si="7"/>
        <v>30</v>
      </c>
      <c r="K16" s="253"/>
      <c r="L16" s="253">
        <v>30</v>
      </c>
      <c r="M16" s="253"/>
      <c r="N16" s="253"/>
      <c r="O16" s="253"/>
      <c r="P16" s="253"/>
      <c r="Q16" s="253"/>
      <c r="R16" s="253"/>
      <c r="S16" s="253"/>
      <c r="T16" s="253"/>
      <c r="U16" s="253"/>
      <c r="V16" s="253"/>
      <c r="W16" s="253"/>
      <c r="X16" s="253"/>
      <c r="Y16" s="253"/>
      <c r="Z16" s="253"/>
      <c r="AA16" s="253"/>
      <c r="AB16" s="253"/>
      <c r="AC16" s="254"/>
      <c r="AD16" s="255"/>
      <c r="AE16" s="256"/>
      <c r="AF16" s="257">
        <f t="shared" si="22"/>
        <v>30</v>
      </c>
      <c r="AG16" s="258">
        <v>30</v>
      </c>
      <c r="AH16" s="258"/>
      <c r="AI16" s="258"/>
      <c r="AJ16" s="258"/>
      <c r="AK16" s="256"/>
      <c r="AL16" s="259"/>
      <c r="AM16" s="259"/>
      <c r="AN16" s="259"/>
      <c r="AO16" s="259"/>
      <c r="AP16" s="259"/>
      <c r="AQ16" s="259"/>
      <c r="AR16" s="259"/>
      <c r="AS16" s="259"/>
      <c r="AT16" s="259"/>
      <c r="AU16" s="260"/>
      <c r="AV16" s="213">
        <f t="shared" si="10"/>
        <v>0</v>
      </c>
      <c r="AW16" s="243">
        <f t="shared" si="4"/>
        <v>0</v>
      </c>
      <c r="AX16" s="259">
        <f>AL16*2</f>
        <v>0</v>
      </c>
      <c r="AY16" s="259">
        <f>AM16*50</f>
        <v>0</v>
      </c>
      <c r="AZ16" s="259">
        <f>AN16*25</f>
        <v>0</v>
      </c>
      <c r="BA16" s="259">
        <f>AO16*40</f>
        <v>0</v>
      </c>
      <c r="BB16" s="259">
        <f>AP16*60</f>
        <v>0</v>
      </c>
      <c r="BC16" s="261">
        <f>AQ16*4</f>
        <v>0</v>
      </c>
      <c r="BD16" s="259">
        <f>AR16*0.5</f>
        <v>0</v>
      </c>
      <c r="BE16" s="259">
        <f t="shared" si="23"/>
        <v>0</v>
      </c>
      <c r="BF16" s="259">
        <f t="shared" si="23"/>
        <v>0</v>
      </c>
    </row>
    <row r="17" spans="1:62" s="162" customFormat="1" ht="25.2" thickBot="1">
      <c r="B17" s="252" t="s">
        <v>848</v>
      </c>
      <c r="C17" s="206">
        <f t="shared" si="0"/>
        <v>0</v>
      </c>
      <c r="D17" s="253"/>
      <c r="E17" s="253"/>
      <c r="F17" s="253"/>
      <c r="G17" s="253"/>
      <c r="H17" s="253"/>
      <c r="I17" s="253"/>
      <c r="J17" s="208">
        <f>AF17</f>
        <v>0</v>
      </c>
      <c r="K17" s="253"/>
      <c r="L17" s="253"/>
      <c r="M17" s="253"/>
      <c r="N17" s="253"/>
      <c r="O17" s="253"/>
      <c r="P17" s="253"/>
      <c r="Q17" s="253"/>
      <c r="R17" s="253"/>
      <c r="S17" s="253"/>
      <c r="T17" s="253"/>
      <c r="U17" s="253"/>
      <c r="V17" s="253"/>
      <c r="W17" s="253"/>
      <c r="X17" s="253"/>
      <c r="Y17" s="253"/>
      <c r="Z17" s="253"/>
      <c r="AA17" s="253"/>
      <c r="AB17" s="253"/>
      <c r="AC17" s="254"/>
      <c r="AD17" s="255"/>
      <c r="AE17" s="256"/>
      <c r="AF17" s="257">
        <f>SUM(AG17:AJ17)</f>
        <v>0</v>
      </c>
      <c r="AG17" s="258"/>
      <c r="AH17" s="258"/>
      <c r="AI17" s="211"/>
      <c r="AJ17" s="211"/>
      <c r="AK17" s="191"/>
      <c r="AL17" s="259"/>
      <c r="AM17" s="259"/>
      <c r="AN17" s="259"/>
      <c r="AO17" s="259"/>
      <c r="AP17" s="259"/>
      <c r="AQ17" s="259"/>
      <c r="AR17" s="259"/>
      <c r="AS17" s="259"/>
      <c r="AT17" s="259"/>
      <c r="AU17" s="260"/>
      <c r="AV17" s="213">
        <f t="shared" si="10"/>
        <v>0</v>
      </c>
      <c r="AW17" s="243">
        <f t="shared" si="4"/>
        <v>0</v>
      </c>
      <c r="AX17" s="259">
        <f>AL17*2</f>
        <v>0</v>
      </c>
      <c r="AY17" s="259">
        <f>AM17*50</f>
        <v>0</v>
      </c>
      <c r="AZ17" s="259">
        <f>AN17*25</f>
        <v>0</v>
      </c>
      <c r="BA17" s="259">
        <f>AO17*40</f>
        <v>0</v>
      </c>
      <c r="BB17" s="259">
        <f>AP17*60</f>
        <v>0</v>
      </c>
      <c r="BC17" s="261">
        <f>AQ17*4</f>
        <v>0</v>
      </c>
      <c r="BD17" s="259">
        <f>AR17*0.5</f>
        <v>0</v>
      </c>
      <c r="BE17" s="259">
        <f t="shared" si="23"/>
        <v>0</v>
      </c>
      <c r="BF17" s="259">
        <f t="shared" si="23"/>
        <v>0</v>
      </c>
    </row>
    <row r="18" spans="1:62" s="162" customFormat="1" ht="25.2" thickBot="1">
      <c r="B18" s="263" t="s">
        <v>849</v>
      </c>
      <c r="C18" s="217">
        <f t="shared" si="0"/>
        <v>0</v>
      </c>
      <c r="D18" s="264"/>
      <c r="E18" s="264"/>
      <c r="F18" s="264"/>
      <c r="G18" s="264"/>
      <c r="H18" s="264"/>
      <c r="I18" s="264"/>
      <c r="J18" s="265">
        <f t="shared" si="7"/>
        <v>0</v>
      </c>
      <c r="K18" s="264"/>
      <c r="L18" s="264"/>
      <c r="M18" s="264"/>
      <c r="N18" s="264"/>
      <c r="O18" s="264"/>
      <c r="P18" s="264"/>
      <c r="Q18" s="264"/>
      <c r="R18" s="264"/>
      <c r="S18" s="264"/>
      <c r="T18" s="264"/>
      <c r="U18" s="264"/>
      <c r="V18" s="264"/>
      <c r="W18" s="264"/>
      <c r="X18" s="264"/>
      <c r="Y18" s="264"/>
      <c r="Z18" s="264"/>
      <c r="AA18" s="264"/>
      <c r="AB18" s="266"/>
      <c r="AC18" s="267"/>
      <c r="AD18" s="268"/>
      <c r="AE18" s="191"/>
      <c r="AF18" s="192">
        <f t="shared" si="22"/>
        <v>0</v>
      </c>
      <c r="AG18" s="211"/>
      <c r="AH18" s="211"/>
      <c r="AI18" s="211"/>
      <c r="AJ18" s="211"/>
      <c r="AK18" s="191"/>
      <c r="AL18" s="259"/>
      <c r="AM18" s="259"/>
      <c r="AN18" s="259"/>
      <c r="AO18" s="259"/>
      <c r="AP18" s="259"/>
      <c r="AQ18" s="259"/>
      <c r="AR18" s="259"/>
      <c r="AS18" s="259"/>
      <c r="AT18" s="259"/>
      <c r="AU18" s="260"/>
      <c r="AV18" s="213">
        <f t="shared" si="10"/>
        <v>0</v>
      </c>
      <c r="AW18" s="225">
        <f t="shared" si="4"/>
        <v>0</v>
      </c>
      <c r="AX18" s="259">
        <f>AL18*2</f>
        <v>0</v>
      </c>
      <c r="AY18" s="259">
        <f>AM18*50</f>
        <v>0</v>
      </c>
      <c r="AZ18" s="259">
        <f>AN18*25</f>
        <v>0</v>
      </c>
      <c r="BA18" s="259">
        <f>AO18*40</f>
        <v>0</v>
      </c>
      <c r="BB18" s="259">
        <f>AP18*60</f>
        <v>0</v>
      </c>
      <c r="BC18" s="261">
        <f>AQ18*4</f>
        <v>0</v>
      </c>
      <c r="BD18" s="259">
        <f>AR18*0.5</f>
        <v>0</v>
      </c>
      <c r="BE18" s="259">
        <f t="shared" si="23"/>
        <v>0</v>
      </c>
      <c r="BF18" s="259">
        <f t="shared" si="23"/>
        <v>0</v>
      </c>
    </row>
    <row r="19" spans="1:62" s="162" customFormat="1" ht="25.2" thickBot="1">
      <c r="B19" s="269" t="s">
        <v>850</v>
      </c>
      <c r="C19" s="270">
        <f t="shared" si="0"/>
        <v>0</v>
      </c>
      <c r="D19" s="270">
        <f t="shared" ref="D19:AD19" si="24">SUM(D20:D22)</f>
        <v>0</v>
      </c>
      <c r="E19" s="270">
        <f t="shared" si="24"/>
        <v>0</v>
      </c>
      <c r="F19" s="270">
        <f t="shared" si="24"/>
        <v>0</v>
      </c>
      <c r="G19" s="270">
        <f t="shared" si="24"/>
        <v>0</v>
      </c>
      <c r="H19" s="270">
        <f t="shared" si="24"/>
        <v>0</v>
      </c>
      <c r="I19" s="270">
        <f t="shared" si="24"/>
        <v>0</v>
      </c>
      <c r="J19" s="201">
        <f t="shared" si="7"/>
        <v>0</v>
      </c>
      <c r="K19" s="270">
        <f t="shared" si="24"/>
        <v>0</v>
      </c>
      <c r="L19" s="270">
        <f t="shared" si="24"/>
        <v>0</v>
      </c>
      <c r="M19" s="270">
        <f t="shared" si="24"/>
        <v>0</v>
      </c>
      <c r="N19" s="270">
        <f t="shared" si="24"/>
        <v>0</v>
      </c>
      <c r="O19" s="270">
        <f t="shared" si="24"/>
        <v>0</v>
      </c>
      <c r="P19" s="270">
        <f t="shared" si="24"/>
        <v>0</v>
      </c>
      <c r="Q19" s="270">
        <f t="shared" si="24"/>
        <v>0</v>
      </c>
      <c r="R19" s="270">
        <f t="shared" si="24"/>
        <v>0</v>
      </c>
      <c r="S19" s="270">
        <f t="shared" si="24"/>
        <v>0</v>
      </c>
      <c r="T19" s="270">
        <f t="shared" si="24"/>
        <v>0</v>
      </c>
      <c r="U19" s="270">
        <f t="shared" si="24"/>
        <v>0</v>
      </c>
      <c r="V19" s="270">
        <f t="shared" si="24"/>
        <v>0</v>
      </c>
      <c r="W19" s="270">
        <f t="shared" si="24"/>
        <v>0</v>
      </c>
      <c r="X19" s="270">
        <f t="shared" si="24"/>
        <v>0</v>
      </c>
      <c r="Y19" s="270">
        <f t="shared" si="24"/>
        <v>0</v>
      </c>
      <c r="Z19" s="270">
        <f t="shared" si="24"/>
        <v>0</v>
      </c>
      <c r="AA19" s="270">
        <f t="shared" si="24"/>
        <v>0</v>
      </c>
      <c r="AB19" s="271">
        <f t="shared" si="24"/>
        <v>0</v>
      </c>
      <c r="AC19" s="271">
        <f t="shared" si="24"/>
        <v>0</v>
      </c>
      <c r="AD19" s="272">
        <f t="shared" si="24"/>
        <v>0</v>
      </c>
      <c r="AE19" s="191"/>
      <c r="AF19" s="192">
        <f>SUM(AF20:AF22)</f>
        <v>0</v>
      </c>
      <c r="AG19" s="193">
        <f>SUM(AG20:AG22)</f>
        <v>0</v>
      </c>
      <c r="AH19" s="193">
        <f t="shared" ref="AH19:AJ19" si="25">SUM(AH20:AH22)</f>
        <v>0</v>
      </c>
      <c r="AI19" s="193">
        <f t="shared" si="25"/>
        <v>0</v>
      </c>
      <c r="AJ19" s="193">
        <f t="shared" si="25"/>
        <v>0</v>
      </c>
      <c r="AK19" s="194"/>
      <c r="AL19" s="193">
        <f t="shared" ref="AL19:AT19" si="26">SUM(AL20:AL22)</f>
        <v>0</v>
      </c>
      <c r="AM19" s="193">
        <f t="shared" si="26"/>
        <v>0</v>
      </c>
      <c r="AN19" s="193">
        <f t="shared" si="26"/>
        <v>0</v>
      </c>
      <c r="AO19" s="193">
        <f t="shared" si="26"/>
        <v>0</v>
      </c>
      <c r="AP19" s="193">
        <f t="shared" si="26"/>
        <v>0</v>
      </c>
      <c r="AQ19" s="193">
        <f>SUM(AQ20:AQ22)</f>
        <v>0</v>
      </c>
      <c r="AR19" s="193">
        <f t="shared" si="26"/>
        <v>0</v>
      </c>
      <c r="AS19" s="193">
        <f t="shared" si="26"/>
        <v>0</v>
      </c>
      <c r="AT19" s="193">
        <f t="shared" si="26"/>
        <v>0</v>
      </c>
      <c r="AU19" s="195"/>
      <c r="AV19" s="203">
        <f t="shared" si="10"/>
        <v>0</v>
      </c>
      <c r="AW19" s="204">
        <f t="shared" si="4"/>
        <v>0</v>
      </c>
      <c r="AX19" s="193">
        <f t="shared" ref="AX19:BF19" si="27">SUM(AX20:AX22)</f>
        <v>0</v>
      </c>
      <c r="AY19" s="193">
        <f t="shared" si="27"/>
        <v>0</v>
      </c>
      <c r="AZ19" s="193">
        <f t="shared" si="27"/>
        <v>0</v>
      </c>
      <c r="BA19" s="193">
        <f t="shared" si="27"/>
        <v>0</v>
      </c>
      <c r="BB19" s="193">
        <f t="shared" si="27"/>
        <v>0</v>
      </c>
      <c r="BC19" s="198">
        <f>SUM(BC20:BC22)</f>
        <v>0</v>
      </c>
      <c r="BD19" s="193">
        <f t="shared" si="27"/>
        <v>0</v>
      </c>
      <c r="BE19" s="193">
        <f t="shared" si="27"/>
        <v>0</v>
      </c>
      <c r="BF19" s="193">
        <f t="shared" si="27"/>
        <v>0</v>
      </c>
    </row>
    <row r="20" spans="1:62" s="162" customFormat="1" ht="25.2" thickBot="1">
      <c r="B20" s="228" t="s">
        <v>851</v>
      </c>
      <c r="C20" s="206">
        <f t="shared" si="0"/>
        <v>0</v>
      </c>
      <c r="D20" s="253"/>
      <c r="E20" s="253"/>
      <c r="F20" s="253"/>
      <c r="G20" s="253"/>
      <c r="H20" s="253"/>
      <c r="I20" s="253"/>
      <c r="J20" s="244">
        <f t="shared" si="7"/>
        <v>0</v>
      </c>
      <c r="K20" s="253"/>
      <c r="L20" s="253"/>
      <c r="M20" s="253"/>
      <c r="N20" s="253"/>
      <c r="O20" s="253"/>
      <c r="P20" s="253"/>
      <c r="Q20" s="253"/>
      <c r="R20" s="253"/>
      <c r="S20" s="253"/>
      <c r="T20" s="253"/>
      <c r="U20" s="253"/>
      <c r="V20" s="253"/>
      <c r="W20" s="253"/>
      <c r="X20" s="273"/>
      <c r="Y20" s="253"/>
      <c r="Z20" s="253"/>
      <c r="AA20" s="253"/>
      <c r="AB20" s="274"/>
      <c r="AC20" s="275"/>
      <c r="AD20" s="276"/>
      <c r="AE20" s="191"/>
      <c r="AF20" s="192">
        <f t="shared" ref="AF20:AF22" si="28">SUM(AG20:AJ20)</f>
        <v>0</v>
      </c>
      <c r="AG20" s="211"/>
      <c r="AH20" s="211"/>
      <c r="AI20" s="211"/>
      <c r="AJ20" s="211"/>
      <c r="AK20" s="191"/>
      <c r="AL20" s="259"/>
      <c r="AM20" s="259"/>
      <c r="AN20" s="259"/>
      <c r="AO20" s="259"/>
      <c r="AP20" s="259"/>
      <c r="AQ20" s="259"/>
      <c r="AR20" s="259"/>
      <c r="AS20" s="259"/>
      <c r="AT20" s="259"/>
      <c r="AU20" s="260"/>
      <c r="AV20" s="213">
        <f t="shared" si="10"/>
        <v>0</v>
      </c>
      <c r="AW20" s="214">
        <f t="shared" si="4"/>
        <v>0</v>
      </c>
      <c r="AX20" s="259">
        <f>AL20*2</f>
        <v>0</v>
      </c>
      <c r="AY20" s="259">
        <f>AM20*50</f>
        <v>0</v>
      </c>
      <c r="AZ20" s="259">
        <f>AN20*25</f>
        <v>0</v>
      </c>
      <c r="BA20" s="259">
        <f>AO20*40</f>
        <v>0</v>
      </c>
      <c r="BB20" s="259">
        <f>AP20*60</f>
        <v>0</v>
      </c>
      <c r="BC20" s="261">
        <f>AQ20*4</f>
        <v>0</v>
      </c>
      <c r="BD20" s="259">
        <f>AR20*0.5</f>
        <v>0</v>
      </c>
      <c r="BE20" s="259">
        <f>AS20*12</f>
        <v>0</v>
      </c>
      <c r="BF20" s="259">
        <f>AT20*12</f>
        <v>0</v>
      </c>
    </row>
    <row r="21" spans="1:62" s="162" customFormat="1" ht="25.2" thickBot="1">
      <c r="B21" s="252"/>
      <c r="C21" s="206">
        <f t="shared" si="0"/>
        <v>0</v>
      </c>
      <c r="D21" s="253"/>
      <c r="E21" s="253"/>
      <c r="F21" s="253"/>
      <c r="G21" s="253"/>
      <c r="H21" s="253"/>
      <c r="I21" s="253"/>
      <c r="J21" s="244">
        <f t="shared" si="7"/>
        <v>0</v>
      </c>
      <c r="K21" s="253"/>
      <c r="L21" s="253"/>
      <c r="M21" s="253"/>
      <c r="N21" s="253"/>
      <c r="O21" s="253"/>
      <c r="P21" s="253"/>
      <c r="Q21" s="253"/>
      <c r="R21" s="253"/>
      <c r="S21" s="253"/>
      <c r="T21" s="253"/>
      <c r="U21" s="253"/>
      <c r="V21" s="253"/>
      <c r="W21" s="253"/>
      <c r="X21" s="253"/>
      <c r="Y21" s="253"/>
      <c r="Z21" s="253"/>
      <c r="AA21" s="253"/>
      <c r="AB21" s="277"/>
      <c r="AC21" s="278"/>
      <c r="AD21" s="279"/>
      <c r="AE21" s="191"/>
      <c r="AF21" s="192">
        <f t="shared" si="28"/>
        <v>0</v>
      </c>
      <c r="AG21" s="211"/>
      <c r="AH21" s="211"/>
      <c r="AI21" s="211"/>
      <c r="AJ21" s="211"/>
      <c r="AK21" s="191"/>
      <c r="AL21" s="259"/>
      <c r="AM21" s="259"/>
      <c r="AN21" s="259"/>
      <c r="AO21" s="259"/>
      <c r="AP21" s="259"/>
      <c r="AQ21" s="259"/>
      <c r="AR21" s="259"/>
      <c r="AS21" s="259"/>
      <c r="AT21" s="259"/>
      <c r="AU21" s="260"/>
      <c r="AV21" s="213">
        <f t="shared" si="10"/>
        <v>0</v>
      </c>
      <c r="AW21" s="243">
        <f t="shared" si="4"/>
        <v>0</v>
      </c>
      <c r="AX21" s="259">
        <f>AL21*2</f>
        <v>0</v>
      </c>
      <c r="AY21" s="259">
        <f>AM21*50</f>
        <v>0</v>
      </c>
      <c r="AZ21" s="259">
        <f>AN21*25</f>
        <v>0</v>
      </c>
      <c r="BA21" s="259">
        <f>AO21*40</f>
        <v>0</v>
      </c>
      <c r="BB21" s="259">
        <f>AP21*60</f>
        <v>0</v>
      </c>
      <c r="BC21" s="261">
        <f>AQ21*4</f>
        <v>0</v>
      </c>
      <c r="BD21" s="259">
        <f t="shared" ref="BD21:BD22" si="29">AR21*0.5</f>
        <v>0</v>
      </c>
      <c r="BE21" s="259">
        <f t="shared" ref="BE21:BF22" si="30">AS21*12</f>
        <v>0</v>
      </c>
      <c r="BF21" s="259">
        <f t="shared" si="30"/>
        <v>0</v>
      </c>
    </row>
    <row r="22" spans="1:62" s="162" customFormat="1" ht="25.2" thickBot="1">
      <c r="B22" s="280"/>
      <c r="C22" s="217">
        <f t="shared" si="0"/>
        <v>0</v>
      </c>
      <c r="D22" s="266"/>
      <c r="E22" s="266"/>
      <c r="F22" s="266"/>
      <c r="G22" s="266"/>
      <c r="H22" s="266"/>
      <c r="I22" s="266"/>
      <c r="J22" s="265">
        <f t="shared" si="7"/>
        <v>0</v>
      </c>
      <c r="K22" s="266"/>
      <c r="L22" s="266"/>
      <c r="M22" s="266"/>
      <c r="N22" s="266"/>
      <c r="O22" s="266"/>
      <c r="P22" s="266"/>
      <c r="Q22" s="266"/>
      <c r="R22" s="266"/>
      <c r="S22" s="266"/>
      <c r="T22" s="266"/>
      <c r="U22" s="266"/>
      <c r="V22" s="266"/>
      <c r="W22" s="266"/>
      <c r="X22" s="266"/>
      <c r="Y22" s="266"/>
      <c r="Z22" s="266"/>
      <c r="AA22" s="266"/>
      <c r="AB22" s="266"/>
      <c r="AC22" s="267"/>
      <c r="AD22" s="268"/>
      <c r="AE22" s="191"/>
      <c r="AF22" s="281">
        <f t="shared" si="28"/>
        <v>0</v>
      </c>
      <c r="AG22" s="224"/>
      <c r="AH22" s="224"/>
      <c r="AI22" s="224"/>
      <c r="AJ22" s="224"/>
      <c r="AK22" s="191"/>
      <c r="AL22" s="259"/>
      <c r="AM22" s="259"/>
      <c r="AN22" s="259"/>
      <c r="AO22" s="259"/>
      <c r="AP22" s="259"/>
      <c r="AQ22" s="259"/>
      <c r="AR22" s="259"/>
      <c r="AS22" s="259"/>
      <c r="AT22" s="259"/>
      <c r="AU22" s="260"/>
      <c r="AV22" s="213">
        <f t="shared" si="10"/>
        <v>0</v>
      </c>
      <c r="AW22" s="282">
        <f t="shared" si="4"/>
        <v>0</v>
      </c>
      <c r="AX22" s="259">
        <f>AL22*2</f>
        <v>0</v>
      </c>
      <c r="AY22" s="259">
        <f>AM22*50</f>
        <v>0</v>
      </c>
      <c r="AZ22" s="259">
        <f>AN22*25</f>
        <v>0</v>
      </c>
      <c r="BA22" s="259">
        <f>AO22*40</f>
        <v>0</v>
      </c>
      <c r="BB22" s="259">
        <f>AP22*60</f>
        <v>0</v>
      </c>
      <c r="BC22" s="261">
        <f>AQ22*4</f>
        <v>0</v>
      </c>
      <c r="BD22" s="259">
        <f t="shared" si="29"/>
        <v>0</v>
      </c>
      <c r="BE22" s="259">
        <f t="shared" si="30"/>
        <v>0</v>
      </c>
      <c r="BF22" s="259">
        <f t="shared" si="30"/>
        <v>0</v>
      </c>
    </row>
    <row r="23" spans="1:62" s="283" customFormat="1" ht="190.8" customHeight="1">
      <c r="A23" s="1515" t="s">
        <v>852</v>
      </c>
      <c r="B23" s="1516"/>
      <c r="C23" s="1516"/>
      <c r="D23" s="1516"/>
      <c r="E23" s="1516"/>
      <c r="F23" s="1516"/>
      <c r="G23" s="1516"/>
      <c r="H23" s="1516"/>
      <c r="I23" s="1516"/>
      <c r="J23" s="1516"/>
      <c r="K23" s="1516"/>
      <c r="L23" s="1516"/>
      <c r="M23" s="1516"/>
      <c r="N23" s="1516"/>
      <c r="O23" s="1516"/>
      <c r="P23" s="1516"/>
      <c r="Q23" s="1516"/>
      <c r="R23" s="1516"/>
      <c r="S23" s="1516"/>
      <c r="T23" s="1516"/>
      <c r="U23" s="1516"/>
      <c r="V23" s="1516"/>
      <c r="W23" s="1516"/>
      <c r="X23" s="1516"/>
      <c r="Y23" s="1516"/>
      <c r="Z23" s="1517"/>
      <c r="AA23" s="1517"/>
      <c r="AB23" s="1517"/>
      <c r="AC23" s="1517"/>
      <c r="AD23" s="1517"/>
      <c r="AF23" s="284"/>
      <c r="AG23" s="284"/>
      <c r="AH23" s="169"/>
      <c r="AI23" s="169"/>
      <c r="AJ23" s="169"/>
      <c r="AK23" s="169"/>
      <c r="AL23" s="285"/>
      <c r="AM23" s="284"/>
      <c r="AN23" s="284"/>
    </row>
    <row r="24" spans="1:62" s="169" customFormat="1" ht="22.2">
      <c r="B24" s="284"/>
      <c r="C24" s="284"/>
      <c r="D24" s="1507"/>
      <c r="E24" s="1507"/>
      <c r="G24" s="285"/>
      <c r="H24" s="285"/>
      <c r="J24" s="284"/>
      <c r="K24" s="286"/>
      <c r="M24" s="285"/>
      <c r="O24" s="284"/>
      <c r="P24" s="284"/>
      <c r="W24" s="1508" t="s">
        <v>853</v>
      </c>
      <c r="X24" s="1508"/>
      <c r="Y24" s="1508"/>
      <c r="Z24" s="1508"/>
      <c r="AA24" s="1508"/>
      <c r="AB24" s="1508"/>
      <c r="AC24" s="1508"/>
      <c r="AD24" s="1508"/>
      <c r="AE24" s="285"/>
      <c r="AF24" s="167"/>
      <c r="AG24" s="167"/>
      <c r="AH24" s="167"/>
      <c r="AI24" s="167"/>
      <c r="AK24" s="285"/>
      <c r="AL24" s="285"/>
      <c r="AO24" s="284"/>
      <c r="AP24" s="284"/>
      <c r="AQ24" s="286"/>
      <c r="AS24" s="285"/>
      <c r="AV24" s="171"/>
      <c r="AW24" s="287"/>
      <c r="AX24" s="285"/>
      <c r="BA24" s="284"/>
      <c r="BB24" s="284"/>
      <c r="BC24" s="286"/>
      <c r="BE24" s="285"/>
      <c r="BG24" s="284"/>
      <c r="BH24" s="284"/>
    </row>
    <row r="25" spans="1:62" s="167" customFormat="1" ht="19.8">
      <c r="B25" s="288"/>
      <c r="C25" s="288"/>
      <c r="D25" s="289"/>
      <c r="E25" s="289"/>
      <c r="F25" s="288"/>
      <c r="G25" s="290"/>
      <c r="H25" s="290"/>
      <c r="I25" s="289"/>
      <c r="J25" s="291"/>
      <c r="K25" s="291"/>
      <c r="L25" s="289"/>
      <c r="M25" s="289"/>
      <c r="N25" s="289"/>
      <c r="O25" s="289"/>
      <c r="P25" s="289"/>
      <c r="Q25" s="289"/>
      <c r="R25" s="289"/>
      <c r="W25" s="1509" t="s">
        <v>854</v>
      </c>
      <c r="X25" s="1509"/>
      <c r="Y25" s="1509"/>
      <c r="Z25" s="1509"/>
      <c r="AA25" s="1509"/>
      <c r="AB25" s="1509"/>
      <c r="AC25"/>
      <c r="AO25" s="290"/>
      <c r="AP25" s="290"/>
      <c r="AT25" s="290"/>
      <c r="AU25" s="290"/>
      <c r="AV25" s="292"/>
      <c r="AW25" s="168"/>
      <c r="BA25" s="290"/>
      <c r="BB25" s="290"/>
      <c r="BF25" s="290"/>
    </row>
    <row r="26" spans="1:62" s="167" customFormat="1" ht="22.2">
      <c r="AF26"/>
      <c r="AG26"/>
      <c r="AH26"/>
      <c r="AI26"/>
      <c r="AV26" s="168"/>
      <c r="AW26" s="168"/>
      <c r="BI26" s="169"/>
      <c r="BJ26" s="169"/>
    </row>
    <row r="27" spans="1:62" ht="19.8">
      <c r="AL27" s="167"/>
      <c r="AM27" s="167"/>
      <c r="AN27" s="167"/>
      <c r="AO27" s="167"/>
      <c r="AP27" s="167"/>
      <c r="AQ27" s="167"/>
      <c r="AR27" s="167"/>
      <c r="AS27" s="167"/>
      <c r="AT27" s="167"/>
      <c r="AU27" s="167"/>
      <c r="AV27" s="168"/>
      <c r="AW27" s="168"/>
      <c r="AX27" s="167"/>
      <c r="AY27" s="167"/>
      <c r="AZ27" s="167"/>
      <c r="BA27" s="167"/>
      <c r="BB27" s="167"/>
      <c r="BC27" s="167"/>
      <c r="BD27" s="167"/>
      <c r="BE27" s="167"/>
      <c r="BF27" s="167"/>
    </row>
    <row r="28" spans="1:62" ht="19.8">
      <c r="AL28" s="167"/>
      <c r="AM28" s="167"/>
      <c r="AN28" s="167"/>
      <c r="AO28" s="167"/>
      <c r="AP28" s="167"/>
      <c r="AQ28" s="167"/>
      <c r="AR28" s="167"/>
      <c r="AS28" s="167"/>
      <c r="AT28" s="167"/>
      <c r="AU28" s="167"/>
      <c r="AV28" s="168"/>
      <c r="AW28" s="168"/>
      <c r="AX28" s="167"/>
      <c r="AY28" s="167"/>
      <c r="AZ28" s="167"/>
      <c r="BA28" s="167"/>
      <c r="BB28" s="167"/>
      <c r="BC28" s="167"/>
      <c r="BD28" s="167"/>
      <c r="BE28" s="167"/>
      <c r="BF28" s="167"/>
    </row>
    <row r="29" spans="1:62" ht="19.8">
      <c r="AL29" s="167"/>
      <c r="AM29" s="167"/>
      <c r="AN29" s="167"/>
      <c r="AO29" s="167"/>
      <c r="AP29" s="167"/>
      <c r="AQ29" s="167"/>
      <c r="AR29" s="167"/>
      <c r="AS29" s="167"/>
      <c r="AT29" s="167"/>
      <c r="AU29" s="167"/>
      <c r="AV29" s="168"/>
      <c r="AW29" s="168"/>
      <c r="AX29" s="167"/>
      <c r="AY29" s="167"/>
      <c r="AZ29" s="167"/>
      <c r="BA29" s="167"/>
      <c r="BB29" s="167"/>
      <c r="BC29" s="167"/>
      <c r="BD29" s="167"/>
      <c r="BE29" s="167"/>
      <c r="BF29" s="167"/>
    </row>
  </sheetData>
  <mergeCells count="9">
    <mergeCell ref="BG1:BH1"/>
    <mergeCell ref="W25:AB25"/>
    <mergeCell ref="B1:AD1"/>
    <mergeCell ref="C2:T2"/>
    <mergeCell ref="AC2:AD2"/>
    <mergeCell ref="AK2:BF2"/>
    <mergeCell ref="A23:AD23"/>
    <mergeCell ref="D24:E24"/>
    <mergeCell ref="W24:AD24"/>
  </mergeCells>
  <phoneticPr fontId="15" type="noConversion"/>
  <hyperlinks>
    <hyperlink ref="BG1" location="預告統計資料發布時間表!A1" display="回發布時間表" xr:uid="{E6807CF3-7FDB-4F39-985E-86E9D67E1394}"/>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CD522-1125-4FA3-AE6C-D0108D61915E}">
  <dimension ref="A1:I38"/>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28.2">
      <c r="A3" s="1519" t="s">
        <v>1287</v>
      </c>
      <c r="B3" s="1519"/>
      <c r="C3" s="1519"/>
      <c r="D3" s="1519"/>
      <c r="E3" s="1519"/>
      <c r="F3" s="1519"/>
      <c r="G3" s="1519"/>
    </row>
    <row r="4" spans="1:9">
      <c r="A4" s="1473"/>
      <c r="B4" s="1473"/>
      <c r="C4" s="1473"/>
      <c r="D4" s="1473"/>
      <c r="E4" s="1473"/>
      <c r="F4" s="1473"/>
      <c r="G4" s="1473"/>
    </row>
    <row r="5" spans="1:9" ht="18.75" customHeight="1" thickBot="1">
      <c r="A5" s="1520" t="s">
        <v>1288</v>
      </c>
      <c r="B5" s="1520"/>
      <c r="C5" s="1520"/>
      <c r="D5" s="1521"/>
      <c r="E5" s="1521"/>
      <c r="F5" s="1521"/>
      <c r="G5" s="1521"/>
    </row>
    <row r="6" spans="1:9">
      <c r="A6" s="1475" t="s">
        <v>762</v>
      </c>
      <c r="B6" s="1475"/>
      <c r="C6" s="1476"/>
      <c r="D6" s="1480" t="s">
        <v>763</v>
      </c>
      <c r="E6" s="614"/>
      <c r="F6" s="614"/>
      <c r="G6" s="1522" t="s">
        <v>764</v>
      </c>
    </row>
    <row r="7" spans="1:9" ht="40.200000000000003" thickBot="1">
      <c r="A7" s="1478"/>
      <c r="B7" s="1478"/>
      <c r="C7" s="1479"/>
      <c r="D7" s="1477"/>
      <c r="E7" s="615" t="s">
        <v>765</v>
      </c>
      <c r="F7" s="616" t="s">
        <v>766</v>
      </c>
      <c r="G7" s="1523"/>
    </row>
    <row r="8" spans="1:9" ht="20.399999999999999" thickBot="1">
      <c r="A8" s="1526" t="s">
        <v>767</v>
      </c>
      <c r="B8" s="1486" t="s">
        <v>1079</v>
      </c>
      <c r="C8" s="1487"/>
      <c r="D8" s="617">
        <v>152.19999999999999</v>
      </c>
      <c r="E8" s="150">
        <v>0</v>
      </c>
      <c r="F8" s="150">
        <v>0</v>
      </c>
      <c r="G8" s="140">
        <v>4</v>
      </c>
    </row>
    <row r="9" spans="1:9" ht="19.8">
      <c r="A9" s="1526"/>
      <c r="B9" s="1488" t="s">
        <v>769</v>
      </c>
      <c r="C9" s="1489"/>
      <c r="D9" s="618">
        <v>152.19999999999999</v>
      </c>
      <c r="E9" s="138">
        <v>0</v>
      </c>
      <c r="F9" s="139">
        <v>0</v>
      </c>
      <c r="G9" s="136">
        <v>4</v>
      </c>
    </row>
    <row r="10" spans="1:9" ht="19.8">
      <c r="A10" s="1526"/>
      <c r="B10" s="1490" t="s">
        <v>770</v>
      </c>
      <c r="C10" s="1491"/>
      <c r="D10" s="618"/>
      <c r="E10" s="138"/>
      <c r="F10" s="142"/>
      <c r="G10" s="143"/>
    </row>
    <row r="11" spans="1:9" ht="20.399999999999999" thickBot="1">
      <c r="A11" s="1527"/>
      <c r="B11" s="1492" t="s">
        <v>771</v>
      </c>
      <c r="C11" s="1493"/>
      <c r="D11" s="618"/>
      <c r="E11" s="138"/>
      <c r="F11" s="142"/>
      <c r="G11" s="143"/>
    </row>
    <row r="12" spans="1:9" ht="19.8">
      <c r="A12" s="1528" t="s">
        <v>772</v>
      </c>
      <c r="B12" s="1490" t="s">
        <v>1079</v>
      </c>
      <c r="C12" s="1491"/>
      <c r="D12" s="619">
        <v>0</v>
      </c>
      <c r="E12" s="138">
        <v>0</v>
      </c>
      <c r="F12" s="138">
        <v>0</v>
      </c>
      <c r="G12" s="136">
        <v>4</v>
      </c>
    </row>
    <row r="13" spans="1:9" ht="19.8">
      <c r="A13" s="1529"/>
      <c r="B13" s="1490" t="s">
        <v>773</v>
      </c>
      <c r="C13" s="1491"/>
      <c r="D13" s="620">
        <v>0</v>
      </c>
      <c r="E13" s="138">
        <v>0</v>
      </c>
      <c r="F13" s="138">
        <v>0</v>
      </c>
      <c r="G13" s="146"/>
    </row>
    <row r="14" spans="1:9" ht="19.8">
      <c r="A14" s="1529"/>
      <c r="B14" s="1490" t="s">
        <v>774</v>
      </c>
      <c r="C14" s="1491"/>
      <c r="D14" s="618">
        <v>0</v>
      </c>
      <c r="E14" s="138"/>
      <c r="F14" s="139"/>
      <c r="G14" s="147"/>
    </row>
    <row r="15" spans="1:9" ht="19.8">
      <c r="A15" s="1529"/>
      <c r="B15" s="1503" t="s">
        <v>775</v>
      </c>
      <c r="C15" s="148" t="s">
        <v>776</v>
      </c>
      <c r="D15" s="617">
        <v>0</v>
      </c>
      <c r="E15" s="150">
        <v>0</v>
      </c>
      <c r="F15" s="151">
        <v>0</v>
      </c>
      <c r="G15" s="143"/>
    </row>
    <row r="16" spans="1:9" ht="19.8">
      <c r="A16" s="1529"/>
      <c r="B16" s="1503"/>
      <c r="C16" s="144" t="s">
        <v>777</v>
      </c>
      <c r="D16" s="618">
        <v>0</v>
      </c>
      <c r="E16" s="138"/>
      <c r="F16" s="139">
        <v>0</v>
      </c>
      <c r="G16" s="143"/>
    </row>
    <row r="17" spans="1:7" ht="19.8">
      <c r="A17" s="1529"/>
      <c r="B17" s="1504"/>
      <c r="C17" s="144" t="s">
        <v>778</v>
      </c>
      <c r="D17" s="618">
        <v>0</v>
      </c>
      <c r="E17" s="138">
        <v>0</v>
      </c>
      <c r="F17" s="139"/>
      <c r="G17" s="147"/>
    </row>
    <row r="18" spans="1:7" ht="19.8">
      <c r="A18" s="1529"/>
      <c r="B18" s="1505" t="s">
        <v>779</v>
      </c>
      <c r="C18" s="144" t="s">
        <v>776</v>
      </c>
      <c r="D18" s="618">
        <v>0</v>
      </c>
      <c r="E18" s="138">
        <v>0</v>
      </c>
      <c r="F18" s="138">
        <v>0</v>
      </c>
      <c r="G18" s="146"/>
    </row>
    <row r="19" spans="1:7" ht="19.8">
      <c r="A19" s="1529"/>
      <c r="B19" s="1503"/>
      <c r="C19" s="144" t="s">
        <v>777</v>
      </c>
      <c r="D19" s="618"/>
      <c r="E19" s="138">
        <v>0</v>
      </c>
      <c r="F19" s="138">
        <v>0</v>
      </c>
      <c r="G19" s="146"/>
    </row>
    <row r="20" spans="1:7" ht="19.8">
      <c r="A20" s="1529"/>
      <c r="B20" s="1504"/>
      <c r="C20" s="144" t="s">
        <v>778</v>
      </c>
      <c r="D20" s="618"/>
      <c r="E20" s="138"/>
      <c r="F20" s="139"/>
      <c r="G20" s="147"/>
    </row>
    <row r="21" spans="1:7" ht="19.8">
      <c r="A21" s="1529"/>
      <c r="B21" s="1492" t="s">
        <v>780</v>
      </c>
      <c r="C21" s="144" t="s">
        <v>781</v>
      </c>
      <c r="D21" s="618"/>
      <c r="E21" s="154"/>
      <c r="F21" s="142"/>
      <c r="G21" s="143"/>
    </row>
    <row r="22" spans="1:7" ht="20.399999999999999" thickBot="1">
      <c r="A22" s="1529"/>
      <c r="B22" s="1492"/>
      <c r="C22" s="144" t="s">
        <v>782</v>
      </c>
      <c r="D22" s="618"/>
      <c r="E22" s="153"/>
      <c r="F22" s="142"/>
      <c r="G22" s="143"/>
    </row>
    <row r="23" spans="1:7" ht="19.8">
      <c r="A23" s="1529"/>
      <c r="B23" s="1492"/>
      <c r="C23" s="144" t="s">
        <v>783</v>
      </c>
      <c r="D23" s="153"/>
      <c r="E23" s="153"/>
      <c r="F23" s="142"/>
      <c r="G23" s="136">
        <v>4</v>
      </c>
    </row>
    <row r="24" spans="1:7" ht="19.8">
      <c r="A24" s="1529"/>
      <c r="B24" s="1492" t="s">
        <v>784</v>
      </c>
      <c r="C24" s="144" t="s">
        <v>776</v>
      </c>
      <c r="D24" s="155"/>
      <c r="E24" s="156"/>
      <c r="F24" s="156"/>
      <c r="G24" s="146"/>
    </row>
    <row r="25" spans="1:7" ht="19.8">
      <c r="A25" s="1529"/>
      <c r="B25" s="1492"/>
      <c r="C25" s="144" t="s">
        <v>777</v>
      </c>
      <c r="D25" s="155"/>
      <c r="E25" s="156"/>
      <c r="F25" s="156"/>
      <c r="G25" s="146"/>
    </row>
    <row r="26" spans="1:7" ht="19.8">
      <c r="A26" s="1530"/>
      <c r="B26" s="1492"/>
      <c r="C26" s="144" t="s">
        <v>778</v>
      </c>
      <c r="D26" s="155"/>
      <c r="E26" s="156"/>
      <c r="F26" s="157"/>
      <c r="G26" s="158"/>
    </row>
    <row r="27" spans="1:7" ht="20.399999999999999" thickBot="1">
      <c r="A27" s="1524" t="s">
        <v>1289</v>
      </c>
      <c r="B27" s="1524"/>
      <c r="C27" s="1525"/>
      <c r="D27" s="141"/>
      <c r="E27" s="139"/>
      <c r="F27" s="138"/>
      <c r="G27" s="147"/>
    </row>
    <row r="28" spans="1:7" ht="36" customHeight="1">
      <c r="A28" s="430"/>
      <c r="B28" s="430"/>
      <c r="C28" s="430"/>
      <c r="D28" s="430"/>
      <c r="E28" s="430"/>
      <c r="F28" s="430"/>
      <c r="G28" s="621" t="s">
        <v>1290</v>
      </c>
    </row>
    <row r="29" spans="1:7" ht="16.2">
      <c r="A29" s="622" t="s">
        <v>1291</v>
      </c>
      <c r="C29" s="160"/>
      <c r="G29" s="160"/>
    </row>
    <row r="30" spans="1:7" ht="16.2">
      <c r="A30" s="622" t="s">
        <v>1292</v>
      </c>
      <c r="C30" s="160"/>
      <c r="G30" s="160"/>
    </row>
    <row r="31" spans="1:7">
      <c r="C31" s="160"/>
      <c r="G31" s="160"/>
    </row>
    <row r="35" spans="1:3" ht="16.2">
      <c r="A35" s="162"/>
      <c r="C35" s="163"/>
    </row>
    <row r="36" spans="1:3" ht="16.2">
      <c r="A36" s="162"/>
      <c r="C36" s="163"/>
    </row>
    <row r="37" spans="1:3" ht="16.2">
      <c r="A37" s="162"/>
      <c r="C37" s="163"/>
    </row>
    <row r="38" spans="1:3" ht="16.2">
      <c r="A38" s="162"/>
      <c r="C38"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0BCF95F9-E00A-4543-8BA5-3E335F4F230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C1E9-58C1-4C0E-856C-6CACE1A05341}">
  <dimension ref="A1:L39"/>
  <sheetViews>
    <sheetView workbookViewId="0">
      <selection activeCell="K1" sqref="K1:L1"/>
    </sheetView>
  </sheetViews>
  <sheetFormatPr defaultColWidth="11.77734375" defaultRowHeight="16.2"/>
  <cols>
    <col min="1" max="1" width="11.77734375" style="623" customWidth="1"/>
    <col min="2" max="16384" width="11.777343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535" t="s">
        <v>1298</v>
      </c>
      <c r="B3" s="1535"/>
      <c r="C3" s="1535"/>
      <c r="D3" s="1535"/>
      <c r="E3" s="1535"/>
      <c r="F3" s="1535"/>
      <c r="G3" s="1535"/>
      <c r="H3" s="1535"/>
      <c r="I3" s="1535"/>
      <c r="J3" s="1535"/>
    </row>
    <row r="4" spans="1:12" s="127" customFormat="1" ht="15">
      <c r="A4" s="1473"/>
      <c r="B4" s="1473"/>
      <c r="C4" s="1473"/>
      <c r="D4" s="1473"/>
      <c r="E4" s="1473"/>
      <c r="F4" s="1473"/>
    </row>
    <row r="5" spans="1:12" s="127" customFormat="1" ht="15.6" thickBot="1">
      <c r="A5" s="1536" t="s">
        <v>1299</v>
      </c>
      <c r="B5" s="1536"/>
      <c r="C5" s="1536"/>
      <c r="D5" s="1536"/>
      <c r="E5" s="1536"/>
      <c r="F5" s="1536"/>
      <c r="G5" s="1536"/>
      <c r="H5" s="1536"/>
      <c r="I5" s="1536"/>
      <c r="J5" s="1536"/>
    </row>
    <row r="6" spans="1:12" s="336" customFormat="1" ht="24" customHeight="1">
      <c r="A6" s="1537"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6.8" thickBot="1">
      <c r="A10" s="1541"/>
      <c r="B10" s="1542"/>
      <c r="C10" s="1547"/>
      <c r="D10" s="1548"/>
      <c r="E10" s="1555"/>
      <c r="F10" s="1556"/>
      <c r="G10" s="1555"/>
      <c r="H10" s="1556"/>
      <c r="I10" s="1560"/>
      <c r="J10" s="1561"/>
    </row>
    <row r="11" spans="1:12" s="336" customFormat="1" ht="23.1" customHeight="1">
      <c r="A11" s="1566" t="s">
        <v>1305</v>
      </c>
      <c r="B11" s="1567"/>
      <c r="C11" s="626"/>
      <c r="D11" s="627">
        <f>F11+H11+J11</f>
        <v>109031</v>
      </c>
      <c r="E11" s="627"/>
      <c r="F11" s="627">
        <f>SUM(F12:F34)</f>
        <v>55150</v>
      </c>
      <c r="G11" s="627"/>
      <c r="H11" s="627">
        <f>SUM(H12:H34)</f>
        <v>0</v>
      </c>
      <c r="I11" s="627"/>
      <c r="J11" s="627">
        <f>SUM(J12:J34)</f>
        <v>53881</v>
      </c>
      <c r="K11" s="623"/>
    </row>
    <row r="12" spans="1:12" s="336" customFormat="1" ht="23.1" customHeight="1">
      <c r="A12" s="1562" t="s">
        <v>1306</v>
      </c>
      <c r="B12" s="1563"/>
      <c r="C12" s="628"/>
      <c r="D12" s="627">
        <f t="shared" ref="D12:D34" si="0">F12+H12+J12</f>
        <v>26120</v>
      </c>
      <c r="E12" s="629"/>
      <c r="F12" s="627">
        <v>10745</v>
      </c>
      <c r="G12" s="629"/>
      <c r="H12" s="627">
        <v>0</v>
      </c>
      <c r="I12" s="629"/>
      <c r="J12" s="627">
        <v>15375</v>
      </c>
    </row>
    <row r="13" spans="1:12" s="336" customFormat="1" ht="23.1" customHeight="1">
      <c r="A13" s="1562" t="s">
        <v>1307</v>
      </c>
      <c r="B13" s="1563"/>
      <c r="C13" s="628"/>
      <c r="D13" s="627">
        <f t="shared" si="0"/>
        <v>19366</v>
      </c>
      <c r="E13" s="630"/>
      <c r="F13" s="627">
        <v>9155</v>
      </c>
      <c r="G13" s="630"/>
      <c r="H13" s="627">
        <v>0</v>
      </c>
      <c r="I13" s="630"/>
      <c r="J13" s="627">
        <v>10211</v>
      </c>
    </row>
    <row r="14" spans="1:12" s="336" customFormat="1" ht="23.1" customHeight="1">
      <c r="A14" s="1562" t="s">
        <v>1308</v>
      </c>
      <c r="B14" s="1563"/>
      <c r="C14" s="628"/>
      <c r="D14" s="627">
        <f t="shared" si="0"/>
        <v>6650</v>
      </c>
      <c r="E14" s="630"/>
      <c r="F14" s="627">
        <v>2880</v>
      </c>
      <c r="G14" s="630"/>
      <c r="H14" s="627">
        <v>0</v>
      </c>
      <c r="I14" s="630"/>
      <c r="J14" s="627">
        <v>3770</v>
      </c>
    </row>
    <row r="15" spans="1:12" s="336" customFormat="1" ht="23.1" customHeight="1">
      <c r="A15" s="1562" t="s">
        <v>1309</v>
      </c>
      <c r="B15" s="1563"/>
      <c r="C15" s="628"/>
      <c r="D15" s="627">
        <f t="shared" si="0"/>
        <v>8970</v>
      </c>
      <c r="E15" s="630"/>
      <c r="F15" s="627">
        <v>3550</v>
      </c>
      <c r="G15" s="630"/>
      <c r="H15" s="627">
        <v>0</v>
      </c>
      <c r="I15" s="630"/>
      <c r="J15" s="627">
        <v>5420</v>
      </c>
    </row>
    <row r="16" spans="1:12" s="336" customFormat="1" ht="23.1" customHeight="1">
      <c r="A16" s="1562" t="s">
        <v>1310</v>
      </c>
      <c r="B16" s="1563"/>
      <c r="C16" s="628"/>
      <c r="D16" s="627">
        <f t="shared" si="0"/>
        <v>12667</v>
      </c>
      <c r="E16" s="630"/>
      <c r="F16" s="627">
        <v>3680</v>
      </c>
      <c r="G16" s="630"/>
      <c r="H16" s="627">
        <v>0</v>
      </c>
      <c r="I16" s="630"/>
      <c r="J16" s="627">
        <v>8987</v>
      </c>
    </row>
    <row r="17" spans="1:11" ht="23.1" customHeight="1">
      <c r="A17" s="1562" t="s">
        <v>1311</v>
      </c>
      <c r="B17" s="1563"/>
      <c r="C17" s="628"/>
      <c r="D17" s="627">
        <f t="shared" si="0"/>
        <v>21100</v>
      </c>
      <c r="E17" s="630"/>
      <c r="F17" s="627">
        <v>12250</v>
      </c>
      <c r="G17" s="630"/>
      <c r="H17" s="627">
        <v>0</v>
      </c>
      <c r="I17" s="630"/>
      <c r="J17" s="627">
        <v>8850</v>
      </c>
      <c r="K17" s="336"/>
    </row>
    <row r="18" spans="1:11" ht="23.1" customHeight="1">
      <c r="A18" s="1562" t="s">
        <v>1312</v>
      </c>
      <c r="B18" s="1563"/>
      <c r="C18" s="628"/>
      <c r="D18" s="627">
        <f>F18+H18+J18</f>
        <v>2385</v>
      </c>
      <c r="E18" s="630"/>
      <c r="F18" s="627">
        <v>1885</v>
      </c>
      <c r="G18" s="630"/>
      <c r="H18" s="627">
        <v>0</v>
      </c>
      <c r="I18" s="630"/>
      <c r="J18" s="627">
        <v>500</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f t="shared" si="0"/>
        <v>1577</v>
      </c>
      <c r="E20" s="630"/>
      <c r="F20" s="627">
        <v>1370</v>
      </c>
      <c r="G20" s="630"/>
      <c r="H20" s="627">
        <v>0</v>
      </c>
      <c r="I20" s="630"/>
      <c r="J20" s="627">
        <v>207</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f>F22+H22+J22</f>
        <v>9845</v>
      </c>
      <c r="E22" s="630"/>
      <c r="F22" s="627">
        <v>9375</v>
      </c>
      <c r="G22" s="630"/>
      <c r="H22" s="627">
        <v>0</v>
      </c>
      <c r="I22" s="630"/>
      <c r="J22" s="627">
        <v>470</v>
      </c>
    </row>
    <row r="23" spans="1:11" ht="23.1" customHeight="1">
      <c r="A23" s="1564" t="s">
        <v>1317</v>
      </c>
      <c r="B23" s="1565"/>
      <c r="C23" s="628"/>
      <c r="D23" s="627">
        <f t="shared" si="0"/>
        <v>0</v>
      </c>
      <c r="E23" s="630"/>
      <c r="F23" s="627"/>
      <c r="G23" s="630"/>
      <c r="H23" s="627">
        <v>0</v>
      </c>
      <c r="I23" s="630"/>
      <c r="J23" s="627">
        <v>0</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f t="shared" si="0"/>
        <v>16</v>
      </c>
      <c r="E25" s="630"/>
      <c r="F25" s="627">
        <v>10</v>
      </c>
      <c r="G25" s="630"/>
      <c r="H25" s="630">
        <v>0</v>
      </c>
      <c r="I25" s="630"/>
      <c r="J25" s="630">
        <v>6</v>
      </c>
    </row>
    <row r="26" spans="1:11" ht="23.1" customHeight="1">
      <c r="A26" s="1564" t="s">
        <v>1320</v>
      </c>
      <c r="B26" s="1565"/>
      <c r="C26" s="628"/>
      <c r="D26" s="627">
        <f t="shared" si="0"/>
        <v>0</v>
      </c>
      <c r="E26" s="630"/>
      <c r="F26" s="627">
        <v>0</v>
      </c>
      <c r="G26" s="630"/>
      <c r="H26" s="630">
        <v>0</v>
      </c>
      <c r="I26" s="630"/>
      <c r="J26" s="630">
        <v>0</v>
      </c>
    </row>
    <row r="27" spans="1:11" ht="23.1" customHeight="1">
      <c r="A27" s="1564" t="s">
        <v>1321</v>
      </c>
      <c r="B27" s="1565"/>
      <c r="C27" s="628"/>
      <c r="D27" s="627">
        <f t="shared" si="0"/>
        <v>335</v>
      </c>
      <c r="E27" s="630"/>
      <c r="F27" s="627">
        <v>250</v>
      </c>
      <c r="G27" s="630"/>
      <c r="H27" s="630">
        <v>0</v>
      </c>
      <c r="I27" s="630"/>
      <c r="J27" s="630">
        <v>85</v>
      </c>
    </row>
    <row r="28" spans="1:11" ht="23.1" customHeight="1">
      <c r="A28" s="1564" t="s">
        <v>1322</v>
      </c>
      <c r="B28" s="1565"/>
      <c r="C28" s="626"/>
      <c r="D28" s="627">
        <f t="shared" si="0"/>
        <v>0</v>
      </c>
      <c r="E28" s="631"/>
      <c r="F28" s="627">
        <v>0</v>
      </c>
      <c r="G28" s="631"/>
      <c r="H28" s="631">
        <v>0</v>
      </c>
      <c r="I28" s="631"/>
      <c r="J28" s="631">
        <v>0</v>
      </c>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0</v>
      </c>
      <c r="E30" s="631"/>
      <c r="F30" s="632">
        <v>0</v>
      </c>
      <c r="G30" s="631"/>
      <c r="H30" s="631">
        <v>0</v>
      </c>
      <c r="I30" s="631"/>
      <c r="J30" s="631">
        <v>0</v>
      </c>
    </row>
    <row r="31" spans="1:11" ht="37.5" customHeight="1">
      <c r="A31" s="1564" t="s">
        <v>1325</v>
      </c>
      <c r="B31" s="1565"/>
      <c r="C31" s="626"/>
      <c r="D31" s="632">
        <v>0</v>
      </c>
      <c r="E31" s="631"/>
      <c r="F31" s="632">
        <v>0</v>
      </c>
      <c r="G31" s="631"/>
      <c r="H31" s="631">
        <v>0</v>
      </c>
      <c r="I31" s="631"/>
      <c r="J31" s="631">
        <v>0</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16.8" thickBot="1">
      <c r="A34" s="1569" t="s">
        <v>1328</v>
      </c>
      <c r="B34" s="1570"/>
      <c r="C34" s="633"/>
      <c r="D34" s="634">
        <f t="shared" si="0"/>
        <v>0</v>
      </c>
      <c r="E34" s="635"/>
      <c r="F34" s="634">
        <v>0</v>
      </c>
      <c r="G34" s="635"/>
      <c r="H34" s="635">
        <v>0</v>
      </c>
      <c r="I34" s="635"/>
      <c r="J34" s="635">
        <v>0</v>
      </c>
    </row>
    <row r="35" spans="1:10">
      <c r="A35" s="299"/>
      <c r="B35" s="621"/>
      <c r="C35" s="127"/>
      <c r="D35" s="127"/>
      <c r="E35" s="160"/>
      <c r="F35" s="160"/>
      <c r="G35" s="160"/>
      <c r="J35" s="160" t="s">
        <v>1329</v>
      </c>
    </row>
    <row r="36" spans="1:10">
      <c r="A36" s="636" t="s">
        <v>1330</v>
      </c>
      <c r="B36" s="637"/>
    </row>
    <row r="37" spans="1:10" ht="30.6" customHeight="1">
      <c r="A37" s="1568" t="s">
        <v>1331</v>
      </c>
      <c r="B37" s="1568"/>
      <c r="C37" s="1568"/>
      <c r="D37" s="1568"/>
      <c r="E37" s="1568"/>
      <c r="F37" s="1568"/>
      <c r="G37" s="1568"/>
      <c r="H37" s="1568"/>
      <c r="I37" s="1568"/>
      <c r="J37" s="1568"/>
    </row>
    <row r="38" spans="1:10">
      <c r="A38" s="638" t="s">
        <v>1332</v>
      </c>
      <c r="B38" s="637"/>
    </row>
    <row r="39" spans="1:10">
      <c r="A39" s="639"/>
    </row>
  </sheetData>
  <mergeCells count="39">
    <mergeCell ref="A37:J37"/>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1B79AA14-D601-4EE0-AB54-2CEF03C53BA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1E80-69A6-4E82-85CA-83F381CE65C7}">
  <dimension ref="A1:I41"/>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1470</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thickBot="1">
      <c r="A8" s="1526" t="s">
        <v>767</v>
      </c>
      <c r="B8" s="1486" t="s">
        <v>1079</v>
      </c>
      <c r="C8" s="1487"/>
      <c r="D8" s="617">
        <v>166.65</v>
      </c>
      <c r="E8" s="150">
        <v>0</v>
      </c>
      <c r="F8" s="150">
        <v>0</v>
      </c>
      <c r="G8" s="140">
        <v>3</v>
      </c>
    </row>
    <row r="9" spans="1:9" ht="32.1" customHeight="1">
      <c r="A9" s="1526"/>
      <c r="B9" s="1488" t="s">
        <v>769</v>
      </c>
      <c r="C9" s="1489"/>
      <c r="D9" s="618">
        <v>166.65</v>
      </c>
      <c r="E9" s="138">
        <v>0</v>
      </c>
      <c r="F9" s="139">
        <v>0</v>
      </c>
      <c r="G9" s="136">
        <v>3</v>
      </c>
    </row>
    <row r="10" spans="1:9" ht="32.1" customHeight="1">
      <c r="A10" s="1526"/>
      <c r="B10" s="1490" t="s">
        <v>770</v>
      </c>
      <c r="C10" s="1491"/>
      <c r="D10" s="618"/>
      <c r="E10" s="138"/>
      <c r="F10" s="142"/>
      <c r="G10" s="143"/>
    </row>
    <row r="11" spans="1:9" ht="32.1" customHeight="1" thickBot="1">
      <c r="A11" s="1527"/>
      <c r="B11" s="1492" t="s">
        <v>771</v>
      </c>
      <c r="C11" s="1493"/>
      <c r="D11" s="618"/>
      <c r="E11" s="138"/>
      <c r="F11" s="142"/>
      <c r="G11" s="143"/>
    </row>
    <row r="12" spans="1:9" ht="32.1" customHeight="1">
      <c r="A12" s="1528" t="s">
        <v>772</v>
      </c>
      <c r="B12" s="1490" t="s">
        <v>1079</v>
      </c>
      <c r="C12" s="1491"/>
      <c r="D12" s="619">
        <v>201.84</v>
      </c>
      <c r="E12" s="138">
        <v>0</v>
      </c>
      <c r="F12" s="138">
        <v>0</v>
      </c>
      <c r="G12" s="136">
        <v>3</v>
      </c>
    </row>
    <row r="13" spans="1:9" ht="32.1" customHeight="1">
      <c r="A13" s="1529"/>
      <c r="B13" s="1490" t="s">
        <v>773</v>
      </c>
      <c r="C13" s="1491"/>
      <c r="D13" s="620">
        <v>166.65</v>
      </c>
      <c r="E13" s="138">
        <v>0</v>
      </c>
      <c r="F13" s="138">
        <v>0</v>
      </c>
      <c r="G13" s="146"/>
    </row>
    <row r="14" spans="1:9" ht="32.1" customHeight="1">
      <c r="A14" s="1529"/>
      <c r="B14" s="1490" t="s">
        <v>774</v>
      </c>
      <c r="C14" s="1491"/>
      <c r="D14" s="618">
        <v>35.19</v>
      </c>
      <c r="E14" s="138"/>
      <c r="F14" s="139"/>
      <c r="G14" s="147"/>
    </row>
    <row r="15" spans="1:9" ht="32.1" customHeight="1">
      <c r="A15" s="1529"/>
      <c r="B15" s="1503" t="s">
        <v>775</v>
      </c>
      <c r="C15" s="148" t="s">
        <v>776</v>
      </c>
      <c r="D15" s="619">
        <v>201.84</v>
      </c>
      <c r="E15" s="150">
        <v>0</v>
      </c>
      <c r="F15" s="151">
        <v>0</v>
      </c>
      <c r="G15" s="143"/>
    </row>
    <row r="16" spans="1:9" ht="32.1" customHeight="1">
      <c r="A16" s="1529"/>
      <c r="B16" s="1503"/>
      <c r="C16" s="144" t="s">
        <v>777</v>
      </c>
      <c r="D16" s="620">
        <v>166.65</v>
      </c>
      <c r="E16" s="138"/>
      <c r="F16" s="139">
        <v>0</v>
      </c>
      <c r="G16" s="143"/>
    </row>
    <row r="17" spans="1:7" ht="32.1" customHeight="1">
      <c r="A17" s="1529"/>
      <c r="B17" s="1504"/>
      <c r="C17" s="144" t="s">
        <v>778</v>
      </c>
      <c r="D17" s="618">
        <v>35.19</v>
      </c>
      <c r="E17" s="138">
        <v>0</v>
      </c>
      <c r="F17" s="139"/>
      <c r="G17" s="147"/>
    </row>
    <row r="18" spans="1:7" ht="32.1" customHeight="1">
      <c r="A18" s="1529"/>
      <c r="B18" s="1505" t="s">
        <v>779</v>
      </c>
      <c r="C18" s="144" t="s">
        <v>776</v>
      </c>
      <c r="D18" s="618">
        <v>0</v>
      </c>
      <c r="E18" s="138">
        <v>0</v>
      </c>
      <c r="F18" s="138">
        <v>0</v>
      </c>
      <c r="G18" s="146"/>
    </row>
    <row r="19" spans="1:7" ht="32.1" customHeight="1">
      <c r="A19" s="1529"/>
      <c r="B19" s="1503"/>
      <c r="C19" s="144" t="s">
        <v>777</v>
      </c>
      <c r="D19" s="618"/>
      <c r="E19" s="138">
        <v>0</v>
      </c>
      <c r="F19" s="138">
        <v>0</v>
      </c>
      <c r="G19" s="146"/>
    </row>
    <row r="20" spans="1:7" ht="32.1" customHeight="1">
      <c r="A20" s="1529"/>
      <c r="B20" s="1504"/>
      <c r="C20" s="144" t="s">
        <v>778</v>
      </c>
      <c r="D20" s="618"/>
      <c r="E20" s="138"/>
      <c r="F20" s="139"/>
      <c r="G20" s="147"/>
    </row>
    <row r="21" spans="1:7" ht="32.1" customHeight="1">
      <c r="A21" s="1529"/>
      <c r="B21" s="1492" t="s">
        <v>780</v>
      </c>
      <c r="C21" s="144" t="s">
        <v>781</v>
      </c>
      <c r="D21" s="618"/>
      <c r="E21" s="154"/>
      <c r="F21" s="142"/>
      <c r="G21" s="143"/>
    </row>
    <row r="22" spans="1:7" ht="32.1" customHeight="1">
      <c r="A22" s="1529"/>
      <c r="B22" s="1492"/>
      <c r="C22" s="144" t="s">
        <v>782</v>
      </c>
      <c r="D22" s="618"/>
      <c r="E22" s="153"/>
      <c r="F22" s="142"/>
      <c r="G22" s="143"/>
    </row>
    <row r="23" spans="1:7" ht="32.1" customHeight="1">
      <c r="A23" s="1529"/>
      <c r="B23" s="1492"/>
      <c r="C23" s="144" t="s">
        <v>783</v>
      </c>
      <c r="D23" s="153"/>
      <c r="E23" s="153"/>
      <c r="F23" s="142"/>
      <c r="G23" s="143">
        <v>3</v>
      </c>
    </row>
    <row r="24" spans="1:7" ht="32.1" customHeight="1">
      <c r="A24" s="1529"/>
      <c r="B24" s="1492" t="s">
        <v>784</v>
      </c>
      <c r="C24" s="144" t="s">
        <v>776</v>
      </c>
      <c r="D24" s="155"/>
      <c r="E24" s="156"/>
      <c r="F24" s="156"/>
      <c r="G24" s="146"/>
    </row>
    <row r="25" spans="1:7" ht="32.1" customHeight="1">
      <c r="A25" s="1529"/>
      <c r="B25" s="1492"/>
      <c r="C25" s="144" t="s">
        <v>777</v>
      </c>
      <c r="D25" s="155"/>
      <c r="E25" s="156"/>
      <c r="F25" s="156"/>
      <c r="G25" s="146"/>
    </row>
    <row r="26" spans="1:7" ht="32.1" customHeight="1">
      <c r="A26" s="1530"/>
      <c r="B26" s="1492"/>
      <c r="C26" s="144" t="s">
        <v>778</v>
      </c>
      <c r="D26" s="155"/>
      <c r="E26" s="156"/>
      <c r="F26" s="157"/>
      <c r="G26" s="158"/>
    </row>
    <row r="27" spans="1:7" ht="32.1" customHeight="1" thickBot="1">
      <c r="A27" s="1524" t="s">
        <v>1289</v>
      </c>
      <c r="B27" s="1524"/>
      <c r="C27" s="1525"/>
      <c r="D27" s="141"/>
      <c r="E27" s="139"/>
      <c r="F27" s="138"/>
      <c r="G27" s="147"/>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1476</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407272E9-E553-4106-80E2-8B5FBB75669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E205B-7683-4CD2-BC9D-699ACFF7E1DB}">
  <dimension ref="A1:L41"/>
  <sheetViews>
    <sheetView workbookViewId="0">
      <selection activeCell="K1" sqref="K1:L1"/>
    </sheetView>
  </sheetViews>
  <sheetFormatPr defaultRowHeight="16.2"/>
  <cols>
    <col min="1" max="1" width="10.6640625" style="623" customWidth="1"/>
    <col min="2" max="2" width="11.77734375" style="623" customWidth="1"/>
    <col min="3" max="3" width="8.6640625" style="623" customWidth="1"/>
    <col min="4" max="4" width="9.6640625" style="623" customWidth="1"/>
    <col min="5" max="5" width="8.6640625" style="623" customWidth="1"/>
    <col min="6" max="6" width="9.6640625" style="623" customWidth="1"/>
    <col min="7" max="7" width="10.109375" style="623" customWidth="1"/>
    <col min="8" max="8" width="10.77734375" style="623" customWidth="1"/>
    <col min="9" max="9" width="10.44140625" style="623" customWidth="1"/>
    <col min="10" max="10" width="10.109375" style="623" customWidth="1"/>
    <col min="11" max="256" width="8.88671875" style="623"/>
    <col min="257" max="257" width="10.6640625" style="623" customWidth="1"/>
    <col min="258" max="258" width="11.77734375" style="623" customWidth="1"/>
    <col min="259" max="259" width="8.6640625" style="623" customWidth="1"/>
    <col min="260" max="260" width="9.6640625" style="623" customWidth="1"/>
    <col min="261" max="261" width="8.6640625" style="623" customWidth="1"/>
    <col min="262" max="262" width="9.6640625" style="623" customWidth="1"/>
    <col min="263" max="263" width="10.109375" style="623" customWidth="1"/>
    <col min="264" max="264" width="10.77734375" style="623" customWidth="1"/>
    <col min="265" max="265" width="10.44140625" style="623" customWidth="1"/>
    <col min="266" max="266" width="10.109375" style="623" customWidth="1"/>
    <col min="267" max="512" width="8.88671875" style="623"/>
    <col min="513" max="513" width="10.6640625" style="623" customWidth="1"/>
    <col min="514" max="514" width="11.77734375" style="623" customWidth="1"/>
    <col min="515" max="515" width="8.6640625" style="623" customWidth="1"/>
    <col min="516" max="516" width="9.6640625" style="623" customWidth="1"/>
    <col min="517" max="517" width="8.6640625" style="623" customWidth="1"/>
    <col min="518" max="518" width="9.6640625" style="623" customWidth="1"/>
    <col min="519" max="519" width="10.109375" style="623" customWidth="1"/>
    <col min="520" max="520" width="10.77734375" style="623" customWidth="1"/>
    <col min="521" max="521" width="10.44140625" style="623" customWidth="1"/>
    <col min="522" max="522" width="10.109375" style="623" customWidth="1"/>
    <col min="523" max="768" width="8.88671875" style="623"/>
    <col min="769" max="769" width="10.6640625" style="623" customWidth="1"/>
    <col min="770" max="770" width="11.77734375" style="623" customWidth="1"/>
    <col min="771" max="771" width="8.6640625" style="623" customWidth="1"/>
    <col min="772" max="772" width="9.6640625" style="623" customWidth="1"/>
    <col min="773" max="773" width="8.6640625" style="623" customWidth="1"/>
    <col min="774" max="774" width="9.6640625" style="623" customWidth="1"/>
    <col min="775" max="775" width="10.109375" style="623" customWidth="1"/>
    <col min="776" max="776" width="10.77734375" style="623" customWidth="1"/>
    <col min="777" max="777" width="10.44140625" style="623" customWidth="1"/>
    <col min="778" max="778" width="10.109375" style="623" customWidth="1"/>
    <col min="779" max="1024" width="8.88671875" style="623"/>
    <col min="1025" max="1025" width="10.6640625" style="623" customWidth="1"/>
    <col min="1026" max="1026" width="11.77734375" style="623" customWidth="1"/>
    <col min="1027" max="1027" width="8.6640625" style="623" customWidth="1"/>
    <col min="1028" max="1028" width="9.6640625" style="623" customWidth="1"/>
    <col min="1029" max="1029" width="8.6640625" style="623" customWidth="1"/>
    <col min="1030" max="1030" width="9.6640625" style="623" customWidth="1"/>
    <col min="1031" max="1031" width="10.109375" style="623" customWidth="1"/>
    <col min="1032" max="1032" width="10.77734375" style="623" customWidth="1"/>
    <col min="1033" max="1033" width="10.44140625" style="623" customWidth="1"/>
    <col min="1034" max="1034" width="10.109375" style="623" customWidth="1"/>
    <col min="1035" max="1280" width="8.88671875" style="623"/>
    <col min="1281" max="1281" width="10.6640625" style="623" customWidth="1"/>
    <col min="1282" max="1282" width="11.77734375" style="623" customWidth="1"/>
    <col min="1283" max="1283" width="8.6640625" style="623" customWidth="1"/>
    <col min="1284" max="1284" width="9.6640625" style="623" customWidth="1"/>
    <col min="1285" max="1285" width="8.6640625" style="623" customWidth="1"/>
    <col min="1286" max="1286" width="9.6640625" style="623" customWidth="1"/>
    <col min="1287" max="1287" width="10.109375" style="623" customWidth="1"/>
    <col min="1288" max="1288" width="10.77734375" style="623" customWidth="1"/>
    <col min="1289" max="1289" width="10.44140625" style="623" customWidth="1"/>
    <col min="1290" max="1290" width="10.109375" style="623" customWidth="1"/>
    <col min="1291" max="1536" width="8.88671875" style="623"/>
    <col min="1537" max="1537" width="10.6640625" style="623" customWidth="1"/>
    <col min="1538" max="1538" width="11.77734375" style="623" customWidth="1"/>
    <col min="1539" max="1539" width="8.6640625" style="623" customWidth="1"/>
    <col min="1540" max="1540" width="9.6640625" style="623" customWidth="1"/>
    <col min="1541" max="1541" width="8.6640625" style="623" customWidth="1"/>
    <col min="1542" max="1542" width="9.6640625" style="623" customWidth="1"/>
    <col min="1543" max="1543" width="10.109375" style="623" customWidth="1"/>
    <col min="1544" max="1544" width="10.77734375" style="623" customWidth="1"/>
    <col min="1545" max="1545" width="10.44140625" style="623" customWidth="1"/>
    <col min="1546" max="1546" width="10.109375" style="623" customWidth="1"/>
    <col min="1547" max="1792" width="8.88671875" style="623"/>
    <col min="1793" max="1793" width="10.6640625" style="623" customWidth="1"/>
    <col min="1794" max="1794" width="11.77734375" style="623" customWidth="1"/>
    <col min="1795" max="1795" width="8.6640625" style="623" customWidth="1"/>
    <col min="1796" max="1796" width="9.6640625" style="623" customWidth="1"/>
    <col min="1797" max="1797" width="8.6640625" style="623" customWidth="1"/>
    <col min="1798" max="1798" width="9.6640625" style="623" customWidth="1"/>
    <col min="1799" max="1799" width="10.109375" style="623" customWidth="1"/>
    <col min="1800" max="1800" width="10.77734375" style="623" customWidth="1"/>
    <col min="1801" max="1801" width="10.44140625" style="623" customWidth="1"/>
    <col min="1802" max="1802" width="10.109375" style="623" customWidth="1"/>
    <col min="1803" max="2048" width="8.88671875" style="623"/>
    <col min="2049" max="2049" width="10.6640625" style="623" customWidth="1"/>
    <col min="2050" max="2050" width="11.77734375" style="623" customWidth="1"/>
    <col min="2051" max="2051" width="8.6640625" style="623" customWidth="1"/>
    <col min="2052" max="2052" width="9.6640625" style="623" customWidth="1"/>
    <col min="2053" max="2053" width="8.6640625" style="623" customWidth="1"/>
    <col min="2054" max="2054" width="9.6640625" style="623" customWidth="1"/>
    <col min="2055" max="2055" width="10.109375" style="623" customWidth="1"/>
    <col min="2056" max="2056" width="10.77734375" style="623" customWidth="1"/>
    <col min="2057" max="2057" width="10.44140625" style="623" customWidth="1"/>
    <col min="2058" max="2058" width="10.109375" style="623" customWidth="1"/>
    <col min="2059" max="2304" width="8.88671875" style="623"/>
    <col min="2305" max="2305" width="10.6640625" style="623" customWidth="1"/>
    <col min="2306" max="2306" width="11.77734375" style="623" customWidth="1"/>
    <col min="2307" max="2307" width="8.6640625" style="623" customWidth="1"/>
    <col min="2308" max="2308" width="9.6640625" style="623" customWidth="1"/>
    <col min="2309" max="2309" width="8.6640625" style="623" customWidth="1"/>
    <col min="2310" max="2310" width="9.6640625" style="623" customWidth="1"/>
    <col min="2311" max="2311" width="10.109375" style="623" customWidth="1"/>
    <col min="2312" max="2312" width="10.77734375" style="623" customWidth="1"/>
    <col min="2313" max="2313" width="10.44140625" style="623" customWidth="1"/>
    <col min="2314" max="2314" width="10.109375" style="623" customWidth="1"/>
    <col min="2315" max="2560" width="8.88671875" style="623"/>
    <col min="2561" max="2561" width="10.6640625" style="623" customWidth="1"/>
    <col min="2562" max="2562" width="11.77734375" style="623" customWidth="1"/>
    <col min="2563" max="2563" width="8.6640625" style="623" customWidth="1"/>
    <col min="2564" max="2564" width="9.6640625" style="623" customWidth="1"/>
    <col min="2565" max="2565" width="8.6640625" style="623" customWidth="1"/>
    <col min="2566" max="2566" width="9.6640625" style="623" customWidth="1"/>
    <col min="2567" max="2567" width="10.109375" style="623" customWidth="1"/>
    <col min="2568" max="2568" width="10.77734375" style="623" customWidth="1"/>
    <col min="2569" max="2569" width="10.44140625" style="623" customWidth="1"/>
    <col min="2570" max="2570" width="10.109375" style="623" customWidth="1"/>
    <col min="2571" max="2816" width="8.88671875" style="623"/>
    <col min="2817" max="2817" width="10.6640625" style="623" customWidth="1"/>
    <col min="2818" max="2818" width="11.77734375" style="623" customWidth="1"/>
    <col min="2819" max="2819" width="8.6640625" style="623" customWidth="1"/>
    <col min="2820" max="2820" width="9.6640625" style="623" customWidth="1"/>
    <col min="2821" max="2821" width="8.6640625" style="623" customWidth="1"/>
    <col min="2822" max="2822" width="9.6640625" style="623" customWidth="1"/>
    <col min="2823" max="2823" width="10.109375" style="623" customWidth="1"/>
    <col min="2824" max="2824" width="10.77734375" style="623" customWidth="1"/>
    <col min="2825" max="2825" width="10.44140625" style="623" customWidth="1"/>
    <col min="2826" max="2826" width="10.109375" style="623" customWidth="1"/>
    <col min="2827" max="3072" width="8.88671875" style="623"/>
    <col min="3073" max="3073" width="10.6640625" style="623" customWidth="1"/>
    <col min="3074" max="3074" width="11.77734375" style="623" customWidth="1"/>
    <col min="3075" max="3075" width="8.6640625" style="623" customWidth="1"/>
    <col min="3076" max="3076" width="9.6640625" style="623" customWidth="1"/>
    <col min="3077" max="3077" width="8.6640625" style="623" customWidth="1"/>
    <col min="3078" max="3078" width="9.6640625" style="623" customWidth="1"/>
    <col min="3079" max="3079" width="10.109375" style="623" customWidth="1"/>
    <col min="3080" max="3080" width="10.77734375" style="623" customWidth="1"/>
    <col min="3081" max="3081" width="10.44140625" style="623" customWidth="1"/>
    <col min="3082" max="3082" width="10.109375" style="623" customWidth="1"/>
    <col min="3083" max="3328" width="8.88671875" style="623"/>
    <col min="3329" max="3329" width="10.6640625" style="623" customWidth="1"/>
    <col min="3330" max="3330" width="11.77734375" style="623" customWidth="1"/>
    <col min="3331" max="3331" width="8.6640625" style="623" customWidth="1"/>
    <col min="3332" max="3332" width="9.6640625" style="623" customWidth="1"/>
    <col min="3333" max="3333" width="8.6640625" style="623" customWidth="1"/>
    <col min="3334" max="3334" width="9.6640625" style="623" customWidth="1"/>
    <col min="3335" max="3335" width="10.109375" style="623" customWidth="1"/>
    <col min="3336" max="3336" width="10.77734375" style="623" customWidth="1"/>
    <col min="3337" max="3337" width="10.44140625" style="623" customWidth="1"/>
    <col min="3338" max="3338" width="10.109375" style="623" customWidth="1"/>
    <col min="3339" max="3584" width="8.88671875" style="623"/>
    <col min="3585" max="3585" width="10.6640625" style="623" customWidth="1"/>
    <col min="3586" max="3586" width="11.77734375" style="623" customWidth="1"/>
    <col min="3587" max="3587" width="8.6640625" style="623" customWidth="1"/>
    <col min="3588" max="3588" width="9.6640625" style="623" customWidth="1"/>
    <col min="3589" max="3589" width="8.6640625" style="623" customWidth="1"/>
    <col min="3590" max="3590" width="9.6640625" style="623" customWidth="1"/>
    <col min="3591" max="3591" width="10.109375" style="623" customWidth="1"/>
    <col min="3592" max="3592" width="10.77734375" style="623" customWidth="1"/>
    <col min="3593" max="3593" width="10.44140625" style="623" customWidth="1"/>
    <col min="3594" max="3594" width="10.109375" style="623" customWidth="1"/>
    <col min="3595" max="3840" width="8.88671875" style="623"/>
    <col min="3841" max="3841" width="10.6640625" style="623" customWidth="1"/>
    <col min="3842" max="3842" width="11.77734375" style="623" customWidth="1"/>
    <col min="3843" max="3843" width="8.6640625" style="623" customWidth="1"/>
    <col min="3844" max="3844" width="9.6640625" style="623" customWidth="1"/>
    <col min="3845" max="3845" width="8.6640625" style="623" customWidth="1"/>
    <col min="3846" max="3846" width="9.6640625" style="623" customWidth="1"/>
    <col min="3847" max="3847" width="10.109375" style="623" customWidth="1"/>
    <col min="3848" max="3848" width="10.77734375" style="623" customWidth="1"/>
    <col min="3849" max="3849" width="10.44140625" style="623" customWidth="1"/>
    <col min="3850" max="3850" width="10.109375" style="623" customWidth="1"/>
    <col min="3851" max="4096" width="8.88671875" style="623"/>
    <col min="4097" max="4097" width="10.6640625" style="623" customWidth="1"/>
    <col min="4098" max="4098" width="11.77734375" style="623" customWidth="1"/>
    <col min="4099" max="4099" width="8.6640625" style="623" customWidth="1"/>
    <col min="4100" max="4100" width="9.6640625" style="623" customWidth="1"/>
    <col min="4101" max="4101" width="8.6640625" style="623" customWidth="1"/>
    <col min="4102" max="4102" width="9.6640625" style="623" customWidth="1"/>
    <col min="4103" max="4103" width="10.109375" style="623" customWidth="1"/>
    <col min="4104" max="4104" width="10.77734375" style="623" customWidth="1"/>
    <col min="4105" max="4105" width="10.44140625" style="623" customWidth="1"/>
    <col min="4106" max="4106" width="10.109375" style="623" customWidth="1"/>
    <col min="4107" max="4352" width="8.88671875" style="623"/>
    <col min="4353" max="4353" width="10.6640625" style="623" customWidth="1"/>
    <col min="4354" max="4354" width="11.77734375" style="623" customWidth="1"/>
    <col min="4355" max="4355" width="8.6640625" style="623" customWidth="1"/>
    <col min="4356" max="4356" width="9.6640625" style="623" customWidth="1"/>
    <col min="4357" max="4357" width="8.6640625" style="623" customWidth="1"/>
    <col min="4358" max="4358" width="9.6640625" style="623" customWidth="1"/>
    <col min="4359" max="4359" width="10.109375" style="623" customWidth="1"/>
    <col min="4360" max="4360" width="10.77734375" style="623" customWidth="1"/>
    <col min="4361" max="4361" width="10.44140625" style="623" customWidth="1"/>
    <col min="4362" max="4362" width="10.109375" style="623" customWidth="1"/>
    <col min="4363" max="4608" width="8.88671875" style="623"/>
    <col min="4609" max="4609" width="10.6640625" style="623" customWidth="1"/>
    <col min="4610" max="4610" width="11.77734375" style="623" customWidth="1"/>
    <col min="4611" max="4611" width="8.6640625" style="623" customWidth="1"/>
    <col min="4612" max="4612" width="9.6640625" style="623" customWidth="1"/>
    <col min="4613" max="4613" width="8.6640625" style="623" customWidth="1"/>
    <col min="4614" max="4614" width="9.6640625" style="623" customWidth="1"/>
    <col min="4615" max="4615" width="10.109375" style="623" customWidth="1"/>
    <col min="4616" max="4616" width="10.77734375" style="623" customWidth="1"/>
    <col min="4617" max="4617" width="10.44140625" style="623" customWidth="1"/>
    <col min="4618" max="4618" width="10.109375" style="623" customWidth="1"/>
    <col min="4619" max="4864" width="8.88671875" style="623"/>
    <col min="4865" max="4865" width="10.6640625" style="623" customWidth="1"/>
    <col min="4866" max="4866" width="11.77734375" style="623" customWidth="1"/>
    <col min="4867" max="4867" width="8.6640625" style="623" customWidth="1"/>
    <col min="4868" max="4868" width="9.6640625" style="623" customWidth="1"/>
    <col min="4869" max="4869" width="8.6640625" style="623" customWidth="1"/>
    <col min="4870" max="4870" width="9.6640625" style="623" customWidth="1"/>
    <col min="4871" max="4871" width="10.109375" style="623" customWidth="1"/>
    <col min="4872" max="4872" width="10.77734375" style="623" customWidth="1"/>
    <col min="4873" max="4873" width="10.44140625" style="623" customWidth="1"/>
    <col min="4874" max="4874" width="10.109375" style="623" customWidth="1"/>
    <col min="4875" max="5120" width="8.88671875" style="623"/>
    <col min="5121" max="5121" width="10.6640625" style="623" customWidth="1"/>
    <col min="5122" max="5122" width="11.77734375" style="623" customWidth="1"/>
    <col min="5123" max="5123" width="8.6640625" style="623" customWidth="1"/>
    <col min="5124" max="5124" width="9.6640625" style="623" customWidth="1"/>
    <col min="5125" max="5125" width="8.6640625" style="623" customWidth="1"/>
    <col min="5126" max="5126" width="9.6640625" style="623" customWidth="1"/>
    <col min="5127" max="5127" width="10.109375" style="623" customWidth="1"/>
    <col min="5128" max="5128" width="10.77734375" style="623" customWidth="1"/>
    <col min="5129" max="5129" width="10.44140625" style="623" customWidth="1"/>
    <col min="5130" max="5130" width="10.109375" style="623" customWidth="1"/>
    <col min="5131" max="5376" width="8.88671875" style="623"/>
    <col min="5377" max="5377" width="10.6640625" style="623" customWidth="1"/>
    <col min="5378" max="5378" width="11.77734375" style="623" customWidth="1"/>
    <col min="5379" max="5379" width="8.6640625" style="623" customWidth="1"/>
    <col min="5380" max="5380" width="9.6640625" style="623" customWidth="1"/>
    <col min="5381" max="5381" width="8.6640625" style="623" customWidth="1"/>
    <col min="5382" max="5382" width="9.6640625" style="623" customWidth="1"/>
    <col min="5383" max="5383" width="10.109375" style="623" customWidth="1"/>
    <col min="5384" max="5384" width="10.77734375" style="623" customWidth="1"/>
    <col min="5385" max="5385" width="10.44140625" style="623" customWidth="1"/>
    <col min="5386" max="5386" width="10.109375" style="623" customWidth="1"/>
    <col min="5387" max="5632" width="8.88671875" style="623"/>
    <col min="5633" max="5633" width="10.6640625" style="623" customWidth="1"/>
    <col min="5634" max="5634" width="11.77734375" style="623" customWidth="1"/>
    <col min="5635" max="5635" width="8.6640625" style="623" customWidth="1"/>
    <col min="5636" max="5636" width="9.6640625" style="623" customWidth="1"/>
    <col min="5637" max="5637" width="8.6640625" style="623" customWidth="1"/>
    <col min="5638" max="5638" width="9.6640625" style="623" customWidth="1"/>
    <col min="5639" max="5639" width="10.109375" style="623" customWidth="1"/>
    <col min="5640" max="5640" width="10.77734375" style="623" customWidth="1"/>
    <col min="5641" max="5641" width="10.44140625" style="623" customWidth="1"/>
    <col min="5642" max="5642" width="10.109375" style="623" customWidth="1"/>
    <col min="5643" max="5888" width="8.88671875" style="623"/>
    <col min="5889" max="5889" width="10.6640625" style="623" customWidth="1"/>
    <col min="5890" max="5890" width="11.77734375" style="623" customWidth="1"/>
    <col min="5891" max="5891" width="8.6640625" style="623" customWidth="1"/>
    <col min="5892" max="5892" width="9.6640625" style="623" customWidth="1"/>
    <col min="5893" max="5893" width="8.6640625" style="623" customWidth="1"/>
    <col min="5894" max="5894" width="9.6640625" style="623" customWidth="1"/>
    <col min="5895" max="5895" width="10.109375" style="623" customWidth="1"/>
    <col min="5896" max="5896" width="10.77734375" style="623" customWidth="1"/>
    <col min="5897" max="5897" width="10.44140625" style="623" customWidth="1"/>
    <col min="5898" max="5898" width="10.109375" style="623" customWidth="1"/>
    <col min="5899" max="6144" width="8.88671875" style="623"/>
    <col min="6145" max="6145" width="10.6640625" style="623" customWidth="1"/>
    <col min="6146" max="6146" width="11.77734375" style="623" customWidth="1"/>
    <col min="6147" max="6147" width="8.6640625" style="623" customWidth="1"/>
    <col min="6148" max="6148" width="9.6640625" style="623" customWidth="1"/>
    <col min="6149" max="6149" width="8.6640625" style="623" customWidth="1"/>
    <col min="6150" max="6150" width="9.6640625" style="623" customWidth="1"/>
    <col min="6151" max="6151" width="10.109375" style="623" customWidth="1"/>
    <col min="6152" max="6152" width="10.77734375" style="623" customWidth="1"/>
    <col min="6153" max="6153" width="10.44140625" style="623" customWidth="1"/>
    <col min="6154" max="6154" width="10.109375" style="623" customWidth="1"/>
    <col min="6155" max="6400" width="8.88671875" style="623"/>
    <col min="6401" max="6401" width="10.6640625" style="623" customWidth="1"/>
    <col min="6402" max="6402" width="11.77734375" style="623" customWidth="1"/>
    <col min="6403" max="6403" width="8.6640625" style="623" customWidth="1"/>
    <col min="6404" max="6404" width="9.6640625" style="623" customWidth="1"/>
    <col min="6405" max="6405" width="8.6640625" style="623" customWidth="1"/>
    <col min="6406" max="6406" width="9.6640625" style="623" customWidth="1"/>
    <col min="6407" max="6407" width="10.109375" style="623" customWidth="1"/>
    <col min="6408" max="6408" width="10.77734375" style="623" customWidth="1"/>
    <col min="6409" max="6409" width="10.44140625" style="623" customWidth="1"/>
    <col min="6410" max="6410" width="10.109375" style="623" customWidth="1"/>
    <col min="6411" max="6656" width="8.88671875" style="623"/>
    <col min="6657" max="6657" width="10.6640625" style="623" customWidth="1"/>
    <col min="6658" max="6658" width="11.77734375" style="623" customWidth="1"/>
    <col min="6659" max="6659" width="8.6640625" style="623" customWidth="1"/>
    <col min="6660" max="6660" width="9.6640625" style="623" customWidth="1"/>
    <col min="6661" max="6661" width="8.6640625" style="623" customWidth="1"/>
    <col min="6662" max="6662" width="9.6640625" style="623" customWidth="1"/>
    <col min="6663" max="6663" width="10.109375" style="623" customWidth="1"/>
    <col min="6664" max="6664" width="10.77734375" style="623" customWidth="1"/>
    <col min="6665" max="6665" width="10.44140625" style="623" customWidth="1"/>
    <col min="6666" max="6666" width="10.109375" style="623" customWidth="1"/>
    <col min="6667" max="6912" width="8.88671875" style="623"/>
    <col min="6913" max="6913" width="10.6640625" style="623" customWidth="1"/>
    <col min="6914" max="6914" width="11.77734375" style="623" customWidth="1"/>
    <col min="6915" max="6915" width="8.6640625" style="623" customWidth="1"/>
    <col min="6916" max="6916" width="9.6640625" style="623" customWidth="1"/>
    <col min="6917" max="6917" width="8.6640625" style="623" customWidth="1"/>
    <col min="6918" max="6918" width="9.6640625" style="623" customWidth="1"/>
    <col min="6919" max="6919" width="10.109375" style="623" customWidth="1"/>
    <col min="6920" max="6920" width="10.77734375" style="623" customWidth="1"/>
    <col min="6921" max="6921" width="10.44140625" style="623" customWidth="1"/>
    <col min="6922" max="6922" width="10.109375" style="623" customWidth="1"/>
    <col min="6923" max="7168" width="8.88671875" style="623"/>
    <col min="7169" max="7169" width="10.6640625" style="623" customWidth="1"/>
    <col min="7170" max="7170" width="11.77734375" style="623" customWidth="1"/>
    <col min="7171" max="7171" width="8.6640625" style="623" customWidth="1"/>
    <col min="7172" max="7172" width="9.6640625" style="623" customWidth="1"/>
    <col min="7173" max="7173" width="8.6640625" style="623" customWidth="1"/>
    <col min="7174" max="7174" width="9.6640625" style="623" customWidth="1"/>
    <col min="7175" max="7175" width="10.109375" style="623" customWidth="1"/>
    <col min="7176" max="7176" width="10.77734375" style="623" customWidth="1"/>
    <col min="7177" max="7177" width="10.44140625" style="623" customWidth="1"/>
    <col min="7178" max="7178" width="10.109375" style="623" customWidth="1"/>
    <col min="7179" max="7424" width="8.88671875" style="623"/>
    <col min="7425" max="7425" width="10.6640625" style="623" customWidth="1"/>
    <col min="7426" max="7426" width="11.77734375" style="623" customWidth="1"/>
    <col min="7427" max="7427" width="8.6640625" style="623" customWidth="1"/>
    <col min="7428" max="7428" width="9.6640625" style="623" customWidth="1"/>
    <col min="7429" max="7429" width="8.6640625" style="623" customWidth="1"/>
    <col min="7430" max="7430" width="9.6640625" style="623" customWidth="1"/>
    <col min="7431" max="7431" width="10.109375" style="623" customWidth="1"/>
    <col min="7432" max="7432" width="10.77734375" style="623" customWidth="1"/>
    <col min="7433" max="7433" width="10.44140625" style="623" customWidth="1"/>
    <col min="7434" max="7434" width="10.109375" style="623" customWidth="1"/>
    <col min="7435" max="7680" width="8.88671875" style="623"/>
    <col min="7681" max="7681" width="10.6640625" style="623" customWidth="1"/>
    <col min="7682" max="7682" width="11.77734375" style="623" customWidth="1"/>
    <col min="7683" max="7683" width="8.6640625" style="623" customWidth="1"/>
    <col min="7684" max="7684" width="9.6640625" style="623" customWidth="1"/>
    <col min="7685" max="7685" width="8.6640625" style="623" customWidth="1"/>
    <col min="7686" max="7686" width="9.6640625" style="623" customWidth="1"/>
    <col min="7687" max="7687" width="10.109375" style="623" customWidth="1"/>
    <col min="7688" max="7688" width="10.77734375" style="623" customWidth="1"/>
    <col min="7689" max="7689" width="10.44140625" style="623" customWidth="1"/>
    <col min="7690" max="7690" width="10.109375" style="623" customWidth="1"/>
    <col min="7691" max="7936" width="8.88671875" style="623"/>
    <col min="7937" max="7937" width="10.6640625" style="623" customWidth="1"/>
    <col min="7938" max="7938" width="11.77734375" style="623" customWidth="1"/>
    <col min="7939" max="7939" width="8.6640625" style="623" customWidth="1"/>
    <col min="7940" max="7940" width="9.6640625" style="623" customWidth="1"/>
    <col min="7941" max="7941" width="8.6640625" style="623" customWidth="1"/>
    <col min="7942" max="7942" width="9.6640625" style="623" customWidth="1"/>
    <col min="7943" max="7943" width="10.109375" style="623" customWidth="1"/>
    <col min="7944" max="7944" width="10.77734375" style="623" customWidth="1"/>
    <col min="7945" max="7945" width="10.44140625" style="623" customWidth="1"/>
    <col min="7946" max="7946" width="10.109375" style="623" customWidth="1"/>
    <col min="7947" max="8192" width="8.88671875" style="623"/>
    <col min="8193" max="8193" width="10.6640625" style="623" customWidth="1"/>
    <col min="8194" max="8194" width="11.77734375" style="623" customWidth="1"/>
    <col min="8195" max="8195" width="8.6640625" style="623" customWidth="1"/>
    <col min="8196" max="8196" width="9.6640625" style="623" customWidth="1"/>
    <col min="8197" max="8197" width="8.6640625" style="623" customWidth="1"/>
    <col min="8198" max="8198" width="9.6640625" style="623" customWidth="1"/>
    <col min="8199" max="8199" width="10.109375" style="623" customWidth="1"/>
    <col min="8200" max="8200" width="10.77734375" style="623" customWidth="1"/>
    <col min="8201" max="8201" width="10.44140625" style="623" customWidth="1"/>
    <col min="8202" max="8202" width="10.109375" style="623" customWidth="1"/>
    <col min="8203" max="8448" width="8.88671875" style="623"/>
    <col min="8449" max="8449" width="10.6640625" style="623" customWidth="1"/>
    <col min="8450" max="8450" width="11.77734375" style="623" customWidth="1"/>
    <col min="8451" max="8451" width="8.6640625" style="623" customWidth="1"/>
    <col min="8452" max="8452" width="9.6640625" style="623" customWidth="1"/>
    <col min="8453" max="8453" width="8.6640625" style="623" customWidth="1"/>
    <col min="8454" max="8454" width="9.6640625" style="623" customWidth="1"/>
    <col min="8455" max="8455" width="10.109375" style="623" customWidth="1"/>
    <col min="8456" max="8456" width="10.77734375" style="623" customWidth="1"/>
    <col min="8457" max="8457" width="10.44140625" style="623" customWidth="1"/>
    <col min="8458" max="8458" width="10.109375" style="623" customWidth="1"/>
    <col min="8459" max="8704" width="8.88671875" style="623"/>
    <col min="8705" max="8705" width="10.6640625" style="623" customWidth="1"/>
    <col min="8706" max="8706" width="11.77734375" style="623" customWidth="1"/>
    <col min="8707" max="8707" width="8.6640625" style="623" customWidth="1"/>
    <col min="8708" max="8708" width="9.6640625" style="623" customWidth="1"/>
    <col min="8709" max="8709" width="8.6640625" style="623" customWidth="1"/>
    <col min="8710" max="8710" width="9.6640625" style="623" customWidth="1"/>
    <col min="8711" max="8711" width="10.109375" style="623" customWidth="1"/>
    <col min="8712" max="8712" width="10.77734375" style="623" customWidth="1"/>
    <col min="8713" max="8713" width="10.44140625" style="623" customWidth="1"/>
    <col min="8714" max="8714" width="10.109375" style="623" customWidth="1"/>
    <col min="8715" max="8960" width="8.88671875" style="623"/>
    <col min="8961" max="8961" width="10.6640625" style="623" customWidth="1"/>
    <col min="8962" max="8962" width="11.77734375" style="623" customWidth="1"/>
    <col min="8963" max="8963" width="8.6640625" style="623" customWidth="1"/>
    <col min="8964" max="8964" width="9.6640625" style="623" customWidth="1"/>
    <col min="8965" max="8965" width="8.6640625" style="623" customWidth="1"/>
    <col min="8966" max="8966" width="9.6640625" style="623" customWidth="1"/>
    <col min="8967" max="8967" width="10.109375" style="623" customWidth="1"/>
    <col min="8968" max="8968" width="10.77734375" style="623" customWidth="1"/>
    <col min="8969" max="8969" width="10.44140625" style="623" customWidth="1"/>
    <col min="8970" max="8970" width="10.109375" style="623" customWidth="1"/>
    <col min="8971" max="9216" width="8.88671875" style="623"/>
    <col min="9217" max="9217" width="10.6640625" style="623" customWidth="1"/>
    <col min="9218" max="9218" width="11.77734375" style="623" customWidth="1"/>
    <col min="9219" max="9219" width="8.6640625" style="623" customWidth="1"/>
    <col min="9220" max="9220" width="9.6640625" style="623" customWidth="1"/>
    <col min="9221" max="9221" width="8.6640625" style="623" customWidth="1"/>
    <col min="9222" max="9222" width="9.6640625" style="623" customWidth="1"/>
    <col min="9223" max="9223" width="10.109375" style="623" customWidth="1"/>
    <col min="9224" max="9224" width="10.77734375" style="623" customWidth="1"/>
    <col min="9225" max="9225" width="10.44140625" style="623" customWidth="1"/>
    <col min="9226" max="9226" width="10.109375" style="623" customWidth="1"/>
    <col min="9227" max="9472" width="8.88671875" style="623"/>
    <col min="9473" max="9473" width="10.6640625" style="623" customWidth="1"/>
    <col min="9474" max="9474" width="11.77734375" style="623" customWidth="1"/>
    <col min="9475" max="9475" width="8.6640625" style="623" customWidth="1"/>
    <col min="9476" max="9476" width="9.6640625" style="623" customWidth="1"/>
    <col min="9477" max="9477" width="8.6640625" style="623" customWidth="1"/>
    <col min="9478" max="9478" width="9.6640625" style="623" customWidth="1"/>
    <col min="9479" max="9479" width="10.109375" style="623" customWidth="1"/>
    <col min="9480" max="9480" width="10.77734375" style="623" customWidth="1"/>
    <col min="9481" max="9481" width="10.44140625" style="623" customWidth="1"/>
    <col min="9482" max="9482" width="10.109375" style="623" customWidth="1"/>
    <col min="9483" max="9728" width="8.88671875" style="623"/>
    <col min="9729" max="9729" width="10.6640625" style="623" customWidth="1"/>
    <col min="9730" max="9730" width="11.77734375" style="623" customWidth="1"/>
    <col min="9731" max="9731" width="8.6640625" style="623" customWidth="1"/>
    <col min="9732" max="9732" width="9.6640625" style="623" customWidth="1"/>
    <col min="9733" max="9733" width="8.6640625" style="623" customWidth="1"/>
    <col min="9734" max="9734" width="9.6640625" style="623" customWidth="1"/>
    <col min="9735" max="9735" width="10.109375" style="623" customWidth="1"/>
    <col min="9736" max="9736" width="10.77734375" style="623" customWidth="1"/>
    <col min="9737" max="9737" width="10.44140625" style="623" customWidth="1"/>
    <col min="9738" max="9738" width="10.109375" style="623" customWidth="1"/>
    <col min="9739" max="9984" width="8.88671875" style="623"/>
    <col min="9985" max="9985" width="10.6640625" style="623" customWidth="1"/>
    <col min="9986" max="9986" width="11.77734375" style="623" customWidth="1"/>
    <col min="9987" max="9987" width="8.6640625" style="623" customWidth="1"/>
    <col min="9988" max="9988" width="9.6640625" style="623" customWidth="1"/>
    <col min="9989" max="9989" width="8.6640625" style="623" customWidth="1"/>
    <col min="9990" max="9990" width="9.6640625" style="623" customWidth="1"/>
    <col min="9991" max="9991" width="10.109375" style="623" customWidth="1"/>
    <col min="9992" max="9992" width="10.77734375" style="623" customWidth="1"/>
    <col min="9993" max="9993" width="10.44140625" style="623" customWidth="1"/>
    <col min="9994" max="9994" width="10.109375" style="623" customWidth="1"/>
    <col min="9995" max="10240" width="8.88671875" style="623"/>
    <col min="10241" max="10241" width="10.6640625" style="623" customWidth="1"/>
    <col min="10242" max="10242" width="11.77734375" style="623" customWidth="1"/>
    <col min="10243" max="10243" width="8.6640625" style="623" customWidth="1"/>
    <col min="10244" max="10244" width="9.6640625" style="623" customWidth="1"/>
    <col min="10245" max="10245" width="8.6640625" style="623" customWidth="1"/>
    <col min="10246" max="10246" width="9.6640625" style="623" customWidth="1"/>
    <col min="10247" max="10247" width="10.109375" style="623" customWidth="1"/>
    <col min="10248" max="10248" width="10.77734375" style="623" customWidth="1"/>
    <col min="10249" max="10249" width="10.44140625" style="623" customWidth="1"/>
    <col min="10250" max="10250" width="10.109375" style="623" customWidth="1"/>
    <col min="10251" max="10496" width="8.88671875" style="623"/>
    <col min="10497" max="10497" width="10.6640625" style="623" customWidth="1"/>
    <col min="10498" max="10498" width="11.77734375" style="623" customWidth="1"/>
    <col min="10499" max="10499" width="8.6640625" style="623" customWidth="1"/>
    <col min="10500" max="10500" width="9.6640625" style="623" customWidth="1"/>
    <col min="10501" max="10501" width="8.6640625" style="623" customWidth="1"/>
    <col min="10502" max="10502" width="9.6640625" style="623" customWidth="1"/>
    <col min="10503" max="10503" width="10.109375" style="623" customWidth="1"/>
    <col min="10504" max="10504" width="10.77734375" style="623" customWidth="1"/>
    <col min="10505" max="10505" width="10.44140625" style="623" customWidth="1"/>
    <col min="10506" max="10506" width="10.109375" style="623" customWidth="1"/>
    <col min="10507" max="10752" width="8.88671875" style="623"/>
    <col min="10753" max="10753" width="10.6640625" style="623" customWidth="1"/>
    <col min="10754" max="10754" width="11.77734375" style="623" customWidth="1"/>
    <col min="10755" max="10755" width="8.6640625" style="623" customWidth="1"/>
    <col min="10756" max="10756" width="9.6640625" style="623" customWidth="1"/>
    <col min="10757" max="10757" width="8.6640625" style="623" customWidth="1"/>
    <col min="10758" max="10758" width="9.6640625" style="623" customWidth="1"/>
    <col min="10759" max="10759" width="10.109375" style="623" customWidth="1"/>
    <col min="10760" max="10760" width="10.77734375" style="623" customWidth="1"/>
    <col min="10761" max="10761" width="10.44140625" style="623" customWidth="1"/>
    <col min="10762" max="10762" width="10.109375" style="623" customWidth="1"/>
    <col min="10763" max="11008" width="8.88671875" style="623"/>
    <col min="11009" max="11009" width="10.6640625" style="623" customWidth="1"/>
    <col min="11010" max="11010" width="11.77734375" style="623" customWidth="1"/>
    <col min="11011" max="11011" width="8.6640625" style="623" customWidth="1"/>
    <col min="11012" max="11012" width="9.6640625" style="623" customWidth="1"/>
    <col min="11013" max="11013" width="8.6640625" style="623" customWidth="1"/>
    <col min="11014" max="11014" width="9.6640625" style="623" customWidth="1"/>
    <col min="11015" max="11015" width="10.109375" style="623" customWidth="1"/>
    <col min="11016" max="11016" width="10.77734375" style="623" customWidth="1"/>
    <col min="11017" max="11017" width="10.44140625" style="623" customWidth="1"/>
    <col min="11018" max="11018" width="10.109375" style="623" customWidth="1"/>
    <col min="11019" max="11264" width="8.88671875" style="623"/>
    <col min="11265" max="11265" width="10.6640625" style="623" customWidth="1"/>
    <col min="11266" max="11266" width="11.77734375" style="623" customWidth="1"/>
    <col min="11267" max="11267" width="8.6640625" style="623" customWidth="1"/>
    <col min="11268" max="11268" width="9.6640625" style="623" customWidth="1"/>
    <col min="11269" max="11269" width="8.6640625" style="623" customWidth="1"/>
    <col min="11270" max="11270" width="9.6640625" style="623" customWidth="1"/>
    <col min="11271" max="11271" width="10.109375" style="623" customWidth="1"/>
    <col min="11272" max="11272" width="10.77734375" style="623" customWidth="1"/>
    <col min="11273" max="11273" width="10.44140625" style="623" customWidth="1"/>
    <col min="11274" max="11274" width="10.109375" style="623" customWidth="1"/>
    <col min="11275" max="11520" width="8.88671875" style="623"/>
    <col min="11521" max="11521" width="10.6640625" style="623" customWidth="1"/>
    <col min="11522" max="11522" width="11.77734375" style="623" customWidth="1"/>
    <col min="11523" max="11523" width="8.6640625" style="623" customWidth="1"/>
    <col min="11524" max="11524" width="9.6640625" style="623" customWidth="1"/>
    <col min="11525" max="11525" width="8.6640625" style="623" customWidth="1"/>
    <col min="11526" max="11526" width="9.6640625" style="623" customWidth="1"/>
    <col min="11527" max="11527" width="10.109375" style="623" customWidth="1"/>
    <col min="11528" max="11528" width="10.77734375" style="623" customWidth="1"/>
    <col min="11529" max="11529" width="10.44140625" style="623" customWidth="1"/>
    <col min="11530" max="11530" width="10.109375" style="623" customWidth="1"/>
    <col min="11531" max="11776" width="8.88671875" style="623"/>
    <col min="11777" max="11777" width="10.6640625" style="623" customWidth="1"/>
    <col min="11778" max="11778" width="11.77734375" style="623" customWidth="1"/>
    <col min="11779" max="11779" width="8.6640625" style="623" customWidth="1"/>
    <col min="11780" max="11780" width="9.6640625" style="623" customWidth="1"/>
    <col min="11781" max="11781" width="8.6640625" style="623" customWidth="1"/>
    <col min="11782" max="11782" width="9.6640625" style="623" customWidth="1"/>
    <col min="11783" max="11783" width="10.109375" style="623" customWidth="1"/>
    <col min="11784" max="11784" width="10.77734375" style="623" customWidth="1"/>
    <col min="11785" max="11785" width="10.44140625" style="623" customWidth="1"/>
    <col min="11786" max="11786" width="10.109375" style="623" customWidth="1"/>
    <col min="11787" max="12032" width="8.88671875" style="623"/>
    <col min="12033" max="12033" width="10.6640625" style="623" customWidth="1"/>
    <col min="12034" max="12034" width="11.77734375" style="623" customWidth="1"/>
    <col min="12035" max="12035" width="8.6640625" style="623" customWidth="1"/>
    <col min="12036" max="12036" width="9.6640625" style="623" customWidth="1"/>
    <col min="12037" max="12037" width="8.6640625" style="623" customWidth="1"/>
    <col min="12038" max="12038" width="9.6640625" style="623" customWidth="1"/>
    <col min="12039" max="12039" width="10.109375" style="623" customWidth="1"/>
    <col min="12040" max="12040" width="10.77734375" style="623" customWidth="1"/>
    <col min="12041" max="12041" width="10.44140625" style="623" customWidth="1"/>
    <col min="12042" max="12042" width="10.109375" style="623" customWidth="1"/>
    <col min="12043" max="12288" width="8.88671875" style="623"/>
    <col min="12289" max="12289" width="10.6640625" style="623" customWidth="1"/>
    <col min="12290" max="12290" width="11.77734375" style="623" customWidth="1"/>
    <col min="12291" max="12291" width="8.6640625" style="623" customWidth="1"/>
    <col min="12292" max="12292" width="9.6640625" style="623" customWidth="1"/>
    <col min="12293" max="12293" width="8.6640625" style="623" customWidth="1"/>
    <col min="12294" max="12294" width="9.6640625" style="623" customWidth="1"/>
    <col min="12295" max="12295" width="10.109375" style="623" customWidth="1"/>
    <col min="12296" max="12296" width="10.77734375" style="623" customWidth="1"/>
    <col min="12297" max="12297" width="10.44140625" style="623" customWidth="1"/>
    <col min="12298" max="12298" width="10.109375" style="623" customWidth="1"/>
    <col min="12299" max="12544" width="8.88671875" style="623"/>
    <col min="12545" max="12545" width="10.6640625" style="623" customWidth="1"/>
    <col min="12546" max="12546" width="11.77734375" style="623" customWidth="1"/>
    <col min="12547" max="12547" width="8.6640625" style="623" customWidth="1"/>
    <col min="12548" max="12548" width="9.6640625" style="623" customWidth="1"/>
    <col min="12549" max="12549" width="8.6640625" style="623" customWidth="1"/>
    <col min="12550" max="12550" width="9.6640625" style="623" customWidth="1"/>
    <col min="12551" max="12551" width="10.109375" style="623" customWidth="1"/>
    <col min="12552" max="12552" width="10.77734375" style="623" customWidth="1"/>
    <col min="12553" max="12553" width="10.44140625" style="623" customWidth="1"/>
    <col min="12554" max="12554" width="10.109375" style="623" customWidth="1"/>
    <col min="12555" max="12800" width="8.88671875" style="623"/>
    <col min="12801" max="12801" width="10.6640625" style="623" customWidth="1"/>
    <col min="12802" max="12802" width="11.77734375" style="623" customWidth="1"/>
    <col min="12803" max="12803" width="8.6640625" style="623" customWidth="1"/>
    <col min="12804" max="12804" width="9.6640625" style="623" customWidth="1"/>
    <col min="12805" max="12805" width="8.6640625" style="623" customWidth="1"/>
    <col min="12806" max="12806" width="9.6640625" style="623" customWidth="1"/>
    <col min="12807" max="12807" width="10.109375" style="623" customWidth="1"/>
    <col min="12808" max="12808" width="10.77734375" style="623" customWidth="1"/>
    <col min="12809" max="12809" width="10.44140625" style="623" customWidth="1"/>
    <col min="12810" max="12810" width="10.109375" style="623" customWidth="1"/>
    <col min="12811" max="13056" width="8.88671875" style="623"/>
    <col min="13057" max="13057" width="10.6640625" style="623" customWidth="1"/>
    <col min="13058" max="13058" width="11.77734375" style="623" customWidth="1"/>
    <col min="13059" max="13059" width="8.6640625" style="623" customWidth="1"/>
    <col min="13060" max="13060" width="9.6640625" style="623" customWidth="1"/>
    <col min="13061" max="13061" width="8.6640625" style="623" customWidth="1"/>
    <col min="13062" max="13062" width="9.6640625" style="623" customWidth="1"/>
    <col min="13063" max="13063" width="10.109375" style="623" customWidth="1"/>
    <col min="13064" max="13064" width="10.77734375" style="623" customWidth="1"/>
    <col min="13065" max="13065" width="10.44140625" style="623" customWidth="1"/>
    <col min="13066" max="13066" width="10.109375" style="623" customWidth="1"/>
    <col min="13067" max="13312" width="8.88671875" style="623"/>
    <col min="13313" max="13313" width="10.6640625" style="623" customWidth="1"/>
    <col min="13314" max="13314" width="11.77734375" style="623" customWidth="1"/>
    <col min="13315" max="13315" width="8.6640625" style="623" customWidth="1"/>
    <col min="13316" max="13316" width="9.6640625" style="623" customWidth="1"/>
    <col min="13317" max="13317" width="8.6640625" style="623" customWidth="1"/>
    <col min="13318" max="13318" width="9.6640625" style="623" customWidth="1"/>
    <col min="13319" max="13319" width="10.109375" style="623" customWidth="1"/>
    <col min="13320" max="13320" width="10.77734375" style="623" customWidth="1"/>
    <col min="13321" max="13321" width="10.44140625" style="623" customWidth="1"/>
    <col min="13322" max="13322" width="10.109375" style="623" customWidth="1"/>
    <col min="13323" max="13568" width="8.88671875" style="623"/>
    <col min="13569" max="13569" width="10.6640625" style="623" customWidth="1"/>
    <col min="13570" max="13570" width="11.77734375" style="623" customWidth="1"/>
    <col min="13571" max="13571" width="8.6640625" style="623" customWidth="1"/>
    <col min="13572" max="13572" width="9.6640625" style="623" customWidth="1"/>
    <col min="13573" max="13573" width="8.6640625" style="623" customWidth="1"/>
    <col min="13574" max="13574" width="9.6640625" style="623" customWidth="1"/>
    <col min="13575" max="13575" width="10.109375" style="623" customWidth="1"/>
    <col min="13576" max="13576" width="10.77734375" style="623" customWidth="1"/>
    <col min="13577" max="13577" width="10.44140625" style="623" customWidth="1"/>
    <col min="13578" max="13578" width="10.109375" style="623" customWidth="1"/>
    <col min="13579" max="13824" width="8.88671875" style="623"/>
    <col min="13825" max="13825" width="10.6640625" style="623" customWidth="1"/>
    <col min="13826" max="13826" width="11.77734375" style="623" customWidth="1"/>
    <col min="13827" max="13827" width="8.6640625" style="623" customWidth="1"/>
    <col min="13828" max="13828" width="9.6640625" style="623" customWidth="1"/>
    <col min="13829" max="13829" width="8.6640625" style="623" customWidth="1"/>
    <col min="13830" max="13830" width="9.6640625" style="623" customWidth="1"/>
    <col min="13831" max="13831" width="10.109375" style="623" customWidth="1"/>
    <col min="13832" max="13832" width="10.77734375" style="623" customWidth="1"/>
    <col min="13833" max="13833" width="10.44140625" style="623" customWidth="1"/>
    <col min="13834" max="13834" width="10.109375" style="623" customWidth="1"/>
    <col min="13835" max="14080" width="8.88671875" style="623"/>
    <col min="14081" max="14081" width="10.6640625" style="623" customWidth="1"/>
    <col min="14082" max="14082" width="11.77734375" style="623" customWidth="1"/>
    <col min="14083" max="14083" width="8.6640625" style="623" customWidth="1"/>
    <col min="14084" max="14084" width="9.6640625" style="623" customWidth="1"/>
    <col min="14085" max="14085" width="8.6640625" style="623" customWidth="1"/>
    <col min="14086" max="14086" width="9.6640625" style="623" customWidth="1"/>
    <col min="14087" max="14087" width="10.109375" style="623" customWidth="1"/>
    <col min="14088" max="14088" width="10.77734375" style="623" customWidth="1"/>
    <col min="14089" max="14089" width="10.44140625" style="623" customWidth="1"/>
    <col min="14090" max="14090" width="10.109375" style="623" customWidth="1"/>
    <col min="14091" max="14336" width="8.88671875" style="623"/>
    <col min="14337" max="14337" width="10.6640625" style="623" customWidth="1"/>
    <col min="14338" max="14338" width="11.77734375" style="623" customWidth="1"/>
    <col min="14339" max="14339" width="8.6640625" style="623" customWidth="1"/>
    <col min="14340" max="14340" width="9.6640625" style="623" customWidth="1"/>
    <col min="14341" max="14341" width="8.6640625" style="623" customWidth="1"/>
    <col min="14342" max="14342" width="9.6640625" style="623" customWidth="1"/>
    <col min="14343" max="14343" width="10.109375" style="623" customWidth="1"/>
    <col min="14344" max="14344" width="10.77734375" style="623" customWidth="1"/>
    <col min="14345" max="14345" width="10.44140625" style="623" customWidth="1"/>
    <col min="14346" max="14346" width="10.109375" style="623" customWidth="1"/>
    <col min="14347" max="14592" width="8.88671875" style="623"/>
    <col min="14593" max="14593" width="10.6640625" style="623" customWidth="1"/>
    <col min="14594" max="14594" width="11.77734375" style="623" customWidth="1"/>
    <col min="14595" max="14595" width="8.6640625" style="623" customWidth="1"/>
    <col min="14596" max="14596" width="9.6640625" style="623" customWidth="1"/>
    <col min="14597" max="14597" width="8.6640625" style="623" customWidth="1"/>
    <col min="14598" max="14598" width="9.6640625" style="623" customWidth="1"/>
    <col min="14599" max="14599" width="10.109375" style="623" customWidth="1"/>
    <col min="14600" max="14600" width="10.77734375" style="623" customWidth="1"/>
    <col min="14601" max="14601" width="10.44140625" style="623" customWidth="1"/>
    <col min="14602" max="14602" width="10.109375" style="623" customWidth="1"/>
    <col min="14603" max="14848" width="8.88671875" style="623"/>
    <col min="14849" max="14849" width="10.6640625" style="623" customWidth="1"/>
    <col min="14850" max="14850" width="11.77734375" style="623" customWidth="1"/>
    <col min="14851" max="14851" width="8.6640625" style="623" customWidth="1"/>
    <col min="14852" max="14852" width="9.6640625" style="623" customWidth="1"/>
    <col min="14853" max="14853" width="8.6640625" style="623" customWidth="1"/>
    <col min="14854" max="14854" width="9.6640625" style="623" customWidth="1"/>
    <col min="14855" max="14855" width="10.109375" style="623" customWidth="1"/>
    <col min="14856" max="14856" width="10.77734375" style="623" customWidth="1"/>
    <col min="14857" max="14857" width="10.44140625" style="623" customWidth="1"/>
    <col min="14858" max="14858" width="10.109375" style="623" customWidth="1"/>
    <col min="14859" max="15104" width="8.88671875" style="623"/>
    <col min="15105" max="15105" width="10.6640625" style="623" customWidth="1"/>
    <col min="15106" max="15106" width="11.77734375" style="623" customWidth="1"/>
    <col min="15107" max="15107" width="8.6640625" style="623" customWidth="1"/>
    <col min="15108" max="15108" width="9.6640625" style="623" customWidth="1"/>
    <col min="15109" max="15109" width="8.6640625" style="623" customWidth="1"/>
    <col min="15110" max="15110" width="9.6640625" style="623" customWidth="1"/>
    <col min="15111" max="15111" width="10.109375" style="623" customWidth="1"/>
    <col min="15112" max="15112" width="10.77734375" style="623" customWidth="1"/>
    <col min="15113" max="15113" width="10.44140625" style="623" customWidth="1"/>
    <col min="15114" max="15114" width="10.109375" style="623" customWidth="1"/>
    <col min="15115" max="15360" width="8.88671875" style="623"/>
    <col min="15361" max="15361" width="10.6640625" style="623" customWidth="1"/>
    <col min="15362" max="15362" width="11.77734375" style="623" customWidth="1"/>
    <col min="15363" max="15363" width="8.6640625" style="623" customWidth="1"/>
    <col min="15364" max="15364" width="9.6640625" style="623" customWidth="1"/>
    <col min="15365" max="15365" width="8.6640625" style="623" customWidth="1"/>
    <col min="15366" max="15366" width="9.6640625" style="623" customWidth="1"/>
    <col min="15367" max="15367" width="10.109375" style="623" customWidth="1"/>
    <col min="15368" max="15368" width="10.77734375" style="623" customWidth="1"/>
    <col min="15369" max="15369" width="10.44140625" style="623" customWidth="1"/>
    <col min="15370" max="15370" width="10.109375" style="623" customWidth="1"/>
    <col min="15371" max="15616" width="8.88671875" style="623"/>
    <col min="15617" max="15617" width="10.6640625" style="623" customWidth="1"/>
    <col min="15618" max="15618" width="11.77734375" style="623" customWidth="1"/>
    <col min="15619" max="15619" width="8.6640625" style="623" customWidth="1"/>
    <col min="15620" max="15620" width="9.6640625" style="623" customWidth="1"/>
    <col min="15621" max="15621" width="8.6640625" style="623" customWidth="1"/>
    <col min="15622" max="15622" width="9.6640625" style="623" customWidth="1"/>
    <col min="15623" max="15623" width="10.109375" style="623" customWidth="1"/>
    <col min="15624" max="15624" width="10.77734375" style="623" customWidth="1"/>
    <col min="15625" max="15625" width="10.44140625" style="623" customWidth="1"/>
    <col min="15626" max="15626" width="10.109375" style="623" customWidth="1"/>
    <col min="15627" max="15872" width="8.88671875" style="623"/>
    <col min="15873" max="15873" width="10.6640625" style="623" customWidth="1"/>
    <col min="15874" max="15874" width="11.77734375" style="623" customWidth="1"/>
    <col min="15875" max="15875" width="8.6640625" style="623" customWidth="1"/>
    <col min="15876" max="15876" width="9.6640625" style="623" customWidth="1"/>
    <col min="15877" max="15877" width="8.6640625" style="623" customWidth="1"/>
    <col min="15878" max="15878" width="9.6640625" style="623" customWidth="1"/>
    <col min="15879" max="15879" width="10.109375" style="623" customWidth="1"/>
    <col min="15880" max="15880" width="10.77734375" style="623" customWidth="1"/>
    <col min="15881" max="15881" width="10.44140625" style="623" customWidth="1"/>
    <col min="15882" max="15882" width="10.109375" style="623" customWidth="1"/>
    <col min="15883" max="16128" width="8.88671875" style="623"/>
    <col min="16129" max="16129" width="10.6640625" style="623" customWidth="1"/>
    <col min="16130" max="16130" width="11.77734375" style="623" customWidth="1"/>
    <col min="16131" max="16131" width="8.6640625" style="623" customWidth="1"/>
    <col min="16132" max="16132" width="9.6640625" style="623" customWidth="1"/>
    <col min="16133" max="16133" width="8.6640625" style="623" customWidth="1"/>
    <col min="16134" max="16134" width="9.6640625" style="623" customWidth="1"/>
    <col min="16135" max="16135" width="10.109375" style="623" customWidth="1"/>
    <col min="16136" max="16136" width="10.77734375" style="623" customWidth="1"/>
    <col min="16137" max="16137" width="10.44140625" style="623" customWidth="1"/>
    <col min="16138" max="16138" width="10.109375" style="623" customWidth="1"/>
    <col min="16139" max="16384" width="8.886718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535" t="s">
        <v>1298</v>
      </c>
      <c r="B3" s="1535"/>
      <c r="C3" s="1535"/>
      <c r="D3" s="1535"/>
      <c r="E3" s="1535"/>
      <c r="F3" s="1535"/>
      <c r="G3" s="1535"/>
      <c r="H3" s="1535"/>
      <c r="I3" s="1535"/>
      <c r="J3" s="1535"/>
    </row>
    <row r="4" spans="1:12" s="127" customFormat="1" ht="15">
      <c r="A4" s="1473"/>
      <c r="B4" s="1473"/>
      <c r="C4" s="1473"/>
      <c r="D4" s="1473"/>
      <c r="E4" s="1473"/>
      <c r="F4" s="1473"/>
    </row>
    <row r="5" spans="1:12" s="127" customFormat="1" ht="18.75" customHeight="1" thickBot="1">
      <c r="A5" s="1536" t="s">
        <v>1477</v>
      </c>
      <c r="B5" s="1536"/>
      <c r="C5" s="1536"/>
      <c r="D5" s="1536"/>
      <c r="E5" s="1536"/>
      <c r="F5" s="1536"/>
      <c r="G5" s="1536"/>
      <c r="H5" s="1536"/>
      <c r="I5" s="1536"/>
      <c r="J5" s="1536"/>
    </row>
    <row r="6" spans="1:12" s="336" customFormat="1" ht="24" customHeight="1">
      <c r="A6" s="1537"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5" customHeight="1" thickBot="1">
      <c r="A10" s="1541"/>
      <c r="B10" s="1542"/>
      <c r="C10" s="1547"/>
      <c r="D10" s="1548"/>
      <c r="E10" s="1555"/>
      <c r="F10" s="1556"/>
      <c r="G10" s="1555"/>
      <c r="H10" s="1556"/>
      <c r="I10" s="1560"/>
      <c r="J10" s="1561"/>
    </row>
    <row r="11" spans="1:12" s="336" customFormat="1" ht="23.1" customHeight="1">
      <c r="A11" s="1566" t="s">
        <v>1305</v>
      </c>
      <c r="B11" s="1567"/>
      <c r="C11" s="626"/>
      <c r="D11" s="726">
        <f>F11+H11+J11</f>
        <v>131678</v>
      </c>
      <c r="E11" s="627"/>
      <c r="F11" s="627">
        <f>SUM(F12:F34)</f>
        <v>46300</v>
      </c>
      <c r="G11" s="627"/>
      <c r="H11" s="627">
        <f>SUM(H12:H34)</f>
        <v>0</v>
      </c>
      <c r="I11" s="627"/>
      <c r="J11" s="627">
        <f>SUM(J12:J34)</f>
        <v>85378</v>
      </c>
      <c r="K11" s="623"/>
    </row>
    <row r="12" spans="1:12" s="336" customFormat="1" ht="23.1" customHeight="1">
      <c r="A12" s="1562" t="s">
        <v>1306</v>
      </c>
      <c r="B12" s="1563"/>
      <c r="C12" s="628"/>
      <c r="D12" s="627">
        <f t="shared" ref="D12:D34" si="0">F12+H12+J12</f>
        <v>32652</v>
      </c>
      <c r="E12" s="629"/>
      <c r="F12" s="627">
        <v>11220</v>
      </c>
      <c r="G12" s="629"/>
      <c r="H12" s="627">
        <v>0</v>
      </c>
      <c r="I12" s="629"/>
      <c r="J12" s="627">
        <v>21432</v>
      </c>
    </row>
    <row r="13" spans="1:12" s="336" customFormat="1" ht="23.1" customHeight="1">
      <c r="A13" s="1562" t="s">
        <v>1307</v>
      </c>
      <c r="B13" s="1563"/>
      <c r="C13" s="628"/>
      <c r="D13" s="627">
        <f t="shared" si="0"/>
        <v>20780</v>
      </c>
      <c r="E13" s="630"/>
      <c r="F13" s="627">
        <v>7875</v>
      </c>
      <c r="G13" s="630"/>
      <c r="H13" s="627">
        <v>0</v>
      </c>
      <c r="I13" s="630"/>
      <c r="J13" s="627">
        <v>12905</v>
      </c>
    </row>
    <row r="14" spans="1:12" s="336" customFormat="1" ht="23.1" customHeight="1">
      <c r="A14" s="1562" t="s">
        <v>1308</v>
      </c>
      <c r="B14" s="1563"/>
      <c r="C14" s="628"/>
      <c r="D14" s="627">
        <f t="shared" si="0"/>
        <v>8594</v>
      </c>
      <c r="E14" s="630"/>
      <c r="F14" s="627">
        <v>2445</v>
      </c>
      <c r="G14" s="630"/>
      <c r="H14" s="627">
        <v>0</v>
      </c>
      <c r="I14" s="630"/>
      <c r="J14" s="627">
        <v>6149</v>
      </c>
    </row>
    <row r="15" spans="1:12" s="336" customFormat="1" ht="23.1" customHeight="1">
      <c r="A15" s="1562" t="s">
        <v>1309</v>
      </c>
      <c r="B15" s="1563"/>
      <c r="C15" s="628"/>
      <c r="D15" s="627">
        <f t="shared" si="0"/>
        <v>10580</v>
      </c>
      <c r="E15" s="630"/>
      <c r="F15" s="627">
        <v>2865</v>
      </c>
      <c r="G15" s="630"/>
      <c r="H15" s="627">
        <v>0</v>
      </c>
      <c r="I15" s="630"/>
      <c r="J15" s="627">
        <v>7715</v>
      </c>
    </row>
    <row r="16" spans="1:12" s="336" customFormat="1" ht="23.1" customHeight="1">
      <c r="A16" s="1562" t="s">
        <v>1310</v>
      </c>
      <c r="B16" s="1563"/>
      <c r="C16" s="628"/>
      <c r="D16" s="627">
        <f t="shared" si="0"/>
        <v>12353</v>
      </c>
      <c r="E16" s="630"/>
      <c r="F16" s="627">
        <v>3340</v>
      </c>
      <c r="G16" s="630"/>
      <c r="H16" s="627">
        <v>0</v>
      </c>
      <c r="I16" s="630"/>
      <c r="J16" s="627">
        <v>9013</v>
      </c>
    </row>
    <row r="17" spans="1:11" ht="23.1" customHeight="1">
      <c r="A17" s="1562" t="s">
        <v>1311</v>
      </c>
      <c r="B17" s="1563"/>
      <c r="C17" s="628"/>
      <c r="D17" s="627">
        <f t="shared" si="0"/>
        <v>34700</v>
      </c>
      <c r="E17" s="630"/>
      <c r="F17" s="627">
        <v>12481</v>
      </c>
      <c r="G17" s="630"/>
      <c r="H17" s="627">
        <v>0</v>
      </c>
      <c r="I17" s="630"/>
      <c r="J17" s="627">
        <v>22219</v>
      </c>
      <c r="K17" s="336"/>
    </row>
    <row r="18" spans="1:11" ht="23.1" customHeight="1">
      <c r="A18" s="1562" t="s">
        <v>1312</v>
      </c>
      <c r="B18" s="1563"/>
      <c r="C18" s="628"/>
      <c r="D18" s="627">
        <v>0</v>
      </c>
      <c r="E18" s="630"/>
      <c r="F18" s="627">
        <v>2788</v>
      </c>
      <c r="G18" s="630"/>
      <c r="H18" s="627">
        <v>0</v>
      </c>
      <c r="I18" s="630"/>
      <c r="J18" s="627">
        <v>4429</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v>0</v>
      </c>
      <c r="E20" s="630"/>
      <c r="F20" s="627">
        <v>1211</v>
      </c>
      <c r="G20" s="630"/>
      <c r="H20" s="627">
        <v>0</v>
      </c>
      <c r="I20" s="630"/>
      <c r="J20" s="627">
        <v>828</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v>0</v>
      </c>
      <c r="E22" s="630"/>
      <c r="F22" s="627">
        <v>1950</v>
      </c>
      <c r="G22" s="630"/>
      <c r="H22" s="627">
        <v>0</v>
      </c>
      <c r="I22" s="630"/>
      <c r="J22" s="627">
        <v>440</v>
      </c>
    </row>
    <row r="23" spans="1:11" ht="23.1" customHeight="1">
      <c r="A23" s="1564" t="s">
        <v>1317</v>
      </c>
      <c r="B23" s="1565"/>
      <c r="C23" s="628"/>
      <c r="D23" s="627">
        <f t="shared" si="0"/>
        <v>220</v>
      </c>
      <c r="E23" s="630"/>
      <c r="F23" s="627">
        <v>125</v>
      </c>
      <c r="G23" s="630"/>
      <c r="H23" s="627">
        <v>0</v>
      </c>
      <c r="I23" s="630"/>
      <c r="J23" s="627">
        <v>95</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v>0</v>
      </c>
      <c r="E25" s="630"/>
      <c r="F25" s="627">
        <v>0</v>
      </c>
      <c r="G25" s="630"/>
      <c r="H25" s="630">
        <v>0</v>
      </c>
      <c r="I25" s="630"/>
      <c r="J25" s="630">
        <v>8</v>
      </c>
    </row>
    <row r="26" spans="1:11" ht="23.1" customHeight="1">
      <c r="A26" s="1564" t="s">
        <v>1320</v>
      </c>
      <c r="B26" s="1565"/>
      <c r="C26" s="628"/>
      <c r="D26" s="627">
        <f t="shared" si="0"/>
        <v>0</v>
      </c>
      <c r="E26" s="630"/>
      <c r="F26" s="627">
        <v>0</v>
      </c>
      <c r="G26" s="630"/>
      <c r="H26" s="630">
        <v>0</v>
      </c>
      <c r="I26" s="630"/>
      <c r="J26" s="630">
        <v>0</v>
      </c>
    </row>
    <row r="27" spans="1:11" ht="23.1" customHeight="1">
      <c r="A27" s="1564" t="s">
        <v>1321</v>
      </c>
      <c r="B27" s="1565"/>
      <c r="C27" s="628"/>
      <c r="D27" s="627">
        <v>0</v>
      </c>
      <c r="E27" s="630"/>
      <c r="F27" s="627">
        <v>0</v>
      </c>
      <c r="G27" s="630"/>
      <c r="H27" s="630">
        <v>0</v>
      </c>
      <c r="I27" s="630"/>
      <c r="J27" s="630">
        <v>140</v>
      </c>
    </row>
    <row r="28" spans="1:11" ht="23.1" customHeight="1">
      <c r="A28" s="1564" t="s">
        <v>1322</v>
      </c>
      <c r="B28" s="1565"/>
      <c r="C28" s="626"/>
      <c r="D28" s="627">
        <f t="shared" si="0"/>
        <v>5</v>
      </c>
      <c r="E28" s="631"/>
      <c r="F28" s="627">
        <v>0</v>
      </c>
      <c r="G28" s="631"/>
      <c r="H28" s="631">
        <v>0</v>
      </c>
      <c r="I28" s="631"/>
      <c r="J28" s="631">
        <v>5</v>
      </c>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0</v>
      </c>
      <c r="E30" s="631"/>
      <c r="F30" s="632">
        <v>0</v>
      </c>
      <c r="G30" s="631"/>
      <c r="H30" s="631">
        <v>0</v>
      </c>
      <c r="I30" s="631"/>
      <c r="J30" s="631">
        <v>0</v>
      </c>
    </row>
    <row r="31" spans="1:11" ht="37.5" customHeight="1">
      <c r="A31" s="1564" t="s">
        <v>1325</v>
      </c>
      <c r="B31" s="1565"/>
      <c r="C31" s="626"/>
      <c r="D31" s="632">
        <v>0</v>
      </c>
      <c r="E31" s="631"/>
      <c r="F31" s="632">
        <v>0</v>
      </c>
      <c r="G31" s="631"/>
      <c r="H31" s="631">
        <v>0</v>
      </c>
      <c r="I31" s="631"/>
      <c r="J31" s="631">
        <v>0</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23.1" customHeight="1" thickBot="1">
      <c r="A34" s="1569" t="s">
        <v>1328</v>
      </c>
      <c r="B34" s="1570"/>
      <c r="C34" s="633"/>
      <c r="D34" s="634">
        <f t="shared" si="0"/>
        <v>0</v>
      </c>
      <c r="E34" s="635"/>
      <c r="F34" s="634">
        <v>0</v>
      </c>
      <c r="G34" s="635"/>
      <c r="H34" s="635">
        <v>0</v>
      </c>
      <c r="I34" s="635"/>
      <c r="J34" s="635">
        <v>0</v>
      </c>
    </row>
    <row r="35" spans="1:10">
      <c r="A35" s="299" t="s">
        <v>1471</v>
      </c>
      <c r="B35" s="621" t="s">
        <v>1478</v>
      </c>
      <c r="C35" s="127"/>
      <c r="D35" s="127"/>
      <c r="E35" s="160" t="s">
        <v>1479</v>
      </c>
      <c r="F35" s="160"/>
      <c r="G35" s="160" t="s">
        <v>1480</v>
      </c>
      <c r="J35" s="160" t="s">
        <v>1481</v>
      </c>
    </row>
    <row r="36" spans="1:10">
      <c r="A36" s="127"/>
      <c r="B36" s="127"/>
      <c r="E36" s="160" t="s">
        <v>1482</v>
      </c>
      <c r="F36" s="160"/>
      <c r="J36" s="160"/>
    </row>
    <row r="37" spans="1:10">
      <c r="A37" s="127"/>
      <c r="B37" s="127"/>
      <c r="E37" s="160"/>
      <c r="F37" s="160"/>
      <c r="J37" s="160"/>
    </row>
    <row r="38" spans="1:10">
      <c r="A38" s="636" t="s">
        <v>1330</v>
      </c>
      <c r="B38" s="637"/>
    </row>
    <row r="39" spans="1:10" ht="30.6" customHeight="1">
      <c r="A39" s="1568" t="s">
        <v>1331</v>
      </c>
      <c r="B39" s="1568"/>
      <c r="C39" s="1568"/>
      <c r="D39" s="1568"/>
      <c r="E39" s="1568"/>
      <c r="F39" s="1568"/>
      <c r="G39" s="1568"/>
      <c r="H39" s="1568"/>
      <c r="I39" s="1568"/>
      <c r="J39" s="1568"/>
    </row>
    <row r="40" spans="1:10">
      <c r="A40" s="638" t="s">
        <v>1332</v>
      </c>
      <c r="B40" s="637"/>
    </row>
    <row r="41" spans="1:10">
      <c r="A41" s="639"/>
    </row>
  </sheetData>
  <mergeCells count="39">
    <mergeCell ref="A39:J39"/>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738AD1F7-D0AD-4EF4-851D-F2BF3204F7B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6"/>
  <sheetViews>
    <sheetView workbookViewId="0">
      <selection activeCell="B1" sqref="B1:C1"/>
    </sheetView>
  </sheetViews>
  <sheetFormatPr defaultRowHeight="16.2"/>
  <cols>
    <col min="1" max="1" width="98.33203125" customWidth="1"/>
  </cols>
  <sheetData>
    <row r="1" spans="1:3" ht="19.8">
      <c r="A1" s="67" t="s">
        <v>378</v>
      </c>
      <c r="B1" s="1448" t="s">
        <v>81</v>
      </c>
      <c r="C1" s="1449"/>
    </row>
    <row r="2" spans="1:3" ht="19.8">
      <c r="A2" s="57" t="s">
        <v>99</v>
      </c>
    </row>
    <row r="3" spans="1:3" ht="19.8">
      <c r="A3" s="57" t="s">
        <v>379</v>
      </c>
    </row>
    <row r="4" spans="1:3" ht="19.8">
      <c r="A4" s="77" t="s">
        <v>51</v>
      </c>
    </row>
    <row r="5" spans="1:3" ht="19.8">
      <c r="A5" s="89" t="s">
        <v>518</v>
      </c>
    </row>
    <row r="6" spans="1:3" ht="19.8">
      <c r="A6" s="88" t="s">
        <v>62</v>
      </c>
    </row>
    <row r="7" spans="1:3" ht="19.8">
      <c r="A7" s="88" t="s">
        <v>63</v>
      </c>
    </row>
    <row r="8" spans="1:3" ht="19.8">
      <c r="A8" s="88" t="s">
        <v>64</v>
      </c>
    </row>
    <row r="9" spans="1:3" ht="19.8">
      <c r="A9" s="88" t="s">
        <v>65</v>
      </c>
    </row>
    <row r="10" spans="1:3" ht="19.8">
      <c r="A10" s="90" t="s">
        <v>53</v>
      </c>
    </row>
    <row r="11" spans="1:3" ht="19.8">
      <c r="A11" s="89" t="s">
        <v>519</v>
      </c>
    </row>
    <row r="12" spans="1:3" ht="99">
      <c r="A12" s="62" t="s">
        <v>84</v>
      </c>
    </row>
    <row r="13" spans="1:3" ht="19.8">
      <c r="A13" s="77" t="s">
        <v>54</v>
      </c>
      <c r="C13" s="2"/>
    </row>
    <row r="14" spans="1:3" ht="19.8">
      <c r="A14" s="75" t="s">
        <v>380</v>
      </c>
    </row>
    <row r="15" spans="1:3" ht="19.8">
      <c r="A15" s="62" t="s">
        <v>381</v>
      </c>
    </row>
    <row r="16" spans="1:3" ht="19.8">
      <c r="A16" s="76" t="s">
        <v>55</v>
      </c>
    </row>
    <row r="17" spans="1:1" s="81" customFormat="1" ht="19.8">
      <c r="A17" s="62" t="s">
        <v>382</v>
      </c>
    </row>
    <row r="18" spans="1:1" s="81" customFormat="1" ht="48.6">
      <c r="A18" s="85" t="s">
        <v>383</v>
      </c>
    </row>
    <row r="19" spans="1:1" s="81" customFormat="1" ht="32.4">
      <c r="A19" s="85" t="s">
        <v>384</v>
      </c>
    </row>
    <row r="20" spans="1:1" s="81" customFormat="1" ht="48.6">
      <c r="A20" s="85" t="s">
        <v>334</v>
      </c>
    </row>
    <row r="21" spans="1:1" s="81" customFormat="1" ht="32.4">
      <c r="A21" s="85" t="s">
        <v>335</v>
      </c>
    </row>
    <row r="22" spans="1:1" s="81" customFormat="1" ht="19.8">
      <c r="A22" s="85" t="s">
        <v>336</v>
      </c>
    </row>
    <row r="23" spans="1:1" s="81" customFormat="1" ht="32.4">
      <c r="A23" s="85" t="s">
        <v>337</v>
      </c>
    </row>
    <row r="24" spans="1:1" s="81" customFormat="1" ht="32.4">
      <c r="A24" s="85" t="s">
        <v>385</v>
      </c>
    </row>
    <row r="25" spans="1:1" s="81" customFormat="1" ht="32.4">
      <c r="A25" s="85" t="s">
        <v>386</v>
      </c>
    </row>
    <row r="26" spans="1:1" s="81" customFormat="1" ht="48.6">
      <c r="A26" s="85" t="s">
        <v>387</v>
      </c>
    </row>
    <row r="27" spans="1:1" s="81" customFormat="1" ht="32.4">
      <c r="A27" s="85" t="s">
        <v>388</v>
      </c>
    </row>
    <row r="28" spans="1:1" s="81" customFormat="1" ht="32.4">
      <c r="A28" s="85" t="s">
        <v>389</v>
      </c>
    </row>
    <row r="29" spans="1:1" s="81" customFormat="1" ht="19.8">
      <c r="A29" s="85" t="s">
        <v>390</v>
      </c>
    </row>
    <row r="30" spans="1:1" s="81" customFormat="1" ht="32.4">
      <c r="A30" s="85" t="s">
        <v>391</v>
      </c>
    </row>
    <row r="31" spans="1:1" s="81" customFormat="1" ht="19.8">
      <c r="A31" s="85" t="s">
        <v>392</v>
      </c>
    </row>
    <row r="32" spans="1:1" s="81" customFormat="1" ht="19.8">
      <c r="A32" s="85" t="s">
        <v>393</v>
      </c>
    </row>
    <row r="33" spans="1:1" s="81" customFormat="1" ht="19.8">
      <c r="A33" s="85" t="s">
        <v>394</v>
      </c>
    </row>
    <row r="34" spans="1:1" s="81" customFormat="1" ht="32.4">
      <c r="A34" s="85" t="s">
        <v>395</v>
      </c>
    </row>
    <row r="35" spans="1:1" s="81" customFormat="1" ht="32.4">
      <c r="A35" s="85" t="s">
        <v>396</v>
      </c>
    </row>
    <row r="36" spans="1:1" s="81" customFormat="1" ht="19.8">
      <c r="A36" s="85" t="s">
        <v>397</v>
      </c>
    </row>
    <row r="37" spans="1:1" s="81" customFormat="1" ht="19.8">
      <c r="A37" s="85" t="s">
        <v>398</v>
      </c>
    </row>
    <row r="38" spans="1:1" s="81" customFormat="1" ht="19.8">
      <c r="A38" s="85" t="s">
        <v>399</v>
      </c>
    </row>
    <row r="39" spans="1:1" s="81" customFormat="1" ht="19.8">
      <c r="A39" s="85" t="s">
        <v>400</v>
      </c>
    </row>
    <row r="40" spans="1:1" s="81" customFormat="1" ht="32.4">
      <c r="A40" s="85" t="s">
        <v>401</v>
      </c>
    </row>
    <row r="41" spans="1:1" s="81" customFormat="1" ht="39.6">
      <c r="A41" s="62" t="s">
        <v>402</v>
      </c>
    </row>
    <row r="42" spans="1:1" s="81" customFormat="1" ht="19.8">
      <c r="A42" s="85" t="s">
        <v>355</v>
      </c>
    </row>
    <row r="43" spans="1:1" s="81" customFormat="1" ht="19.8">
      <c r="A43" s="85" t="s">
        <v>356</v>
      </c>
    </row>
    <row r="44" spans="1:1" s="81" customFormat="1" ht="19.8">
      <c r="A44" s="85" t="s">
        <v>357</v>
      </c>
    </row>
    <row r="45" spans="1:1" s="81" customFormat="1" ht="19.8">
      <c r="A45" s="85" t="s">
        <v>358</v>
      </c>
    </row>
    <row r="46" spans="1:1" s="81" customFormat="1" ht="32.4">
      <c r="A46" s="85" t="s">
        <v>359</v>
      </c>
    </row>
    <row r="47" spans="1:1" s="81" customFormat="1" ht="19.8">
      <c r="A47" s="85" t="s">
        <v>360</v>
      </c>
    </row>
    <row r="48" spans="1:1" s="81" customFormat="1" ht="19.8">
      <c r="A48" s="85" t="s">
        <v>361</v>
      </c>
    </row>
    <row r="49" spans="1:1" s="81" customFormat="1" ht="32.4">
      <c r="A49" s="85" t="s">
        <v>362</v>
      </c>
    </row>
    <row r="50" spans="1:1" s="81" customFormat="1" ht="32.4">
      <c r="A50" s="85" t="s">
        <v>363</v>
      </c>
    </row>
    <row r="51" spans="1:1" s="81" customFormat="1" ht="32.4">
      <c r="A51" s="85" t="s">
        <v>364</v>
      </c>
    </row>
    <row r="52" spans="1:1" s="81" customFormat="1" ht="32.4">
      <c r="A52" s="85" t="s">
        <v>365</v>
      </c>
    </row>
    <row r="53" spans="1:1" s="81" customFormat="1" ht="32.4">
      <c r="A53" s="85" t="s">
        <v>366</v>
      </c>
    </row>
    <row r="54" spans="1:1" s="81" customFormat="1" ht="64.8">
      <c r="A54" s="85" t="s">
        <v>367</v>
      </c>
    </row>
    <row r="55" spans="1:1" s="81" customFormat="1" ht="32.4">
      <c r="A55" s="85" t="s">
        <v>368</v>
      </c>
    </row>
    <row r="56" spans="1:1" s="81" customFormat="1" ht="32.4">
      <c r="A56" s="85" t="s">
        <v>369</v>
      </c>
    </row>
    <row r="57" spans="1:1" s="81" customFormat="1" ht="48.6">
      <c r="A57" s="85" t="s">
        <v>403</v>
      </c>
    </row>
    <row r="58" spans="1:1" s="81" customFormat="1" ht="32.4">
      <c r="A58" s="85" t="s">
        <v>371</v>
      </c>
    </row>
    <row r="59" spans="1:1" s="81" customFormat="1" ht="19.8">
      <c r="A59" s="85" t="s">
        <v>372</v>
      </c>
    </row>
    <row r="60" spans="1:1" s="81" customFormat="1" ht="48.6">
      <c r="A60" s="85" t="s">
        <v>404</v>
      </c>
    </row>
    <row r="61" spans="1:1" s="81" customFormat="1" ht="32.4">
      <c r="A61" s="85" t="s">
        <v>374</v>
      </c>
    </row>
    <row r="62" spans="1:1" s="81" customFormat="1" ht="32.4">
      <c r="A62" s="85" t="s">
        <v>375</v>
      </c>
    </row>
    <row r="63" spans="1:1" ht="19.8">
      <c r="A63" s="61" t="s">
        <v>405</v>
      </c>
    </row>
    <row r="64" spans="1:1" ht="59.4">
      <c r="A64" s="61" t="s">
        <v>406</v>
      </c>
    </row>
    <row r="65" spans="1:1" ht="19.8">
      <c r="A65" s="61" t="s">
        <v>268</v>
      </c>
    </row>
    <row r="66" spans="1:1" ht="19.8">
      <c r="A66" s="64" t="s">
        <v>506</v>
      </c>
    </row>
    <row r="67" spans="1:1" ht="19.8">
      <c r="A67" s="61" t="s">
        <v>57</v>
      </c>
    </row>
    <row r="68" spans="1:1" ht="19.8">
      <c r="A68" s="58" t="s">
        <v>58</v>
      </c>
    </row>
    <row r="69" spans="1:1" ht="39.6">
      <c r="A69" s="64" t="s">
        <v>507</v>
      </c>
    </row>
    <row r="70" spans="1:1" ht="39.6">
      <c r="A70" s="61" t="s">
        <v>134</v>
      </c>
    </row>
    <row r="71" spans="1:1" ht="19.8">
      <c r="A71" s="58" t="s">
        <v>59</v>
      </c>
    </row>
    <row r="72" spans="1:1" ht="19.8">
      <c r="A72" s="61" t="s">
        <v>407</v>
      </c>
    </row>
    <row r="73" spans="1:1" ht="19.8">
      <c r="A73" s="61" t="s">
        <v>136</v>
      </c>
    </row>
    <row r="74" spans="1:1" ht="39.6">
      <c r="A74" s="65" t="s">
        <v>97</v>
      </c>
    </row>
    <row r="75" spans="1:1" ht="20.399999999999999" thickBot="1">
      <c r="A75" s="66" t="s">
        <v>61</v>
      </c>
    </row>
    <row r="76" spans="1:1">
      <c r="A76" s="55" t="s">
        <v>49</v>
      </c>
    </row>
  </sheetData>
  <mergeCells count="1">
    <mergeCell ref="B1:C1"/>
  </mergeCells>
  <phoneticPr fontId="15" type="noConversion"/>
  <hyperlinks>
    <hyperlink ref="B1" location="預告統計資料發布時間表!A1" display="回發布時間表" xr:uid="{00000000-0004-0000-0F00-000000000000}"/>
    <hyperlink ref="A76" location="預告統計資料發布時間表!A1" display="回發布時間表" xr:uid="{00000000-0004-0000-0F00-000001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D1A2-428D-4D60-BDC3-9D5CDE799F8D}">
  <dimension ref="A1:I41"/>
  <sheetViews>
    <sheetView workbookViewId="0"/>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1483</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thickBot="1">
      <c r="A8" s="1526" t="s">
        <v>767</v>
      </c>
      <c r="B8" s="1486" t="s">
        <v>1079</v>
      </c>
      <c r="C8" s="1487"/>
      <c r="D8" s="617">
        <v>150</v>
      </c>
      <c r="E8" s="150">
        <v>0</v>
      </c>
      <c r="F8" s="150">
        <v>0</v>
      </c>
      <c r="G8" s="140">
        <v>3</v>
      </c>
    </row>
    <row r="9" spans="1:9" ht="32.1" customHeight="1">
      <c r="A9" s="1526"/>
      <c r="B9" s="1488" t="s">
        <v>769</v>
      </c>
      <c r="C9" s="1489"/>
      <c r="D9" s="618">
        <v>150</v>
      </c>
      <c r="E9" s="138">
        <v>0</v>
      </c>
      <c r="F9" s="139">
        <v>0</v>
      </c>
      <c r="G9" s="136">
        <v>3</v>
      </c>
    </row>
    <row r="10" spans="1:9" ht="32.1" customHeight="1">
      <c r="A10" s="1526"/>
      <c r="B10" s="1490" t="s">
        <v>770</v>
      </c>
      <c r="C10" s="1491"/>
      <c r="D10" s="618"/>
      <c r="E10" s="138"/>
      <c r="F10" s="142"/>
      <c r="G10" s="143"/>
    </row>
    <row r="11" spans="1:9" ht="32.1" customHeight="1" thickBot="1">
      <c r="A11" s="1527"/>
      <c r="B11" s="1492" t="s">
        <v>771</v>
      </c>
      <c r="C11" s="1493"/>
      <c r="D11" s="618"/>
      <c r="E11" s="138"/>
      <c r="F11" s="142"/>
      <c r="G11" s="143"/>
    </row>
    <row r="12" spans="1:9" ht="32.1" customHeight="1">
      <c r="A12" s="1528" t="s">
        <v>772</v>
      </c>
      <c r="B12" s="1490" t="s">
        <v>1079</v>
      </c>
      <c r="C12" s="1491"/>
      <c r="D12" s="619">
        <v>0</v>
      </c>
      <c r="E12" s="138">
        <v>0</v>
      </c>
      <c r="F12" s="138">
        <v>0</v>
      </c>
      <c r="G12" s="136">
        <v>3</v>
      </c>
    </row>
    <row r="13" spans="1:9" ht="32.1" customHeight="1">
      <c r="A13" s="1529"/>
      <c r="B13" s="1490" t="s">
        <v>773</v>
      </c>
      <c r="C13" s="1491"/>
      <c r="D13" s="620">
        <v>0</v>
      </c>
      <c r="E13" s="138">
        <v>0</v>
      </c>
      <c r="F13" s="138">
        <v>0</v>
      </c>
      <c r="G13" s="146"/>
    </row>
    <row r="14" spans="1:9" ht="32.1" customHeight="1">
      <c r="A14" s="1529"/>
      <c r="B14" s="1490" t="s">
        <v>774</v>
      </c>
      <c r="C14" s="1491"/>
      <c r="D14" s="618">
        <v>0</v>
      </c>
      <c r="E14" s="138"/>
      <c r="F14" s="139"/>
      <c r="G14" s="147"/>
    </row>
    <row r="15" spans="1:9" ht="32.1" customHeight="1">
      <c r="A15" s="1529"/>
      <c r="B15" s="1503" t="s">
        <v>775</v>
      </c>
      <c r="C15" s="148" t="s">
        <v>776</v>
      </c>
      <c r="D15" s="619">
        <v>0</v>
      </c>
      <c r="E15" s="150">
        <v>0</v>
      </c>
      <c r="F15" s="151">
        <v>0</v>
      </c>
      <c r="G15" s="143"/>
    </row>
    <row r="16" spans="1:9" ht="32.1" customHeight="1">
      <c r="A16" s="1529"/>
      <c r="B16" s="1503"/>
      <c r="C16" s="144" t="s">
        <v>777</v>
      </c>
      <c r="D16" s="620">
        <v>0</v>
      </c>
      <c r="E16" s="138"/>
      <c r="F16" s="139">
        <v>0</v>
      </c>
      <c r="G16" s="143"/>
    </row>
    <row r="17" spans="1:7" ht="32.1" customHeight="1">
      <c r="A17" s="1529"/>
      <c r="B17" s="1504"/>
      <c r="C17" s="144" t="s">
        <v>778</v>
      </c>
      <c r="D17" s="618">
        <v>0</v>
      </c>
      <c r="E17" s="138">
        <v>0</v>
      </c>
      <c r="F17" s="139"/>
      <c r="G17" s="147"/>
    </row>
    <row r="18" spans="1:7" ht="32.1" customHeight="1">
      <c r="A18" s="1529"/>
      <c r="B18" s="1505" t="s">
        <v>779</v>
      </c>
      <c r="C18" s="144" t="s">
        <v>776</v>
      </c>
      <c r="D18" s="618">
        <v>0</v>
      </c>
      <c r="E18" s="138">
        <v>0</v>
      </c>
      <c r="F18" s="138">
        <v>0</v>
      </c>
      <c r="G18" s="146"/>
    </row>
    <row r="19" spans="1:7" ht="32.1" customHeight="1">
      <c r="A19" s="1529"/>
      <c r="B19" s="1503"/>
      <c r="C19" s="144" t="s">
        <v>777</v>
      </c>
      <c r="D19" s="618"/>
      <c r="E19" s="138">
        <v>0</v>
      </c>
      <c r="F19" s="138">
        <v>0</v>
      </c>
      <c r="G19" s="146"/>
    </row>
    <row r="20" spans="1:7" ht="32.1" customHeight="1">
      <c r="A20" s="1529"/>
      <c r="B20" s="1504"/>
      <c r="C20" s="144" t="s">
        <v>778</v>
      </c>
      <c r="D20" s="618"/>
      <c r="E20" s="138"/>
      <c r="F20" s="139"/>
      <c r="G20" s="147"/>
    </row>
    <row r="21" spans="1:7" ht="32.1" customHeight="1">
      <c r="A21" s="1529"/>
      <c r="B21" s="1492" t="s">
        <v>780</v>
      </c>
      <c r="C21" s="144" t="s">
        <v>781</v>
      </c>
      <c r="D21" s="618"/>
      <c r="E21" s="154"/>
      <c r="F21" s="142"/>
      <c r="G21" s="143"/>
    </row>
    <row r="22" spans="1:7" ht="32.1" customHeight="1">
      <c r="A22" s="1529"/>
      <c r="B22" s="1492"/>
      <c r="C22" s="144" t="s">
        <v>782</v>
      </c>
      <c r="D22" s="618"/>
      <c r="E22" s="153"/>
      <c r="F22" s="142"/>
      <c r="G22" s="143"/>
    </row>
    <row r="23" spans="1:7" ht="32.1" customHeight="1">
      <c r="A23" s="1529"/>
      <c r="B23" s="1492"/>
      <c r="C23" s="144" t="s">
        <v>783</v>
      </c>
      <c r="D23" s="153"/>
      <c r="E23" s="153"/>
      <c r="F23" s="142"/>
      <c r="G23" s="143">
        <v>3</v>
      </c>
    </row>
    <row r="24" spans="1:7" ht="32.1" customHeight="1">
      <c r="A24" s="1529"/>
      <c r="B24" s="1492" t="s">
        <v>784</v>
      </c>
      <c r="C24" s="144" t="s">
        <v>776</v>
      </c>
      <c r="D24" s="155"/>
      <c r="E24" s="156"/>
      <c r="F24" s="156"/>
      <c r="G24" s="146"/>
    </row>
    <row r="25" spans="1:7" ht="32.1" customHeight="1">
      <c r="A25" s="1529"/>
      <c r="B25" s="1492"/>
      <c r="C25" s="144" t="s">
        <v>777</v>
      </c>
      <c r="D25" s="155"/>
      <c r="E25" s="156"/>
      <c r="F25" s="156"/>
      <c r="G25" s="146"/>
    </row>
    <row r="26" spans="1:7" ht="32.1" customHeight="1">
      <c r="A26" s="1530"/>
      <c r="B26" s="1492"/>
      <c r="C26" s="144" t="s">
        <v>778</v>
      </c>
      <c r="D26" s="155"/>
      <c r="E26" s="156"/>
      <c r="F26" s="157"/>
      <c r="G26" s="158"/>
    </row>
    <row r="27" spans="1:7" ht="32.1" customHeight="1" thickBot="1">
      <c r="A27" s="1524" t="s">
        <v>1289</v>
      </c>
      <c r="B27" s="1524"/>
      <c r="C27" s="1525"/>
      <c r="D27" s="141"/>
      <c r="E27" s="139"/>
      <c r="F27" s="138"/>
      <c r="G27" s="147"/>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1484</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FB343F60-AE91-40EE-95D5-92CE804ADA6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3669-512C-4580-AABF-81DA3751C047}">
  <dimension ref="A1:L41"/>
  <sheetViews>
    <sheetView workbookViewId="0">
      <selection activeCell="K1" sqref="K1:L1"/>
    </sheetView>
  </sheetViews>
  <sheetFormatPr defaultRowHeight="16.2"/>
  <cols>
    <col min="1" max="1" width="10.6640625" style="623" customWidth="1"/>
    <col min="2" max="2" width="11.77734375" style="623" customWidth="1"/>
    <col min="3" max="3" width="8.6640625" style="623" customWidth="1"/>
    <col min="4" max="4" width="9.6640625" style="623" customWidth="1"/>
    <col min="5" max="5" width="8.6640625" style="623" customWidth="1"/>
    <col min="6" max="6" width="9.6640625" style="623" customWidth="1"/>
    <col min="7" max="7" width="10.109375" style="623" customWidth="1"/>
    <col min="8" max="8" width="10.77734375" style="623" customWidth="1"/>
    <col min="9" max="9" width="10.44140625" style="623" customWidth="1"/>
    <col min="10" max="10" width="10.109375" style="623" customWidth="1"/>
    <col min="11" max="256" width="8.88671875" style="623"/>
    <col min="257" max="257" width="10.6640625" style="623" customWidth="1"/>
    <col min="258" max="258" width="11.77734375" style="623" customWidth="1"/>
    <col min="259" max="259" width="8.6640625" style="623" customWidth="1"/>
    <col min="260" max="260" width="9.6640625" style="623" customWidth="1"/>
    <col min="261" max="261" width="8.6640625" style="623" customWidth="1"/>
    <col min="262" max="262" width="9.6640625" style="623" customWidth="1"/>
    <col min="263" max="263" width="10.109375" style="623" customWidth="1"/>
    <col min="264" max="264" width="10.77734375" style="623" customWidth="1"/>
    <col min="265" max="265" width="10.44140625" style="623" customWidth="1"/>
    <col min="266" max="266" width="10.109375" style="623" customWidth="1"/>
    <col min="267" max="512" width="8.88671875" style="623"/>
    <col min="513" max="513" width="10.6640625" style="623" customWidth="1"/>
    <col min="514" max="514" width="11.77734375" style="623" customWidth="1"/>
    <col min="515" max="515" width="8.6640625" style="623" customWidth="1"/>
    <col min="516" max="516" width="9.6640625" style="623" customWidth="1"/>
    <col min="517" max="517" width="8.6640625" style="623" customWidth="1"/>
    <col min="518" max="518" width="9.6640625" style="623" customWidth="1"/>
    <col min="519" max="519" width="10.109375" style="623" customWidth="1"/>
    <col min="520" max="520" width="10.77734375" style="623" customWidth="1"/>
    <col min="521" max="521" width="10.44140625" style="623" customWidth="1"/>
    <col min="522" max="522" width="10.109375" style="623" customWidth="1"/>
    <col min="523" max="768" width="8.88671875" style="623"/>
    <col min="769" max="769" width="10.6640625" style="623" customWidth="1"/>
    <col min="770" max="770" width="11.77734375" style="623" customWidth="1"/>
    <col min="771" max="771" width="8.6640625" style="623" customWidth="1"/>
    <col min="772" max="772" width="9.6640625" style="623" customWidth="1"/>
    <col min="773" max="773" width="8.6640625" style="623" customWidth="1"/>
    <col min="774" max="774" width="9.6640625" style="623" customWidth="1"/>
    <col min="775" max="775" width="10.109375" style="623" customWidth="1"/>
    <col min="776" max="776" width="10.77734375" style="623" customWidth="1"/>
    <col min="777" max="777" width="10.44140625" style="623" customWidth="1"/>
    <col min="778" max="778" width="10.109375" style="623" customWidth="1"/>
    <col min="779" max="1024" width="8.88671875" style="623"/>
    <col min="1025" max="1025" width="10.6640625" style="623" customWidth="1"/>
    <col min="1026" max="1026" width="11.77734375" style="623" customWidth="1"/>
    <col min="1027" max="1027" width="8.6640625" style="623" customWidth="1"/>
    <col min="1028" max="1028" width="9.6640625" style="623" customWidth="1"/>
    <col min="1029" max="1029" width="8.6640625" style="623" customWidth="1"/>
    <col min="1030" max="1030" width="9.6640625" style="623" customWidth="1"/>
    <col min="1031" max="1031" width="10.109375" style="623" customWidth="1"/>
    <col min="1032" max="1032" width="10.77734375" style="623" customWidth="1"/>
    <col min="1033" max="1033" width="10.44140625" style="623" customWidth="1"/>
    <col min="1034" max="1034" width="10.109375" style="623" customWidth="1"/>
    <col min="1035" max="1280" width="8.88671875" style="623"/>
    <col min="1281" max="1281" width="10.6640625" style="623" customWidth="1"/>
    <col min="1282" max="1282" width="11.77734375" style="623" customWidth="1"/>
    <col min="1283" max="1283" width="8.6640625" style="623" customWidth="1"/>
    <col min="1284" max="1284" width="9.6640625" style="623" customWidth="1"/>
    <col min="1285" max="1285" width="8.6640625" style="623" customWidth="1"/>
    <col min="1286" max="1286" width="9.6640625" style="623" customWidth="1"/>
    <col min="1287" max="1287" width="10.109375" style="623" customWidth="1"/>
    <col min="1288" max="1288" width="10.77734375" style="623" customWidth="1"/>
    <col min="1289" max="1289" width="10.44140625" style="623" customWidth="1"/>
    <col min="1290" max="1290" width="10.109375" style="623" customWidth="1"/>
    <col min="1291" max="1536" width="8.88671875" style="623"/>
    <col min="1537" max="1537" width="10.6640625" style="623" customWidth="1"/>
    <col min="1538" max="1538" width="11.77734375" style="623" customWidth="1"/>
    <col min="1539" max="1539" width="8.6640625" style="623" customWidth="1"/>
    <col min="1540" max="1540" width="9.6640625" style="623" customWidth="1"/>
    <col min="1541" max="1541" width="8.6640625" style="623" customWidth="1"/>
    <col min="1542" max="1542" width="9.6640625" style="623" customWidth="1"/>
    <col min="1543" max="1543" width="10.109375" style="623" customWidth="1"/>
    <col min="1544" max="1544" width="10.77734375" style="623" customWidth="1"/>
    <col min="1545" max="1545" width="10.44140625" style="623" customWidth="1"/>
    <col min="1546" max="1546" width="10.109375" style="623" customWidth="1"/>
    <col min="1547" max="1792" width="8.88671875" style="623"/>
    <col min="1793" max="1793" width="10.6640625" style="623" customWidth="1"/>
    <col min="1794" max="1794" width="11.77734375" style="623" customWidth="1"/>
    <col min="1795" max="1795" width="8.6640625" style="623" customWidth="1"/>
    <col min="1796" max="1796" width="9.6640625" style="623" customWidth="1"/>
    <col min="1797" max="1797" width="8.6640625" style="623" customWidth="1"/>
    <col min="1798" max="1798" width="9.6640625" style="623" customWidth="1"/>
    <col min="1799" max="1799" width="10.109375" style="623" customWidth="1"/>
    <col min="1800" max="1800" width="10.77734375" style="623" customWidth="1"/>
    <col min="1801" max="1801" width="10.44140625" style="623" customWidth="1"/>
    <col min="1802" max="1802" width="10.109375" style="623" customWidth="1"/>
    <col min="1803" max="2048" width="8.88671875" style="623"/>
    <col min="2049" max="2049" width="10.6640625" style="623" customWidth="1"/>
    <col min="2050" max="2050" width="11.77734375" style="623" customWidth="1"/>
    <col min="2051" max="2051" width="8.6640625" style="623" customWidth="1"/>
    <col min="2052" max="2052" width="9.6640625" style="623" customWidth="1"/>
    <col min="2053" max="2053" width="8.6640625" style="623" customWidth="1"/>
    <col min="2054" max="2054" width="9.6640625" style="623" customWidth="1"/>
    <col min="2055" max="2055" width="10.109375" style="623" customWidth="1"/>
    <col min="2056" max="2056" width="10.77734375" style="623" customWidth="1"/>
    <col min="2057" max="2057" width="10.44140625" style="623" customWidth="1"/>
    <col min="2058" max="2058" width="10.109375" style="623" customWidth="1"/>
    <col min="2059" max="2304" width="8.88671875" style="623"/>
    <col min="2305" max="2305" width="10.6640625" style="623" customWidth="1"/>
    <col min="2306" max="2306" width="11.77734375" style="623" customWidth="1"/>
    <col min="2307" max="2307" width="8.6640625" style="623" customWidth="1"/>
    <col min="2308" max="2308" width="9.6640625" style="623" customWidth="1"/>
    <col min="2309" max="2309" width="8.6640625" style="623" customWidth="1"/>
    <col min="2310" max="2310" width="9.6640625" style="623" customWidth="1"/>
    <col min="2311" max="2311" width="10.109375" style="623" customWidth="1"/>
    <col min="2312" max="2312" width="10.77734375" style="623" customWidth="1"/>
    <col min="2313" max="2313" width="10.44140625" style="623" customWidth="1"/>
    <col min="2314" max="2314" width="10.109375" style="623" customWidth="1"/>
    <col min="2315" max="2560" width="8.88671875" style="623"/>
    <col min="2561" max="2561" width="10.6640625" style="623" customWidth="1"/>
    <col min="2562" max="2562" width="11.77734375" style="623" customWidth="1"/>
    <col min="2563" max="2563" width="8.6640625" style="623" customWidth="1"/>
    <col min="2564" max="2564" width="9.6640625" style="623" customWidth="1"/>
    <col min="2565" max="2565" width="8.6640625" style="623" customWidth="1"/>
    <col min="2566" max="2566" width="9.6640625" style="623" customWidth="1"/>
    <col min="2567" max="2567" width="10.109375" style="623" customWidth="1"/>
    <col min="2568" max="2568" width="10.77734375" style="623" customWidth="1"/>
    <col min="2569" max="2569" width="10.44140625" style="623" customWidth="1"/>
    <col min="2570" max="2570" width="10.109375" style="623" customWidth="1"/>
    <col min="2571" max="2816" width="8.88671875" style="623"/>
    <col min="2817" max="2817" width="10.6640625" style="623" customWidth="1"/>
    <col min="2818" max="2818" width="11.77734375" style="623" customWidth="1"/>
    <col min="2819" max="2819" width="8.6640625" style="623" customWidth="1"/>
    <col min="2820" max="2820" width="9.6640625" style="623" customWidth="1"/>
    <col min="2821" max="2821" width="8.6640625" style="623" customWidth="1"/>
    <col min="2822" max="2822" width="9.6640625" style="623" customWidth="1"/>
    <col min="2823" max="2823" width="10.109375" style="623" customWidth="1"/>
    <col min="2824" max="2824" width="10.77734375" style="623" customWidth="1"/>
    <col min="2825" max="2825" width="10.44140625" style="623" customWidth="1"/>
    <col min="2826" max="2826" width="10.109375" style="623" customWidth="1"/>
    <col min="2827" max="3072" width="8.88671875" style="623"/>
    <col min="3073" max="3073" width="10.6640625" style="623" customWidth="1"/>
    <col min="3074" max="3074" width="11.77734375" style="623" customWidth="1"/>
    <col min="3075" max="3075" width="8.6640625" style="623" customWidth="1"/>
    <col min="3076" max="3076" width="9.6640625" style="623" customWidth="1"/>
    <col min="3077" max="3077" width="8.6640625" style="623" customWidth="1"/>
    <col min="3078" max="3078" width="9.6640625" style="623" customWidth="1"/>
    <col min="3079" max="3079" width="10.109375" style="623" customWidth="1"/>
    <col min="3080" max="3080" width="10.77734375" style="623" customWidth="1"/>
    <col min="3081" max="3081" width="10.44140625" style="623" customWidth="1"/>
    <col min="3082" max="3082" width="10.109375" style="623" customWidth="1"/>
    <col min="3083" max="3328" width="8.88671875" style="623"/>
    <col min="3329" max="3329" width="10.6640625" style="623" customWidth="1"/>
    <col min="3330" max="3330" width="11.77734375" style="623" customWidth="1"/>
    <col min="3331" max="3331" width="8.6640625" style="623" customWidth="1"/>
    <col min="3332" max="3332" width="9.6640625" style="623" customWidth="1"/>
    <col min="3333" max="3333" width="8.6640625" style="623" customWidth="1"/>
    <col min="3334" max="3334" width="9.6640625" style="623" customWidth="1"/>
    <col min="3335" max="3335" width="10.109375" style="623" customWidth="1"/>
    <col min="3336" max="3336" width="10.77734375" style="623" customWidth="1"/>
    <col min="3337" max="3337" width="10.44140625" style="623" customWidth="1"/>
    <col min="3338" max="3338" width="10.109375" style="623" customWidth="1"/>
    <col min="3339" max="3584" width="8.88671875" style="623"/>
    <col min="3585" max="3585" width="10.6640625" style="623" customWidth="1"/>
    <col min="3586" max="3586" width="11.77734375" style="623" customWidth="1"/>
    <col min="3587" max="3587" width="8.6640625" style="623" customWidth="1"/>
    <col min="3588" max="3588" width="9.6640625" style="623" customWidth="1"/>
    <col min="3589" max="3589" width="8.6640625" style="623" customWidth="1"/>
    <col min="3590" max="3590" width="9.6640625" style="623" customWidth="1"/>
    <col min="3591" max="3591" width="10.109375" style="623" customWidth="1"/>
    <col min="3592" max="3592" width="10.77734375" style="623" customWidth="1"/>
    <col min="3593" max="3593" width="10.44140625" style="623" customWidth="1"/>
    <col min="3594" max="3594" width="10.109375" style="623" customWidth="1"/>
    <col min="3595" max="3840" width="8.88671875" style="623"/>
    <col min="3841" max="3841" width="10.6640625" style="623" customWidth="1"/>
    <col min="3842" max="3842" width="11.77734375" style="623" customWidth="1"/>
    <col min="3843" max="3843" width="8.6640625" style="623" customWidth="1"/>
    <col min="3844" max="3844" width="9.6640625" style="623" customWidth="1"/>
    <col min="3845" max="3845" width="8.6640625" style="623" customWidth="1"/>
    <col min="3846" max="3846" width="9.6640625" style="623" customWidth="1"/>
    <col min="3847" max="3847" width="10.109375" style="623" customWidth="1"/>
    <col min="3848" max="3848" width="10.77734375" style="623" customWidth="1"/>
    <col min="3849" max="3849" width="10.44140625" style="623" customWidth="1"/>
    <col min="3850" max="3850" width="10.109375" style="623" customWidth="1"/>
    <col min="3851" max="4096" width="8.88671875" style="623"/>
    <col min="4097" max="4097" width="10.6640625" style="623" customWidth="1"/>
    <col min="4098" max="4098" width="11.77734375" style="623" customWidth="1"/>
    <col min="4099" max="4099" width="8.6640625" style="623" customWidth="1"/>
    <col min="4100" max="4100" width="9.6640625" style="623" customWidth="1"/>
    <col min="4101" max="4101" width="8.6640625" style="623" customWidth="1"/>
    <col min="4102" max="4102" width="9.6640625" style="623" customWidth="1"/>
    <col min="4103" max="4103" width="10.109375" style="623" customWidth="1"/>
    <col min="4104" max="4104" width="10.77734375" style="623" customWidth="1"/>
    <col min="4105" max="4105" width="10.44140625" style="623" customWidth="1"/>
    <col min="4106" max="4106" width="10.109375" style="623" customWidth="1"/>
    <col min="4107" max="4352" width="8.88671875" style="623"/>
    <col min="4353" max="4353" width="10.6640625" style="623" customWidth="1"/>
    <col min="4354" max="4354" width="11.77734375" style="623" customWidth="1"/>
    <col min="4355" max="4355" width="8.6640625" style="623" customWidth="1"/>
    <col min="4356" max="4356" width="9.6640625" style="623" customWidth="1"/>
    <col min="4357" max="4357" width="8.6640625" style="623" customWidth="1"/>
    <col min="4358" max="4358" width="9.6640625" style="623" customWidth="1"/>
    <col min="4359" max="4359" width="10.109375" style="623" customWidth="1"/>
    <col min="4360" max="4360" width="10.77734375" style="623" customWidth="1"/>
    <col min="4361" max="4361" width="10.44140625" style="623" customWidth="1"/>
    <col min="4362" max="4362" width="10.109375" style="623" customWidth="1"/>
    <col min="4363" max="4608" width="8.88671875" style="623"/>
    <col min="4609" max="4609" width="10.6640625" style="623" customWidth="1"/>
    <col min="4610" max="4610" width="11.77734375" style="623" customWidth="1"/>
    <col min="4611" max="4611" width="8.6640625" style="623" customWidth="1"/>
    <col min="4612" max="4612" width="9.6640625" style="623" customWidth="1"/>
    <col min="4613" max="4613" width="8.6640625" style="623" customWidth="1"/>
    <col min="4614" max="4614" width="9.6640625" style="623" customWidth="1"/>
    <col min="4615" max="4615" width="10.109375" style="623" customWidth="1"/>
    <col min="4616" max="4616" width="10.77734375" style="623" customWidth="1"/>
    <col min="4617" max="4617" width="10.44140625" style="623" customWidth="1"/>
    <col min="4618" max="4618" width="10.109375" style="623" customWidth="1"/>
    <col min="4619" max="4864" width="8.88671875" style="623"/>
    <col min="4865" max="4865" width="10.6640625" style="623" customWidth="1"/>
    <col min="4866" max="4866" width="11.77734375" style="623" customWidth="1"/>
    <col min="4867" max="4867" width="8.6640625" style="623" customWidth="1"/>
    <col min="4868" max="4868" width="9.6640625" style="623" customWidth="1"/>
    <col min="4869" max="4869" width="8.6640625" style="623" customWidth="1"/>
    <col min="4870" max="4870" width="9.6640625" style="623" customWidth="1"/>
    <col min="4871" max="4871" width="10.109375" style="623" customWidth="1"/>
    <col min="4872" max="4872" width="10.77734375" style="623" customWidth="1"/>
    <col min="4873" max="4873" width="10.44140625" style="623" customWidth="1"/>
    <col min="4874" max="4874" width="10.109375" style="623" customWidth="1"/>
    <col min="4875" max="5120" width="8.88671875" style="623"/>
    <col min="5121" max="5121" width="10.6640625" style="623" customWidth="1"/>
    <col min="5122" max="5122" width="11.77734375" style="623" customWidth="1"/>
    <col min="5123" max="5123" width="8.6640625" style="623" customWidth="1"/>
    <col min="5124" max="5124" width="9.6640625" style="623" customWidth="1"/>
    <col min="5125" max="5125" width="8.6640625" style="623" customWidth="1"/>
    <col min="5126" max="5126" width="9.6640625" style="623" customWidth="1"/>
    <col min="5127" max="5127" width="10.109375" style="623" customWidth="1"/>
    <col min="5128" max="5128" width="10.77734375" style="623" customWidth="1"/>
    <col min="5129" max="5129" width="10.44140625" style="623" customWidth="1"/>
    <col min="5130" max="5130" width="10.109375" style="623" customWidth="1"/>
    <col min="5131" max="5376" width="8.88671875" style="623"/>
    <col min="5377" max="5377" width="10.6640625" style="623" customWidth="1"/>
    <col min="5378" max="5378" width="11.77734375" style="623" customWidth="1"/>
    <col min="5379" max="5379" width="8.6640625" style="623" customWidth="1"/>
    <col min="5380" max="5380" width="9.6640625" style="623" customWidth="1"/>
    <col min="5381" max="5381" width="8.6640625" style="623" customWidth="1"/>
    <col min="5382" max="5382" width="9.6640625" style="623" customWidth="1"/>
    <col min="5383" max="5383" width="10.109375" style="623" customWidth="1"/>
    <col min="5384" max="5384" width="10.77734375" style="623" customWidth="1"/>
    <col min="5385" max="5385" width="10.44140625" style="623" customWidth="1"/>
    <col min="5386" max="5386" width="10.109375" style="623" customWidth="1"/>
    <col min="5387" max="5632" width="8.88671875" style="623"/>
    <col min="5633" max="5633" width="10.6640625" style="623" customWidth="1"/>
    <col min="5634" max="5634" width="11.77734375" style="623" customWidth="1"/>
    <col min="5635" max="5635" width="8.6640625" style="623" customWidth="1"/>
    <col min="5636" max="5636" width="9.6640625" style="623" customWidth="1"/>
    <col min="5637" max="5637" width="8.6640625" style="623" customWidth="1"/>
    <col min="5638" max="5638" width="9.6640625" style="623" customWidth="1"/>
    <col min="5639" max="5639" width="10.109375" style="623" customWidth="1"/>
    <col min="5640" max="5640" width="10.77734375" style="623" customWidth="1"/>
    <col min="5641" max="5641" width="10.44140625" style="623" customWidth="1"/>
    <col min="5642" max="5642" width="10.109375" style="623" customWidth="1"/>
    <col min="5643" max="5888" width="8.88671875" style="623"/>
    <col min="5889" max="5889" width="10.6640625" style="623" customWidth="1"/>
    <col min="5890" max="5890" width="11.77734375" style="623" customWidth="1"/>
    <col min="5891" max="5891" width="8.6640625" style="623" customWidth="1"/>
    <col min="5892" max="5892" width="9.6640625" style="623" customWidth="1"/>
    <col min="5893" max="5893" width="8.6640625" style="623" customWidth="1"/>
    <col min="5894" max="5894" width="9.6640625" style="623" customWidth="1"/>
    <col min="5895" max="5895" width="10.109375" style="623" customWidth="1"/>
    <col min="5896" max="5896" width="10.77734375" style="623" customWidth="1"/>
    <col min="5897" max="5897" width="10.44140625" style="623" customWidth="1"/>
    <col min="5898" max="5898" width="10.109375" style="623" customWidth="1"/>
    <col min="5899" max="6144" width="8.88671875" style="623"/>
    <col min="6145" max="6145" width="10.6640625" style="623" customWidth="1"/>
    <col min="6146" max="6146" width="11.77734375" style="623" customWidth="1"/>
    <col min="6147" max="6147" width="8.6640625" style="623" customWidth="1"/>
    <col min="6148" max="6148" width="9.6640625" style="623" customWidth="1"/>
    <col min="6149" max="6149" width="8.6640625" style="623" customWidth="1"/>
    <col min="6150" max="6150" width="9.6640625" style="623" customWidth="1"/>
    <col min="6151" max="6151" width="10.109375" style="623" customWidth="1"/>
    <col min="6152" max="6152" width="10.77734375" style="623" customWidth="1"/>
    <col min="6153" max="6153" width="10.44140625" style="623" customWidth="1"/>
    <col min="6154" max="6154" width="10.109375" style="623" customWidth="1"/>
    <col min="6155" max="6400" width="8.88671875" style="623"/>
    <col min="6401" max="6401" width="10.6640625" style="623" customWidth="1"/>
    <col min="6402" max="6402" width="11.77734375" style="623" customWidth="1"/>
    <col min="6403" max="6403" width="8.6640625" style="623" customWidth="1"/>
    <col min="6404" max="6404" width="9.6640625" style="623" customWidth="1"/>
    <col min="6405" max="6405" width="8.6640625" style="623" customWidth="1"/>
    <col min="6406" max="6406" width="9.6640625" style="623" customWidth="1"/>
    <col min="6407" max="6407" width="10.109375" style="623" customWidth="1"/>
    <col min="6408" max="6408" width="10.77734375" style="623" customWidth="1"/>
    <col min="6409" max="6409" width="10.44140625" style="623" customWidth="1"/>
    <col min="6410" max="6410" width="10.109375" style="623" customWidth="1"/>
    <col min="6411" max="6656" width="8.88671875" style="623"/>
    <col min="6657" max="6657" width="10.6640625" style="623" customWidth="1"/>
    <col min="6658" max="6658" width="11.77734375" style="623" customWidth="1"/>
    <col min="6659" max="6659" width="8.6640625" style="623" customWidth="1"/>
    <col min="6660" max="6660" width="9.6640625" style="623" customWidth="1"/>
    <col min="6661" max="6661" width="8.6640625" style="623" customWidth="1"/>
    <col min="6662" max="6662" width="9.6640625" style="623" customWidth="1"/>
    <col min="6663" max="6663" width="10.109375" style="623" customWidth="1"/>
    <col min="6664" max="6664" width="10.77734375" style="623" customWidth="1"/>
    <col min="6665" max="6665" width="10.44140625" style="623" customWidth="1"/>
    <col min="6666" max="6666" width="10.109375" style="623" customWidth="1"/>
    <col min="6667" max="6912" width="8.88671875" style="623"/>
    <col min="6913" max="6913" width="10.6640625" style="623" customWidth="1"/>
    <col min="6914" max="6914" width="11.77734375" style="623" customWidth="1"/>
    <col min="6915" max="6915" width="8.6640625" style="623" customWidth="1"/>
    <col min="6916" max="6916" width="9.6640625" style="623" customWidth="1"/>
    <col min="6917" max="6917" width="8.6640625" style="623" customWidth="1"/>
    <col min="6918" max="6918" width="9.6640625" style="623" customWidth="1"/>
    <col min="6919" max="6919" width="10.109375" style="623" customWidth="1"/>
    <col min="6920" max="6920" width="10.77734375" style="623" customWidth="1"/>
    <col min="6921" max="6921" width="10.44140625" style="623" customWidth="1"/>
    <col min="6922" max="6922" width="10.109375" style="623" customWidth="1"/>
    <col min="6923" max="7168" width="8.88671875" style="623"/>
    <col min="7169" max="7169" width="10.6640625" style="623" customWidth="1"/>
    <col min="7170" max="7170" width="11.77734375" style="623" customWidth="1"/>
    <col min="7171" max="7171" width="8.6640625" style="623" customWidth="1"/>
    <col min="7172" max="7172" width="9.6640625" style="623" customWidth="1"/>
    <col min="7173" max="7173" width="8.6640625" style="623" customWidth="1"/>
    <col min="7174" max="7174" width="9.6640625" style="623" customWidth="1"/>
    <col min="7175" max="7175" width="10.109375" style="623" customWidth="1"/>
    <col min="7176" max="7176" width="10.77734375" style="623" customWidth="1"/>
    <col min="7177" max="7177" width="10.44140625" style="623" customWidth="1"/>
    <col min="7178" max="7178" width="10.109375" style="623" customWidth="1"/>
    <col min="7179" max="7424" width="8.88671875" style="623"/>
    <col min="7425" max="7425" width="10.6640625" style="623" customWidth="1"/>
    <col min="7426" max="7426" width="11.77734375" style="623" customWidth="1"/>
    <col min="7427" max="7427" width="8.6640625" style="623" customWidth="1"/>
    <col min="7428" max="7428" width="9.6640625" style="623" customWidth="1"/>
    <col min="7429" max="7429" width="8.6640625" style="623" customWidth="1"/>
    <col min="7430" max="7430" width="9.6640625" style="623" customWidth="1"/>
    <col min="7431" max="7431" width="10.109375" style="623" customWidth="1"/>
    <col min="7432" max="7432" width="10.77734375" style="623" customWidth="1"/>
    <col min="7433" max="7433" width="10.44140625" style="623" customWidth="1"/>
    <col min="7434" max="7434" width="10.109375" style="623" customWidth="1"/>
    <col min="7435" max="7680" width="8.88671875" style="623"/>
    <col min="7681" max="7681" width="10.6640625" style="623" customWidth="1"/>
    <col min="7682" max="7682" width="11.77734375" style="623" customWidth="1"/>
    <col min="7683" max="7683" width="8.6640625" style="623" customWidth="1"/>
    <col min="7684" max="7684" width="9.6640625" style="623" customWidth="1"/>
    <col min="7685" max="7685" width="8.6640625" style="623" customWidth="1"/>
    <col min="7686" max="7686" width="9.6640625" style="623" customWidth="1"/>
    <col min="7687" max="7687" width="10.109375" style="623" customWidth="1"/>
    <col min="7688" max="7688" width="10.77734375" style="623" customWidth="1"/>
    <col min="7689" max="7689" width="10.44140625" style="623" customWidth="1"/>
    <col min="7690" max="7690" width="10.109375" style="623" customWidth="1"/>
    <col min="7691" max="7936" width="8.88671875" style="623"/>
    <col min="7937" max="7937" width="10.6640625" style="623" customWidth="1"/>
    <col min="7938" max="7938" width="11.77734375" style="623" customWidth="1"/>
    <col min="7939" max="7939" width="8.6640625" style="623" customWidth="1"/>
    <col min="7940" max="7940" width="9.6640625" style="623" customWidth="1"/>
    <col min="7941" max="7941" width="8.6640625" style="623" customWidth="1"/>
    <col min="7942" max="7942" width="9.6640625" style="623" customWidth="1"/>
    <col min="7943" max="7943" width="10.109375" style="623" customWidth="1"/>
    <col min="7944" max="7944" width="10.77734375" style="623" customWidth="1"/>
    <col min="7945" max="7945" width="10.44140625" style="623" customWidth="1"/>
    <col min="7946" max="7946" width="10.109375" style="623" customWidth="1"/>
    <col min="7947" max="8192" width="8.88671875" style="623"/>
    <col min="8193" max="8193" width="10.6640625" style="623" customWidth="1"/>
    <col min="8194" max="8194" width="11.77734375" style="623" customWidth="1"/>
    <col min="8195" max="8195" width="8.6640625" style="623" customWidth="1"/>
    <col min="8196" max="8196" width="9.6640625" style="623" customWidth="1"/>
    <col min="8197" max="8197" width="8.6640625" style="623" customWidth="1"/>
    <col min="8198" max="8198" width="9.6640625" style="623" customWidth="1"/>
    <col min="8199" max="8199" width="10.109375" style="623" customWidth="1"/>
    <col min="8200" max="8200" width="10.77734375" style="623" customWidth="1"/>
    <col min="8201" max="8201" width="10.44140625" style="623" customWidth="1"/>
    <col min="8202" max="8202" width="10.109375" style="623" customWidth="1"/>
    <col min="8203" max="8448" width="8.88671875" style="623"/>
    <col min="8449" max="8449" width="10.6640625" style="623" customWidth="1"/>
    <col min="8450" max="8450" width="11.77734375" style="623" customWidth="1"/>
    <col min="8451" max="8451" width="8.6640625" style="623" customWidth="1"/>
    <col min="8452" max="8452" width="9.6640625" style="623" customWidth="1"/>
    <col min="8453" max="8453" width="8.6640625" style="623" customWidth="1"/>
    <col min="8454" max="8454" width="9.6640625" style="623" customWidth="1"/>
    <col min="8455" max="8455" width="10.109375" style="623" customWidth="1"/>
    <col min="8456" max="8456" width="10.77734375" style="623" customWidth="1"/>
    <col min="8457" max="8457" width="10.44140625" style="623" customWidth="1"/>
    <col min="8458" max="8458" width="10.109375" style="623" customWidth="1"/>
    <col min="8459" max="8704" width="8.88671875" style="623"/>
    <col min="8705" max="8705" width="10.6640625" style="623" customWidth="1"/>
    <col min="8706" max="8706" width="11.77734375" style="623" customWidth="1"/>
    <col min="8707" max="8707" width="8.6640625" style="623" customWidth="1"/>
    <col min="8708" max="8708" width="9.6640625" style="623" customWidth="1"/>
    <col min="8709" max="8709" width="8.6640625" style="623" customWidth="1"/>
    <col min="8710" max="8710" width="9.6640625" style="623" customWidth="1"/>
    <col min="8711" max="8711" width="10.109375" style="623" customWidth="1"/>
    <col min="8712" max="8712" width="10.77734375" style="623" customWidth="1"/>
    <col min="8713" max="8713" width="10.44140625" style="623" customWidth="1"/>
    <col min="8714" max="8714" width="10.109375" style="623" customWidth="1"/>
    <col min="8715" max="8960" width="8.88671875" style="623"/>
    <col min="8961" max="8961" width="10.6640625" style="623" customWidth="1"/>
    <col min="8962" max="8962" width="11.77734375" style="623" customWidth="1"/>
    <col min="8963" max="8963" width="8.6640625" style="623" customWidth="1"/>
    <col min="8964" max="8964" width="9.6640625" style="623" customWidth="1"/>
    <col min="8965" max="8965" width="8.6640625" style="623" customWidth="1"/>
    <col min="8966" max="8966" width="9.6640625" style="623" customWidth="1"/>
    <col min="8967" max="8967" width="10.109375" style="623" customWidth="1"/>
    <col min="8968" max="8968" width="10.77734375" style="623" customWidth="1"/>
    <col min="8969" max="8969" width="10.44140625" style="623" customWidth="1"/>
    <col min="8970" max="8970" width="10.109375" style="623" customWidth="1"/>
    <col min="8971" max="9216" width="8.88671875" style="623"/>
    <col min="9217" max="9217" width="10.6640625" style="623" customWidth="1"/>
    <col min="9218" max="9218" width="11.77734375" style="623" customWidth="1"/>
    <col min="9219" max="9219" width="8.6640625" style="623" customWidth="1"/>
    <col min="9220" max="9220" width="9.6640625" style="623" customWidth="1"/>
    <col min="9221" max="9221" width="8.6640625" style="623" customWidth="1"/>
    <col min="9222" max="9222" width="9.6640625" style="623" customWidth="1"/>
    <col min="9223" max="9223" width="10.109375" style="623" customWidth="1"/>
    <col min="9224" max="9224" width="10.77734375" style="623" customWidth="1"/>
    <col min="9225" max="9225" width="10.44140625" style="623" customWidth="1"/>
    <col min="9226" max="9226" width="10.109375" style="623" customWidth="1"/>
    <col min="9227" max="9472" width="8.88671875" style="623"/>
    <col min="9473" max="9473" width="10.6640625" style="623" customWidth="1"/>
    <col min="9474" max="9474" width="11.77734375" style="623" customWidth="1"/>
    <col min="9475" max="9475" width="8.6640625" style="623" customWidth="1"/>
    <col min="9476" max="9476" width="9.6640625" style="623" customWidth="1"/>
    <col min="9477" max="9477" width="8.6640625" style="623" customWidth="1"/>
    <col min="9478" max="9478" width="9.6640625" style="623" customWidth="1"/>
    <col min="9479" max="9479" width="10.109375" style="623" customWidth="1"/>
    <col min="9480" max="9480" width="10.77734375" style="623" customWidth="1"/>
    <col min="9481" max="9481" width="10.44140625" style="623" customWidth="1"/>
    <col min="9482" max="9482" width="10.109375" style="623" customWidth="1"/>
    <col min="9483" max="9728" width="8.88671875" style="623"/>
    <col min="9729" max="9729" width="10.6640625" style="623" customWidth="1"/>
    <col min="9730" max="9730" width="11.77734375" style="623" customWidth="1"/>
    <col min="9731" max="9731" width="8.6640625" style="623" customWidth="1"/>
    <col min="9732" max="9732" width="9.6640625" style="623" customWidth="1"/>
    <col min="9733" max="9733" width="8.6640625" style="623" customWidth="1"/>
    <col min="9734" max="9734" width="9.6640625" style="623" customWidth="1"/>
    <col min="9735" max="9735" width="10.109375" style="623" customWidth="1"/>
    <col min="9736" max="9736" width="10.77734375" style="623" customWidth="1"/>
    <col min="9737" max="9737" width="10.44140625" style="623" customWidth="1"/>
    <col min="9738" max="9738" width="10.109375" style="623" customWidth="1"/>
    <col min="9739" max="9984" width="8.88671875" style="623"/>
    <col min="9985" max="9985" width="10.6640625" style="623" customWidth="1"/>
    <col min="9986" max="9986" width="11.77734375" style="623" customWidth="1"/>
    <col min="9987" max="9987" width="8.6640625" style="623" customWidth="1"/>
    <col min="9988" max="9988" width="9.6640625" style="623" customWidth="1"/>
    <col min="9989" max="9989" width="8.6640625" style="623" customWidth="1"/>
    <col min="9990" max="9990" width="9.6640625" style="623" customWidth="1"/>
    <col min="9991" max="9991" width="10.109375" style="623" customWidth="1"/>
    <col min="9992" max="9992" width="10.77734375" style="623" customWidth="1"/>
    <col min="9993" max="9993" width="10.44140625" style="623" customWidth="1"/>
    <col min="9994" max="9994" width="10.109375" style="623" customWidth="1"/>
    <col min="9995" max="10240" width="8.88671875" style="623"/>
    <col min="10241" max="10241" width="10.6640625" style="623" customWidth="1"/>
    <col min="10242" max="10242" width="11.77734375" style="623" customWidth="1"/>
    <col min="10243" max="10243" width="8.6640625" style="623" customWidth="1"/>
    <col min="10244" max="10244" width="9.6640625" style="623" customWidth="1"/>
    <col min="10245" max="10245" width="8.6640625" style="623" customWidth="1"/>
    <col min="10246" max="10246" width="9.6640625" style="623" customWidth="1"/>
    <col min="10247" max="10247" width="10.109375" style="623" customWidth="1"/>
    <col min="10248" max="10248" width="10.77734375" style="623" customWidth="1"/>
    <col min="10249" max="10249" width="10.44140625" style="623" customWidth="1"/>
    <col min="10250" max="10250" width="10.109375" style="623" customWidth="1"/>
    <col min="10251" max="10496" width="8.88671875" style="623"/>
    <col min="10497" max="10497" width="10.6640625" style="623" customWidth="1"/>
    <col min="10498" max="10498" width="11.77734375" style="623" customWidth="1"/>
    <col min="10499" max="10499" width="8.6640625" style="623" customWidth="1"/>
    <col min="10500" max="10500" width="9.6640625" style="623" customWidth="1"/>
    <col min="10501" max="10501" width="8.6640625" style="623" customWidth="1"/>
    <col min="10502" max="10502" width="9.6640625" style="623" customWidth="1"/>
    <col min="10503" max="10503" width="10.109375" style="623" customWidth="1"/>
    <col min="10504" max="10504" width="10.77734375" style="623" customWidth="1"/>
    <col min="10505" max="10505" width="10.44140625" style="623" customWidth="1"/>
    <col min="10506" max="10506" width="10.109375" style="623" customWidth="1"/>
    <col min="10507" max="10752" width="8.88671875" style="623"/>
    <col min="10753" max="10753" width="10.6640625" style="623" customWidth="1"/>
    <col min="10754" max="10754" width="11.77734375" style="623" customWidth="1"/>
    <col min="10755" max="10755" width="8.6640625" style="623" customWidth="1"/>
    <col min="10756" max="10756" width="9.6640625" style="623" customWidth="1"/>
    <col min="10757" max="10757" width="8.6640625" style="623" customWidth="1"/>
    <col min="10758" max="10758" width="9.6640625" style="623" customWidth="1"/>
    <col min="10759" max="10759" width="10.109375" style="623" customWidth="1"/>
    <col min="10760" max="10760" width="10.77734375" style="623" customWidth="1"/>
    <col min="10761" max="10761" width="10.44140625" style="623" customWidth="1"/>
    <col min="10762" max="10762" width="10.109375" style="623" customWidth="1"/>
    <col min="10763" max="11008" width="8.88671875" style="623"/>
    <col min="11009" max="11009" width="10.6640625" style="623" customWidth="1"/>
    <col min="11010" max="11010" width="11.77734375" style="623" customWidth="1"/>
    <col min="11011" max="11011" width="8.6640625" style="623" customWidth="1"/>
    <col min="11012" max="11012" width="9.6640625" style="623" customWidth="1"/>
    <col min="11013" max="11013" width="8.6640625" style="623" customWidth="1"/>
    <col min="11014" max="11014" width="9.6640625" style="623" customWidth="1"/>
    <col min="11015" max="11015" width="10.109375" style="623" customWidth="1"/>
    <col min="11016" max="11016" width="10.77734375" style="623" customWidth="1"/>
    <col min="11017" max="11017" width="10.44140625" style="623" customWidth="1"/>
    <col min="11018" max="11018" width="10.109375" style="623" customWidth="1"/>
    <col min="11019" max="11264" width="8.88671875" style="623"/>
    <col min="11265" max="11265" width="10.6640625" style="623" customWidth="1"/>
    <col min="11266" max="11266" width="11.77734375" style="623" customWidth="1"/>
    <col min="11267" max="11267" width="8.6640625" style="623" customWidth="1"/>
    <col min="11268" max="11268" width="9.6640625" style="623" customWidth="1"/>
    <col min="11269" max="11269" width="8.6640625" style="623" customWidth="1"/>
    <col min="11270" max="11270" width="9.6640625" style="623" customWidth="1"/>
    <col min="11271" max="11271" width="10.109375" style="623" customWidth="1"/>
    <col min="11272" max="11272" width="10.77734375" style="623" customWidth="1"/>
    <col min="11273" max="11273" width="10.44140625" style="623" customWidth="1"/>
    <col min="11274" max="11274" width="10.109375" style="623" customWidth="1"/>
    <col min="11275" max="11520" width="8.88671875" style="623"/>
    <col min="11521" max="11521" width="10.6640625" style="623" customWidth="1"/>
    <col min="11522" max="11522" width="11.77734375" style="623" customWidth="1"/>
    <col min="11523" max="11523" width="8.6640625" style="623" customWidth="1"/>
    <col min="11524" max="11524" width="9.6640625" style="623" customWidth="1"/>
    <col min="11525" max="11525" width="8.6640625" style="623" customWidth="1"/>
    <col min="11526" max="11526" width="9.6640625" style="623" customWidth="1"/>
    <col min="11527" max="11527" width="10.109375" style="623" customWidth="1"/>
    <col min="11528" max="11528" width="10.77734375" style="623" customWidth="1"/>
    <col min="11529" max="11529" width="10.44140625" style="623" customWidth="1"/>
    <col min="11530" max="11530" width="10.109375" style="623" customWidth="1"/>
    <col min="11531" max="11776" width="8.88671875" style="623"/>
    <col min="11777" max="11777" width="10.6640625" style="623" customWidth="1"/>
    <col min="11778" max="11778" width="11.77734375" style="623" customWidth="1"/>
    <col min="11779" max="11779" width="8.6640625" style="623" customWidth="1"/>
    <col min="11780" max="11780" width="9.6640625" style="623" customWidth="1"/>
    <col min="11781" max="11781" width="8.6640625" style="623" customWidth="1"/>
    <col min="11782" max="11782" width="9.6640625" style="623" customWidth="1"/>
    <col min="11783" max="11783" width="10.109375" style="623" customWidth="1"/>
    <col min="11784" max="11784" width="10.77734375" style="623" customWidth="1"/>
    <col min="11785" max="11785" width="10.44140625" style="623" customWidth="1"/>
    <col min="11786" max="11786" width="10.109375" style="623" customWidth="1"/>
    <col min="11787" max="12032" width="8.88671875" style="623"/>
    <col min="12033" max="12033" width="10.6640625" style="623" customWidth="1"/>
    <col min="12034" max="12034" width="11.77734375" style="623" customWidth="1"/>
    <col min="12035" max="12035" width="8.6640625" style="623" customWidth="1"/>
    <col min="12036" max="12036" width="9.6640625" style="623" customWidth="1"/>
    <col min="12037" max="12037" width="8.6640625" style="623" customWidth="1"/>
    <col min="12038" max="12038" width="9.6640625" style="623" customWidth="1"/>
    <col min="12039" max="12039" width="10.109375" style="623" customWidth="1"/>
    <col min="12040" max="12040" width="10.77734375" style="623" customWidth="1"/>
    <col min="12041" max="12041" width="10.44140625" style="623" customWidth="1"/>
    <col min="12042" max="12042" width="10.109375" style="623" customWidth="1"/>
    <col min="12043" max="12288" width="8.88671875" style="623"/>
    <col min="12289" max="12289" width="10.6640625" style="623" customWidth="1"/>
    <col min="12290" max="12290" width="11.77734375" style="623" customWidth="1"/>
    <col min="12291" max="12291" width="8.6640625" style="623" customWidth="1"/>
    <col min="12292" max="12292" width="9.6640625" style="623" customWidth="1"/>
    <col min="12293" max="12293" width="8.6640625" style="623" customWidth="1"/>
    <col min="12294" max="12294" width="9.6640625" style="623" customWidth="1"/>
    <col min="12295" max="12295" width="10.109375" style="623" customWidth="1"/>
    <col min="12296" max="12296" width="10.77734375" style="623" customWidth="1"/>
    <col min="12297" max="12297" width="10.44140625" style="623" customWidth="1"/>
    <col min="12298" max="12298" width="10.109375" style="623" customWidth="1"/>
    <col min="12299" max="12544" width="8.88671875" style="623"/>
    <col min="12545" max="12545" width="10.6640625" style="623" customWidth="1"/>
    <col min="12546" max="12546" width="11.77734375" style="623" customWidth="1"/>
    <col min="12547" max="12547" width="8.6640625" style="623" customWidth="1"/>
    <col min="12548" max="12548" width="9.6640625" style="623" customWidth="1"/>
    <col min="12549" max="12549" width="8.6640625" style="623" customWidth="1"/>
    <col min="12550" max="12550" width="9.6640625" style="623" customWidth="1"/>
    <col min="12551" max="12551" width="10.109375" style="623" customWidth="1"/>
    <col min="12552" max="12552" width="10.77734375" style="623" customWidth="1"/>
    <col min="12553" max="12553" width="10.44140625" style="623" customWidth="1"/>
    <col min="12554" max="12554" width="10.109375" style="623" customWidth="1"/>
    <col min="12555" max="12800" width="8.88671875" style="623"/>
    <col min="12801" max="12801" width="10.6640625" style="623" customWidth="1"/>
    <col min="12802" max="12802" width="11.77734375" style="623" customWidth="1"/>
    <col min="12803" max="12803" width="8.6640625" style="623" customWidth="1"/>
    <col min="12804" max="12804" width="9.6640625" style="623" customWidth="1"/>
    <col min="12805" max="12805" width="8.6640625" style="623" customWidth="1"/>
    <col min="12806" max="12806" width="9.6640625" style="623" customWidth="1"/>
    <col min="12807" max="12807" width="10.109375" style="623" customWidth="1"/>
    <col min="12808" max="12808" width="10.77734375" style="623" customWidth="1"/>
    <col min="12809" max="12809" width="10.44140625" style="623" customWidth="1"/>
    <col min="12810" max="12810" width="10.109375" style="623" customWidth="1"/>
    <col min="12811" max="13056" width="8.88671875" style="623"/>
    <col min="13057" max="13057" width="10.6640625" style="623" customWidth="1"/>
    <col min="13058" max="13058" width="11.77734375" style="623" customWidth="1"/>
    <col min="13059" max="13059" width="8.6640625" style="623" customWidth="1"/>
    <col min="13060" max="13060" width="9.6640625" style="623" customWidth="1"/>
    <col min="13061" max="13061" width="8.6640625" style="623" customWidth="1"/>
    <col min="13062" max="13062" width="9.6640625" style="623" customWidth="1"/>
    <col min="13063" max="13063" width="10.109375" style="623" customWidth="1"/>
    <col min="13064" max="13064" width="10.77734375" style="623" customWidth="1"/>
    <col min="13065" max="13065" width="10.44140625" style="623" customWidth="1"/>
    <col min="13066" max="13066" width="10.109375" style="623" customWidth="1"/>
    <col min="13067" max="13312" width="8.88671875" style="623"/>
    <col min="13313" max="13313" width="10.6640625" style="623" customWidth="1"/>
    <col min="13314" max="13314" width="11.77734375" style="623" customWidth="1"/>
    <col min="13315" max="13315" width="8.6640625" style="623" customWidth="1"/>
    <col min="13316" max="13316" width="9.6640625" style="623" customWidth="1"/>
    <col min="13317" max="13317" width="8.6640625" style="623" customWidth="1"/>
    <col min="13318" max="13318" width="9.6640625" style="623" customWidth="1"/>
    <col min="13319" max="13319" width="10.109375" style="623" customWidth="1"/>
    <col min="13320" max="13320" width="10.77734375" style="623" customWidth="1"/>
    <col min="13321" max="13321" width="10.44140625" style="623" customWidth="1"/>
    <col min="13322" max="13322" width="10.109375" style="623" customWidth="1"/>
    <col min="13323" max="13568" width="8.88671875" style="623"/>
    <col min="13569" max="13569" width="10.6640625" style="623" customWidth="1"/>
    <col min="13570" max="13570" width="11.77734375" style="623" customWidth="1"/>
    <col min="13571" max="13571" width="8.6640625" style="623" customWidth="1"/>
    <col min="13572" max="13572" width="9.6640625" style="623" customWidth="1"/>
    <col min="13573" max="13573" width="8.6640625" style="623" customWidth="1"/>
    <col min="13574" max="13574" width="9.6640625" style="623" customWidth="1"/>
    <col min="13575" max="13575" width="10.109375" style="623" customWidth="1"/>
    <col min="13576" max="13576" width="10.77734375" style="623" customWidth="1"/>
    <col min="13577" max="13577" width="10.44140625" style="623" customWidth="1"/>
    <col min="13578" max="13578" width="10.109375" style="623" customWidth="1"/>
    <col min="13579" max="13824" width="8.88671875" style="623"/>
    <col min="13825" max="13825" width="10.6640625" style="623" customWidth="1"/>
    <col min="13826" max="13826" width="11.77734375" style="623" customWidth="1"/>
    <col min="13827" max="13827" width="8.6640625" style="623" customWidth="1"/>
    <col min="13828" max="13828" width="9.6640625" style="623" customWidth="1"/>
    <col min="13829" max="13829" width="8.6640625" style="623" customWidth="1"/>
    <col min="13830" max="13830" width="9.6640625" style="623" customWidth="1"/>
    <col min="13831" max="13831" width="10.109375" style="623" customWidth="1"/>
    <col min="13832" max="13832" width="10.77734375" style="623" customWidth="1"/>
    <col min="13833" max="13833" width="10.44140625" style="623" customWidth="1"/>
    <col min="13834" max="13834" width="10.109375" style="623" customWidth="1"/>
    <col min="13835" max="14080" width="8.88671875" style="623"/>
    <col min="14081" max="14081" width="10.6640625" style="623" customWidth="1"/>
    <col min="14082" max="14082" width="11.77734375" style="623" customWidth="1"/>
    <col min="14083" max="14083" width="8.6640625" style="623" customWidth="1"/>
    <col min="14084" max="14084" width="9.6640625" style="623" customWidth="1"/>
    <col min="14085" max="14085" width="8.6640625" style="623" customWidth="1"/>
    <col min="14086" max="14086" width="9.6640625" style="623" customWidth="1"/>
    <col min="14087" max="14087" width="10.109375" style="623" customWidth="1"/>
    <col min="14088" max="14088" width="10.77734375" style="623" customWidth="1"/>
    <col min="14089" max="14089" width="10.44140625" style="623" customWidth="1"/>
    <col min="14090" max="14090" width="10.109375" style="623" customWidth="1"/>
    <col min="14091" max="14336" width="8.88671875" style="623"/>
    <col min="14337" max="14337" width="10.6640625" style="623" customWidth="1"/>
    <col min="14338" max="14338" width="11.77734375" style="623" customWidth="1"/>
    <col min="14339" max="14339" width="8.6640625" style="623" customWidth="1"/>
    <col min="14340" max="14340" width="9.6640625" style="623" customWidth="1"/>
    <col min="14341" max="14341" width="8.6640625" style="623" customWidth="1"/>
    <col min="14342" max="14342" width="9.6640625" style="623" customWidth="1"/>
    <col min="14343" max="14343" width="10.109375" style="623" customWidth="1"/>
    <col min="14344" max="14344" width="10.77734375" style="623" customWidth="1"/>
    <col min="14345" max="14345" width="10.44140625" style="623" customWidth="1"/>
    <col min="14346" max="14346" width="10.109375" style="623" customWidth="1"/>
    <col min="14347" max="14592" width="8.88671875" style="623"/>
    <col min="14593" max="14593" width="10.6640625" style="623" customWidth="1"/>
    <col min="14594" max="14594" width="11.77734375" style="623" customWidth="1"/>
    <col min="14595" max="14595" width="8.6640625" style="623" customWidth="1"/>
    <col min="14596" max="14596" width="9.6640625" style="623" customWidth="1"/>
    <col min="14597" max="14597" width="8.6640625" style="623" customWidth="1"/>
    <col min="14598" max="14598" width="9.6640625" style="623" customWidth="1"/>
    <col min="14599" max="14599" width="10.109375" style="623" customWidth="1"/>
    <col min="14600" max="14600" width="10.77734375" style="623" customWidth="1"/>
    <col min="14601" max="14601" width="10.44140625" style="623" customWidth="1"/>
    <col min="14602" max="14602" width="10.109375" style="623" customWidth="1"/>
    <col min="14603" max="14848" width="8.88671875" style="623"/>
    <col min="14849" max="14849" width="10.6640625" style="623" customWidth="1"/>
    <col min="14850" max="14850" width="11.77734375" style="623" customWidth="1"/>
    <col min="14851" max="14851" width="8.6640625" style="623" customWidth="1"/>
    <col min="14852" max="14852" width="9.6640625" style="623" customWidth="1"/>
    <col min="14853" max="14853" width="8.6640625" style="623" customWidth="1"/>
    <col min="14854" max="14854" width="9.6640625" style="623" customWidth="1"/>
    <col min="14855" max="14855" width="10.109375" style="623" customWidth="1"/>
    <col min="14856" max="14856" width="10.77734375" style="623" customWidth="1"/>
    <col min="14857" max="14857" width="10.44140625" style="623" customWidth="1"/>
    <col min="14858" max="14858" width="10.109375" style="623" customWidth="1"/>
    <col min="14859" max="15104" width="8.88671875" style="623"/>
    <col min="15105" max="15105" width="10.6640625" style="623" customWidth="1"/>
    <col min="15106" max="15106" width="11.77734375" style="623" customWidth="1"/>
    <col min="15107" max="15107" width="8.6640625" style="623" customWidth="1"/>
    <col min="15108" max="15108" width="9.6640625" style="623" customWidth="1"/>
    <col min="15109" max="15109" width="8.6640625" style="623" customWidth="1"/>
    <col min="15110" max="15110" width="9.6640625" style="623" customWidth="1"/>
    <col min="15111" max="15111" width="10.109375" style="623" customWidth="1"/>
    <col min="15112" max="15112" width="10.77734375" style="623" customWidth="1"/>
    <col min="15113" max="15113" width="10.44140625" style="623" customWidth="1"/>
    <col min="15114" max="15114" width="10.109375" style="623" customWidth="1"/>
    <col min="15115" max="15360" width="8.88671875" style="623"/>
    <col min="15361" max="15361" width="10.6640625" style="623" customWidth="1"/>
    <col min="15362" max="15362" width="11.77734375" style="623" customWidth="1"/>
    <col min="15363" max="15363" width="8.6640625" style="623" customWidth="1"/>
    <col min="15364" max="15364" width="9.6640625" style="623" customWidth="1"/>
    <col min="15365" max="15365" width="8.6640625" style="623" customWidth="1"/>
    <col min="15366" max="15366" width="9.6640625" style="623" customWidth="1"/>
    <col min="15367" max="15367" width="10.109375" style="623" customWidth="1"/>
    <col min="15368" max="15368" width="10.77734375" style="623" customWidth="1"/>
    <col min="15369" max="15369" width="10.44140625" style="623" customWidth="1"/>
    <col min="15370" max="15370" width="10.109375" style="623" customWidth="1"/>
    <col min="15371" max="15616" width="8.88671875" style="623"/>
    <col min="15617" max="15617" width="10.6640625" style="623" customWidth="1"/>
    <col min="15618" max="15618" width="11.77734375" style="623" customWidth="1"/>
    <col min="15619" max="15619" width="8.6640625" style="623" customWidth="1"/>
    <col min="15620" max="15620" width="9.6640625" style="623" customWidth="1"/>
    <col min="15621" max="15621" width="8.6640625" style="623" customWidth="1"/>
    <col min="15622" max="15622" width="9.6640625" style="623" customWidth="1"/>
    <col min="15623" max="15623" width="10.109375" style="623" customWidth="1"/>
    <col min="15624" max="15624" width="10.77734375" style="623" customWidth="1"/>
    <col min="15625" max="15625" width="10.44140625" style="623" customWidth="1"/>
    <col min="15626" max="15626" width="10.109375" style="623" customWidth="1"/>
    <col min="15627" max="15872" width="8.88671875" style="623"/>
    <col min="15873" max="15873" width="10.6640625" style="623" customWidth="1"/>
    <col min="15874" max="15874" width="11.77734375" style="623" customWidth="1"/>
    <col min="15875" max="15875" width="8.6640625" style="623" customWidth="1"/>
    <col min="15876" max="15876" width="9.6640625" style="623" customWidth="1"/>
    <col min="15877" max="15877" width="8.6640625" style="623" customWidth="1"/>
    <col min="15878" max="15878" width="9.6640625" style="623" customWidth="1"/>
    <col min="15879" max="15879" width="10.109375" style="623" customWidth="1"/>
    <col min="15880" max="15880" width="10.77734375" style="623" customWidth="1"/>
    <col min="15881" max="15881" width="10.44140625" style="623" customWidth="1"/>
    <col min="15882" max="15882" width="10.109375" style="623" customWidth="1"/>
    <col min="15883" max="16128" width="8.88671875" style="623"/>
    <col min="16129" max="16129" width="10.6640625" style="623" customWidth="1"/>
    <col min="16130" max="16130" width="11.77734375" style="623" customWidth="1"/>
    <col min="16131" max="16131" width="8.6640625" style="623" customWidth="1"/>
    <col min="16132" max="16132" width="9.6640625" style="623" customWidth="1"/>
    <col min="16133" max="16133" width="8.6640625" style="623" customWidth="1"/>
    <col min="16134" max="16134" width="9.6640625" style="623" customWidth="1"/>
    <col min="16135" max="16135" width="10.109375" style="623" customWidth="1"/>
    <col min="16136" max="16136" width="10.77734375" style="623" customWidth="1"/>
    <col min="16137" max="16137" width="10.44140625" style="623" customWidth="1"/>
    <col min="16138" max="16138" width="10.109375" style="623" customWidth="1"/>
    <col min="16139" max="16384" width="8.886718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535" t="s">
        <v>1298</v>
      </c>
      <c r="B3" s="1535"/>
      <c r="C3" s="1535"/>
      <c r="D3" s="1535"/>
      <c r="E3" s="1535"/>
      <c r="F3" s="1535"/>
      <c r="G3" s="1535"/>
      <c r="H3" s="1535"/>
      <c r="I3" s="1535"/>
      <c r="J3" s="1535"/>
    </row>
    <row r="4" spans="1:12" s="127" customFormat="1" ht="15">
      <c r="A4" s="1473"/>
      <c r="B4" s="1473"/>
      <c r="C4" s="1473"/>
      <c r="D4" s="1473"/>
      <c r="E4" s="1473"/>
      <c r="F4" s="1473"/>
    </row>
    <row r="5" spans="1:12" s="127" customFormat="1" ht="18.75" customHeight="1" thickBot="1">
      <c r="A5" s="1536" t="s">
        <v>1485</v>
      </c>
      <c r="B5" s="1536"/>
      <c r="C5" s="1536"/>
      <c r="D5" s="1536"/>
      <c r="E5" s="1536"/>
      <c r="F5" s="1536"/>
      <c r="G5" s="1536"/>
      <c r="H5" s="1536"/>
      <c r="I5" s="1536"/>
      <c r="J5" s="1536"/>
    </row>
    <row r="6" spans="1:12" s="336" customFormat="1" ht="24" customHeight="1">
      <c r="A6" s="1537"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5" customHeight="1" thickBot="1">
      <c r="A10" s="1541"/>
      <c r="B10" s="1542"/>
      <c r="C10" s="1547"/>
      <c r="D10" s="1548"/>
      <c r="E10" s="1555"/>
      <c r="F10" s="1556"/>
      <c r="G10" s="1555"/>
      <c r="H10" s="1556"/>
      <c r="I10" s="1560"/>
      <c r="J10" s="1561"/>
    </row>
    <row r="11" spans="1:12" s="336" customFormat="1" ht="23.1" customHeight="1">
      <c r="A11" s="1566" t="s">
        <v>1305</v>
      </c>
      <c r="B11" s="1567"/>
      <c r="C11" s="626"/>
      <c r="D11" s="726">
        <f>F11+H11+J11</f>
        <v>110353</v>
      </c>
      <c r="E11" s="627"/>
      <c r="F11" s="627">
        <f>SUM(F12:F34)</f>
        <v>56100</v>
      </c>
      <c r="G11" s="627"/>
      <c r="H11" s="627">
        <f>SUM(H12:H34)</f>
        <v>0</v>
      </c>
      <c r="I11" s="627"/>
      <c r="J11" s="627">
        <f>SUM(J12:J34)</f>
        <v>54253</v>
      </c>
      <c r="K11" s="623"/>
    </row>
    <row r="12" spans="1:12" s="336" customFormat="1" ht="23.1" customHeight="1">
      <c r="A12" s="1562" t="s">
        <v>1306</v>
      </c>
      <c r="B12" s="1563"/>
      <c r="C12" s="628"/>
      <c r="D12" s="627">
        <f t="shared" ref="D12:D34" si="0">F12+H12+J12</f>
        <v>24443</v>
      </c>
      <c r="E12" s="629"/>
      <c r="F12" s="627">
        <v>10775</v>
      </c>
      <c r="G12" s="629"/>
      <c r="H12" s="627">
        <v>0</v>
      </c>
      <c r="I12" s="629"/>
      <c r="J12" s="627">
        <v>13668</v>
      </c>
    </row>
    <row r="13" spans="1:12" s="336" customFormat="1" ht="23.1" customHeight="1">
      <c r="A13" s="1562" t="s">
        <v>1307</v>
      </c>
      <c r="B13" s="1563"/>
      <c r="C13" s="628"/>
      <c r="D13" s="627">
        <f t="shared" si="0"/>
        <v>18272</v>
      </c>
      <c r="E13" s="630"/>
      <c r="F13" s="627">
        <v>8772</v>
      </c>
      <c r="G13" s="630"/>
      <c r="H13" s="627">
        <v>0</v>
      </c>
      <c r="I13" s="630"/>
      <c r="J13" s="627">
        <v>9500</v>
      </c>
    </row>
    <row r="14" spans="1:12" s="336" customFormat="1" ht="23.1" customHeight="1">
      <c r="A14" s="1562" t="s">
        <v>1308</v>
      </c>
      <c r="B14" s="1563"/>
      <c r="C14" s="628"/>
      <c r="D14" s="627">
        <f t="shared" si="0"/>
        <v>7195</v>
      </c>
      <c r="E14" s="630"/>
      <c r="F14" s="627">
        <v>2560</v>
      </c>
      <c r="G14" s="630"/>
      <c r="H14" s="627">
        <v>0</v>
      </c>
      <c r="I14" s="630"/>
      <c r="J14" s="627">
        <v>4635</v>
      </c>
    </row>
    <row r="15" spans="1:12" s="336" customFormat="1" ht="23.1" customHeight="1">
      <c r="A15" s="1562" t="s">
        <v>1309</v>
      </c>
      <c r="B15" s="1563"/>
      <c r="C15" s="628"/>
      <c r="D15" s="627">
        <f t="shared" si="0"/>
        <v>10120</v>
      </c>
      <c r="E15" s="630"/>
      <c r="F15" s="627">
        <v>3880</v>
      </c>
      <c r="G15" s="630"/>
      <c r="H15" s="627">
        <v>0</v>
      </c>
      <c r="I15" s="630"/>
      <c r="J15" s="627">
        <v>6240</v>
      </c>
    </row>
    <row r="16" spans="1:12" s="336" customFormat="1" ht="23.1" customHeight="1">
      <c r="A16" s="1562" t="s">
        <v>1310</v>
      </c>
      <c r="B16" s="1563"/>
      <c r="C16" s="628"/>
      <c r="D16" s="627">
        <f t="shared" si="0"/>
        <v>11973</v>
      </c>
      <c r="E16" s="630"/>
      <c r="F16" s="627">
        <v>4080</v>
      </c>
      <c r="G16" s="630"/>
      <c r="H16" s="627">
        <v>0</v>
      </c>
      <c r="I16" s="630"/>
      <c r="J16" s="627">
        <v>7893</v>
      </c>
    </row>
    <row r="17" spans="1:11" ht="23.1" customHeight="1">
      <c r="A17" s="1562" t="s">
        <v>1311</v>
      </c>
      <c r="B17" s="1563"/>
      <c r="C17" s="628"/>
      <c r="D17" s="627">
        <f t="shared" si="0"/>
        <v>21627</v>
      </c>
      <c r="E17" s="630"/>
      <c r="F17" s="627">
        <v>12485</v>
      </c>
      <c r="G17" s="630"/>
      <c r="H17" s="627">
        <v>0</v>
      </c>
      <c r="I17" s="630"/>
      <c r="J17" s="627">
        <v>9142</v>
      </c>
      <c r="K17" s="336"/>
    </row>
    <row r="18" spans="1:11" ht="23.1" customHeight="1">
      <c r="A18" s="1562" t="s">
        <v>1312</v>
      </c>
      <c r="B18" s="1563"/>
      <c r="C18" s="628"/>
      <c r="D18" s="627">
        <f t="shared" si="0"/>
        <v>210</v>
      </c>
      <c r="E18" s="630"/>
      <c r="F18" s="627">
        <v>0</v>
      </c>
      <c r="G18" s="630"/>
      <c r="H18" s="627">
        <v>0</v>
      </c>
      <c r="I18" s="630"/>
      <c r="J18" s="627">
        <v>210</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f t="shared" si="0"/>
        <v>4012</v>
      </c>
      <c r="E20" s="630"/>
      <c r="F20" s="627">
        <v>1148</v>
      </c>
      <c r="G20" s="630"/>
      <c r="H20" s="627">
        <v>0</v>
      </c>
      <c r="I20" s="630"/>
      <c r="J20" s="627">
        <v>2864</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f t="shared" si="0"/>
        <v>12400</v>
      </c>
      <c r="E22" s="630"/>
      <c r="F22" s="627">
        <v>12400</v>
      </c>
      <c r="G22" s="630"/>
      <c r="H22" s="627">
        <v>0</v>
      </c>
      <c r="I22" s="630"/>
      <c r="J22" s="627">
        <v>0</v>
      </c>
    </row>
    <row r="23" spans="1:11" ht="23.1" customHeight="1">
      <c r="A23" s="1564" t="s">
        <v>1317</v>
      </c>
      <c r="B23" s="1565"/>
      <c r="C23" s="628"/>
      <c r="D23" s="627">
        <f t="shared" si="0"/>
        <v>15</v>
      </c>
      <c r="E23" s="630"/>
      <c r="F23" s="627">
        <v>0</v>
      </c>
      <c r="G23" s="630"/>
      <c r="H23" s="627">
        <v>0</v>
      </c>
      <c r="I23" s="630"/>
      <c r="J23" s="627">
        <v>15</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f t="shared" si="0"/>
        <v>6</v>
      </c>
      <c r="E25" s="630"/>
      <c r="F25" s="627">
        <v>0</v>
      </c>
      <c r="G25" s="630"/>
      <c r="H25" s="630">
        <v>0</v>
      </c>
      <c r="I25" s="630"/>
      <c r="J25" s="630">
        <v>6</v>
      </c>
    </row>
    <row r="26" spans="1:11" ht="23.1" customHeight="1">
      <c r="A26" s="1564" t="s">
        <v>1320</v>
      </c>
      <c r="B26" s="1565"/>
      <c r="C26" s="628"/>
      <c r="D26" s="627">
        <f t="shared" si="0"/>
        <v>0</v>
      </c>
      <c r="E26" s="630"/>
      <c r="F26" s="627">
        <v>0</v>
      </c>
      <c r="G26" s="630"/>
      <c r="H26" s="630">
        <v>0</v>
      </c>
      <c r="I26" s="630"/>
      <c r="J26" s="630">
        <v>0</v>
      </c>
    </row>
    <row r="27" spans="1:11" ht="23.1" customHeight="1">
      <c r="A27" s="1564" t="s">
        <v>1321</v>
      </c>
      <c r="B27" s="1565"/>
      <c r="C27" s="628"/>
      <c r="D27" s="627">
        <f t="shared" si="0"/>
        <v>80</v>
      </c>
      <c r="E27" s="630"/>
      <c r="F27" s="627">
        <v>0</v>
      </c>
      <c r="G27" s="630"/>
      <c r="H27" s="630">
        <v>0</v>
      </c>
      <c r="I27" s="630"/>
      <c r="J27" s="630">
        <v>80</v>
      </c>
    </row>
    <row r="28" spans="1:11" ht="23.1" customHeight="1">
      <c r="A28" s="1564" t="s">
        <v>1322</v>
      </c>
      <c r="B28" s="1565"/>
      <c r="C28" s="626"/>
      <c r="D28" s="627">
        <f t="shared" si="0"/>
        <v>0</v>
      </c>
      <c r="E28" s="631"/>
      <c r="F28" s="627">
        <v>0</v>
      </c>
      <c r="G28" s="631"/>
      <c r="H28" s="631">
        <v>0</v>
      </c>
      <c r="I28" s="631"/>
      <c r="J28" s="631"/>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0</v>
      </c>
      <c r="E30" s="631"/>
      <c r="F30" s="632">
        <v>0</v>
      </c>
      <c r="G30" s="631"/>
      <c r="H30" s="631">
        <v>0</v>
      </c>
      <c r="I30" s="631"/>
      <c r="J30" s="631">
        <v>0</v>
      </c>
    </row>
    <row r="31" spans="1:11" ht="37.5" customHeight="1">
      <c r="A31" s="1564" t="s">
        <v>1325</v>
      </c>
      <c r="B31" s="1565"/>
      <c r="C31" s="626"/>
      <c r="D31" s="632">
        <v>0</v>
      </c>
      <c r="E31" s="631"/>
      <c r="F31" s="632">
        <v>0</v>
      </c>
      <c r="G31" s="631"/>
      <c r="H31" s="631">
        <v>0</v>
      </c>
      <c r="I31" s="631"/>
      <c r="J31" s="631">
        <v>0</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23.1" customHeight="1" thickBot="1">
      <c r="A34" s="1569" t="s">
        <v>1328</v>
      </c>
      <c r="B34" s="1570"/>
      <c r="C34" s="633"/>
      <c r="D34" s="634">
        <f t="shared" si="0"/>
        <v>0</v>
      </c>
      <c r="E34" s="635"/>
      <c r="F34" s="634">
        <v>0</v>
      </c>
      <c r="G34" s="635"/>
      <c r="H34" s="635">
        <v>0</v>
      </c>
      <c r="I34" s="635"/>
      <c r="J34" s="635">
        <v>0</v>
      </c>
    </row>
    <row r="35" spans="1:10">
      <c r="A35" s="299" t="s">
        <v>1471</v>
      </c>
      <c r="B35" s="621" t="s">
        <v>1478</v>
      </c>
      <c r="C35" s="127"/>
      <c r="D35" s="127"/>
      <c r="E35" s="160" t="s">
        <v>1479</v>
      </c>
      <c r="F35" s="160"/>
      <c r="G35" s="160" t="s">
        <v>1480</v>
      </c>
      <c r="J35" s="160" t="s">
        <v>1486</v>
      </c>
    </row>
    <row r="36" spans="1:10">
      <c r="A36" s="127"/>
      <c r="B36" s="127"/>
      <c r="E36" s="160" t="s">
        <v>1482</v>
      </c>
      <c r="F36" s="160"/>
      <c r="J36" s="160"/>
    </row>
    <row r="37" spans="1:10">
      <c r="A37" s="127"/>
      <c r="B37" s="127"/>
      <c r="E37" s="160"/>
      <c r="F37" s="160"/>
      <c r="J37" s="160"/>
    </row>
    <row r="38" spans="1:10">
      <c r="A38" s="636" t="s">
        <v>1330</v>
      </c>
      <c r="B38" s="637"/>
    </row>
    <row r="39" spans="1:10" ht="30.6" customHeight="1">
      <c r="A39" s="1568" t="s">
        <v>1331</v>
      </c>
      <c r="B39" s="1568"/>
      <c r="C39" s="1568"/>
      <c r="D39" s="1568"/>
      <c r="E39" s="1568"/>
      <c r="F39" s="1568"/>
      <c r="G39" s="1568"/>
      <c r="H39" s="1568"/>
      <c r="I39" s="1568"/>
      <c r="J39" s="1568"/>
    </row>
    <row r="40" spans="1:10">
      <c r="A40" s="638" t="s">
        <v>1332</v>
      </c>
      <c r="B40" s="637"/>
    </row>
    <row r="41" spans="1:10">
      <c r="A41" s="639"/>
    </row>
  </sheetData>
  <mergeCells count="39">
    <mergeCell ref="A39:J39"/>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D6E078BF-BE3F-4B5D-B653-B65FBD0B2787}"/>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2EB5-C528-4880-96E2-863B58039F76}">
  <dimension ref="A1:I38"/>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28.2">
      <c r="A3" s="1571" t="s">
        <v>1287</v>
      </c>
      <c r="B3" s="1571"/>
      <c r="C3" s="1571"/>
      <c r="D3" s="1571"/>
      <c r="E3" s="1571"/>
      <c r="F3" s="1571"/>
      <c r="G3" s="1571"/>
    </row>
    <row r="4" spans="1:9">
      <c r="A4" s="1473"/>
      <c r="B4" s="1473"/>
      <c r="C4" s="1473"/>
      <c r="D4" s="1473"/>
      <c r="E4" s="1473"/>
      <c r="F4" s="1473"/>
      <c r="G4" s="1473"/>
    </row>
    <row r="5" spans="1:9" ht="18.75" customHeight="1" thickBot="1">
      <c r="A5" s="1520" t="s">
        <v>2037</v>
      </c>
      <c r="B5" s="1520"/>
      <c r="C5" s="1520"/>
      <c r="D5" s="1521"/>
      <c r="E5" s="1521"/>
      <c r="F5" s="1521"/>
      <c r="G5" s="1521"/>
    </row>
    <row r="6" spans="1:9">
      <c r="A6" s="1572" t="s">
        <v>762</v>
      </c>
      <c r="B6" s="1572"/>
      <c r="C6" s="1476"/>
      <c r="D6" s="1480" t="s">
        <v>763</v>
      </c>
      <c r="E6" s="1220"/>
      <c r="F6" s="1220"/>
      <c r="G6" s="1522" t="s">
        <v>764</v>
      </c>
    </row>
    <row r="7" spans="1:9" ht="40.200000000000003" thickBot="1">
      <c r="A7" s="1478"/>
      <c r="B7" s="1478"/>
      <c r="C7" s="1479"/>
      <c r="D7" s="1477"/>
      <c r="E7" s="615" t="s">
        <v>765</v>
      </c>
      <c r="F7" s="616" t="s">
        <v>766</v>
      </c>
      <c r="G7" s="1523"/>
    </row>
    <row r="8" spans="1:9" ht="20.399999999999999" thickBot="1">
      <c r="A8" s="1526" t="s">
        <v>767</v>
      </c>
      <c r="B8" s="1486" t="s">
        <v>1079</v>
      </c>
      <c r="C8" s="1487"/>
      <c r="D8" s="617">
        <v>145.1</v>
      </c>
      <c r="E8" s="150">
        <v>0</v>
      </c>
      <c r="F8" s="150">
        <v>0</v>
      </c>
      <c r="G8" s="140">
        <v>3</v>
      </c>
    </row>
    <row r="9" spans="1:9" ht="19.8">
      <c r="A9" s="1526"/>
      <c r="B9" s="1488" t="s">
        <v>769</v>
      </c>
      <c r="C9" s="1489"/>
      <c r="D9" s="618">
        <v>145.1</v>
      </c>
      <c r="E9" s="138">
        <v>0</v>
      </c>
      <c r="F9" s="139">
        <v>0</v>
      </c>
      <c r="G9" s="136">
        <v>3</v>
      </c>
    </row>
    <row r="10" spans="1:9" ht="19.8">
      <c r="A10" s="1526"/>
      <c r="B10" s="1490" t="s">
        <v>770</v>
      </c>
      <c r="C10" s="1491"/>
      <c r="D10" s="618"/>
      <c r="E10" s="138"/>
      <c r="F10" s="142"/>
      <c r="G10" s="143"/>
    </row>
    <row r="11" spans="1:9" ht="20.399999999999999" thickBot="1">
      <c r="A11" s="1527"/>
      <c r="B11" s="1492" t="s">
        <v>771</v>
      </c>
      <c r="C11" s="1493"/>
      <c r="D11" s="618"/>
      <c r="E11" s="138"/>
      <c r="F11" s="142"/>
      <c r="G11" s="143"/>
    </row>
    <row r="12" spans="1:9" ht="19.8">
      <c r="A12" s="1528" t="s">
        <v>772</v>
      </c>
      <c r="B12" s="1490" t="s">
        <v>1079</v>
      </c>
      <c r="C12" s="1491"/>
      <c r="D12" s="620">
        <v>166.58</v>
      </c>
      <c r="E12" s="138">
        <v>0</v>
      </c>
      <c r="F12" s="138">
        <v>0</v>
      </c>
      <c r="G12" s="136">
        <v>3</v>
      </c>
    </row>
    <row r="13" spans="1:9" ht="19.8">
      <c r="A13" s="1529"/>
      <c r="B13" s="1490" t="s">
        <v>773</v>
      </c>
      <c r="C13" s="1491"/>
      <c r="D13" s="618">
        <v>145.1</v>
      </c>
      <c r="E13" s="138">
        <v>0</v>
      </c>
      <c r="F13" s="138">
        <v>0</v>
      </c>
      <c r="G13" s="146"/>
    </row>
    <row r="14" spans="1:9" ht="19.8">
      <c r="A14" s="1529"/>
      <c r="B14" s="1490" t="s">
        <v>774</v>
      </c>
      <c r="C14" s="1491"/>
      <c r="D14" s="618">
        <v>21.48</v>
      </c>
      <c r="E14" s="138"/>
      <c r="F14" s="139"/>
      <c r="G14" s="147"/>
    </row>
    <row r="15" spans="1:9" ht="19.8">
      <c r="A15" s="1529"/>
      <c r="B15" s="1503" t="s">
        <v>775</v>
      </c>
      <c r="C15" s="148" t="s">
        <v>776</v>
      </c>
      <c r="D15" s="620">
        <v>166.58</v>
      </c>
      <c r="E15" s="150">
        <v>0</v>
      </c>
      <c r="F15" s="151">
        <v>0</v>
      </c>
      <c r="G15" s="143"/>
    </row>
    <row r="16" spans="1:9" ht="19.8">
      <c r="A16" s="1529"/>
      <c r="B16" s="1503"/>
      <c r="C16" s="144" t="s">
        <v>777</v>
      </c>
      <c r="D16" s="618">
        <v>145.1</v>
      </c>
      <c r="E16" s="138"/>
      <c r="F16" s="139">
        <v>0</v>
      </c>
      <c r="G16" s="143"/>
    </row>
    <row r="17" spans="1:7" ht="19.8">
      <c r="A17" s="1529"/>
      <c r="B17" s="1504"/>
      <c r="C17" s="144" t="s">
        <v>778</v>
      </c>
      <c r="D17" s="618">
        <v>21.48</v>
      </c>
      <c r="E17" s="138">
        <v>0</v>
      </c>
      <c r="F17" s="139"/>
      <c r="G17" s="147"/>
    </row>
    <row r="18" spans="1:7" ht="19.8">
      <c r="A18" s="1529"/>
      <c r="B18" s="1505" t="s">
        <v>779</v>
      </c>
      <c r="C18" s="144" t="s">
        <v>776</v>
      </c>
      <c r="D18" s="618">
        <v>0</v>
      </c>
      <c r="E18" s="138">
        <v>0</v>
      </c>
      <c r="F18" s="138">
        <v>0</v>
      </c>
      <c r="G18" s="146"/>
    </row>
    <row r="19" spans="1:7" ht="19.8">
      <c r="A19" s="1529"/>
      <c r="B19" s="1503"/>
      <c r="C19" s="144" t="s">
        <v>777</v>
      </c>
      <c r="D19" s="618"/>
      <c r="E19" s="138">
        <v>0</v>
      </c>
      <c r="F19" s="138">
        <v>0</v>
      </c>
      <c r="G19" s="146"/>
    </row>
    <row r="20" spans="1:7" ht="19.8">
      <c r="A20" s="1529"/>
      <c r="B20" s="1504"/>
      <c r="C20" s="144" t="s">
        <v>778</v>
      </c>
      <c r="D20" s="618"/>
      <c r="E20" s="138"/>
      <c r="F20" s="139"/>
      <c r="G20" s="147"/>
    </row>
    <row r="21" spans="1:7" ht="19.8">
      <c r="A21" s="1529"/>
      <c r="B21" s="1492" t="s">
        <v>780</v>
      </c>
      <c r="C21" s="144" t="s">
        <v>781</v>
      </c>
      <c r="D21" s="618"/>
      <c r="E21" s="154"/>
      <c r="F21" s="142"/>
      <c r="G21" s="143"/>
    </row>
    <row r="22" spans="1:7" ht="19.8">
      <c r="A22" s="1529"/>
      <c r="B22" s="1492"/>
      <c r="C22" s="144" t="s">
        <v>782</v>
      </c>
      <c r="D22" s="618"/>
      <c r="E22" s="153"/>
      <c r="F22" s="142"/>
      <c r="G22" s="143"/>
    </row>
    <row r="23" spans="1:7" ht="19.8">
      <c r="A23" s="1529"/>
      <c r="B23" s="1492"/>
      <c r="C23" s="144" t="s">
        <v>783</v>
      </c>
      <c r="D23" s="153"/>
      <c r="E23" s="153"/>
      <c r="F23" s="142"/>
      <c r="G23" s="143">
        <v>3</v>
      </c>
    </row>
    <row r="24" spans="1:7" ht="19.8">
      <c r="A24" s="1529"/>
      <c r="B24" s="1492" t="s">
        <v>784</v>
      </c>
      <c r="C24" s="144" t="s">
        <v>776</v>
      </c>
      <c r="D24" s="155"/>
      <c r="E24" s="156"/>
      <c r="F24" s="156"/>
      <c r="G24" s="146"/>
    </row>
    <row r="25" spans="1:7" ht="19.8">
      <c r="A25" s="1529"/>
      <c r="B25" s="1492"/>
      <c r="C25" s="144" t="s">
        <v>777</v>
      </c>
      <c r="D25" s="155"/>
      <c r="E25" s="156"/>
      <c r="F25" s="156"/>
      <c r="G25" s="146"/>
    </row>
    <row r="26" spans="1:7" ht="19.8">
      <c r="A26" s="1530"/>
      <c r="B26" s="1492"/>
      <c r="C26" s="144" t="s">
        <v>778</v>
      </c>
      <c r="D26" s="155"/>
      <c r="E26" s="156"/>
      <c r="F26" s="157"/>
      <c r="G26" s="158"/>
    </row>
    <row r="27" spans="1:7" ht="20.399999999999999" thickBot="1">
      <c r="A27" s="1524" t="s">
        <v>1289</v>
      </c>
      <c r="B27" s="1524"/>
      <c r="C27" s="1525"/>
      <c r="D27" s="617">
        <v>0</v>
      </c>
      <c r="E27" s="139"/>
      <c r="F27" s="138"/>
      <c r="G27" s="147"/>
    </row>
    <row r="28" spans="1:7" ht="25.2" customHeight="1">
      <c r="A28" s="430"/>
      <c r="B28" s="430"/>
      <c r="C28" s="430"/>
      <c r="D28" s="430"/>
      <c r="E28" s="430"/>
      <c r="F28" s="430"/>
      <c r="G28" s="621" t="s">
        <v>2038</v>
      </c>
    </row>
    <row r="29" spans="1:7" ht="16.2">
      <c r="A29" s="622" t="s">
        <v>1291</v>
      </c>
      <c r="C29" s="160"/>
      <c r="G29" s="160"/>
    </row>
    <row r="30" spans="1:7" ht="16.2">
      <c r="A30" s="622" t="s">
        <v>1292</v>
      </c>
      <c r="C30" s="160"/>
      <c r="G30" s="160"/>
    </row>
    <row r="31" spans="1:7">
      <c r="C31" s="160"/>
      <c r="G31" s="160"/>
    </row>
    <row r="35" spans="1:3" ht="16.2">
      <c r="A35" s="162"/>
      <c r="C35" s="163"/>
    </row>
    <row r="36" spans="1:3" ht="16.2">
      <c r="A36" s="162"/>
      <c r="C36" s="163"/>
    </row>
    <row r="37" spans="1:3" ht="16.2">
      <c r="A37" s="162"/>
      <c r="C37" s="163"/>
    </row>
    <row r="38" spans="1:3" ht="16.2">
      <c r="A38" s="162"/>
      <c r="C38" s="163"/>
    </row>
  </sheetData>
  <mergeCells count="23">
    <mergeCell ref="E2:G2"/>
    <mergeCell ref="A3:G3"/>
    <mergeCell ref="A4:G4"/>
    <mergeCell ref="A5:G5"/>
    <mergeCell ref="A6:C7"/>
    <mergeCell ref="D6:D7"/>
    <mergeCell ref="G6:G7"/>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s>
  <phoneticPr fontId="15" type="noConversion"/>
  <hyperlinks>
    <hyperlink ref="H1" location="預告統計資料發布時間表!A1" display="回發布時間表" xr:uid="{9FD12570-3AEF-4338-8A72-BA13123A36FE}"/>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006C-2D50-4C46-AE13-19FFF4E9E1EA}">
  <dimension ref="A1:O25"/>
  <sheetViews>
    <sheetView workbookViewId="0">
      <selection activeCell="L1" sqref="L1:M1"/>
    </sheetView>
  </sheetViews>
  <sheetFormatPr defaultColWidth="9" defaultRowHeight="16.2"/>
  <cols>
    <col min="1" max="1" width="7.33203125" style="1222" customWidth="1"/>
    <col min="2" max="2" width="7.88671875" style="1222" customWidth="1"/>
    <col min="3" max="3" width="33.6640625" style="1222" customWidth="1"/>
    <col min="4" max="10" width="14.6640625" style="1222" customWidth="1"/>
    <col min="11" max="11" width="16.44140625" style="1222" customWidth="1"/>
    <col min="12" max="12" width="14.6640625" style="1222" customWidth="1"/>
    <col min="13" max="13" width="13.109375" style="1222" customWidth="1"/>
    <col min="14" max="15" width="14.109375" style="1222" customWidth="1"/>
    <col min="16" max="16384" width="9" style="1222"/>
  </cols>
  <sheetData>
    <row r="1" spans="1:15" ht="19.8">
      <c r="A1" s="1580" t="s">
        <v>863</v>
      </c>
      <c r="B1" s="1631"/>
      <c r="C1" s="425"/>
      <c r="D1" s="488"/>
      <c r="E1" s="488"/>
      <c r="F1" s="488"/>
      <c r="G1" s="520"/>
      <c r="H1" s="520"/>
      <c r="I1" s="487" t="s">
        <v>754</v>
      </c>
      <c r="J1" s="1632" t="s">
        <v>2045</v>
      </c>
      <c r="K1" s="1633"/>
      <c r="L1" s="1453" t="s">
        <v>49</v>
      </c>
      <c r="M1" s="1453"/>
    </row>
    <row r="2" spans="1:15" ht="19.8">
      <c r="A2" s="1580" t="s">
        <v>2046</v>
      </c>
      <c r="B2" s="1631"/>
      <c r="C2" s="641" t="s">
        <v>2047</v>
      </c>
      <c r="D2" s="491"/>
      <c r="E2" s="491"/>
      <c r="F2" s="491"/>
      <c r="G2" s="1223"/>
      <c r="H2" s="1223"/>
      <c r="I2" s="487" t="s">
        <v>1337</v>
      </c>
      <c r="J2" s="1634" t="s">
        <v>2048</v>
      </c>
      <c r="K2" s="1635"/>
      <c r="L2" s="1221"/>
    </row>
    <row r="3" spans="1:15" ht="33">
      <c r="A3" s="1636" t="s">
        <v>2049</v>
      </c>
      <c r="B3" s="1636"/>
      <c r="C3" s="1636"/>
      <c r="D3" s="1636"/>
      <c r="E3" s="1636"/>
      <c r="F3" s="1636"/>
      <c r="G3" s="1636"/>
      <c r="H3" s="1636"/>
      <c r="I3" s="1636"/>
      <c r="J3" s="1636"/>
      <c r="K3" s="1636"/>
      <c r="L3" s="644"/>
      <c r="M3" s="644"/>
      <c r="N3" s="644"/>
      <c r="O3" s="644"/>
    </row>
    <row r="4" spans="1:15" ht="19.8">
      <c r="A4" s="1577" t="s">
        <v>2050</v>
      </c>
      <c r="B4" s="1577"/>
      <c r="C4" s="1577"/>
      <c r="D4" s="1577"/>
      <c r="E4" s="1577"/>
      <c r="F4" s="1577"/>
      <c r="G4" s="1577"/>
      <c r="H4" s="1577"/>
      <c r="I4" s="1577"/>
      <c r="J4" s="1577"/>
      <c r="K4" s="1577"/>
      <c r="L4" s="489"/>
      <c r="M4" s="489"/>
      <c r="N4" s="489"/>
      <c r="O4" s="489"/>
    </row>
    <row r="5" spans="1:15" ht="19.8">
      <c r="A5" s="425" t="s">
        <v>1341</v>
      </c>
      <c r="B5" s="425"/>
      <c r="C5" s="425"/>
      <c r="D5" s="491"/>
      <c r="E5" s="491"/>
      <c r="F5" s="491"/>
      <c r="G5" s="491"/>
      <c r="H5" s="645"/>
      <c r="I5" s="645"/>
      <c r="J5" s="1224"/>
      <c r="K5" s="645" t="s">
        <v>1342</v>
      </c>
    </row>
    <row r="6" spans="1:15" ht="19.8">
      <c r="A6" s="1575" t="s">
        <v>1343</v>
      </c>
      <c r="B6" s="1575"/>
      <c r="C6" s="1575"/>
      <c r="D6" s="1580" t="s">
        <v>1356</v>
      </c>
      <c r="E6" s="1581"/>
      <c r="F6" s="1581"/>
      <c r="G6" s="1581"/>
      <c r="H6" s="1581"/>
      <c r="I6" s="1582"/>
      <c r="J6" s="1625" t="s">
        <v>1357</v>
      </c>
      <c r="K6" s="1626"/>
    </row>
    <row r="7" spans="1:15" ht="19.8">
      <c r="A7" s="1577"/>
      <c r="B7" s="1577"/>
      <c r="C7" s="1577"/>
      <c r="D7" s="1589" t="s">
        <v>2051</v>
      </c>
      <c r="E7" s="1590"/>
      <c r="F7" s="1590"/>
      <c r="G7" s="1590"/>
      <c r="H7" s="1591"/>
      <c r="I7" s="1615" t="s">
        <v>2052</v>
      </c>
      <c r="J7" s="1618" t="s">
        <v>1347</v>
      </c>
      <c r="K7" s="1628" t="s">
        <v>1348</v>
      </c>
    </row>
    <row r="8" spans="1:15" ht="16.5" customHeight="1">
      <c r="A8" s="1577"/>
      <c r="B8" s="1577"/>
      <c r="C8" s="1577"/>
      <c r="D8" s="1624" t="s">
        <v>1349</v>
      </c>
      <c r="E8" s="1597" t="s">
        <v>1350</v>
      </c>
      <c r="F8" s="1612" t="s">
        <v>1351</v>
      </c>
      <c r="G8" s="1608" t="s">
        <v>1352</v>
      </c>
      <c r="H8" s="1612" t="s">
        <v>1353</v>
      </c>
      <c r="I8" s="1627"/>
      <c r="J8" s="1619"/>
      <c r="K8" s="1629"/>
    </row>
    <row r="9" spans="1:15" ht="66.75" customHeight="1">
      <c r="A9" s="1579"/>
      <c r="B9" s="1579"/>
      <c r="C9" s="1579"/>
      <c r="D9" s="1596"/>
      <c r="E9" s="1597"/>
      <c r="F9" s="1613"/>
      <c r="G9" s="1599"/>
      <c r="H9" s="1613"/>
      <c r="I9" s="1611"/>
      <c r="J9" s="1620"/>
      <c r="K9" s="1630"/>
    </row>
    <row r="10" spans="1:15" ht="19.8">
      <c r="A10" s="1604" t="s">
        <v>2053</v>
      </c>
      <c r="B10" s="1604"/>
      <c r="C10" s="1605"/>
      <c r="D10" s="654">
        <v>16691</v>
      </c>
      <c r="E10" s="1225">
        <v>10727</v>
      </c>
      <c r="F10" s="1226">
        <v>0</v>
      </c>
      <c r="G10" s="1226">
        <v>0</v>
      </c>
      <c r="H10" s="1225">
        <v>5964</v>
      </c>
      <c r="I10" s="1227">
        <v>0</v>
      </c>
      <c r="J10" s="1228">
        <v>1041</v>
      </c>
      <c r="K10" s="1229">
        <v>140</v>
      </c>
    </row>
    <row r="11" spans="1:15" ht="19.8">
      <c r="A11" s="641" t="s">
        <v>1355</v>
      </c>
      <c r="B11" s="641"/>
      <c r="C11" s="641"/>
      <c r="D11" s="491"/>
      <c r="E11" s="491"/>
      <c r="F11" s="491"/>
      <c r="G11" s="491"/>
      <c r="H11" s="641"/>
      <c r="I11" s="641"/>
      <c r="J11" s="645"/>
      <c r="K11" s="645"/>
      <c r="L11" s="646"/>
      <c r="M11" s="646"/>
    </row>
    <row r="12" spans="1:15" ht="19.8">
      <c r="A12" s="1575" t="s">
        <v>1343</v>
      </c>
      <c r="B12" s="1575"/>
      <c r="C12" s="1576"/>
      <c r="D12" s="1614" t="s">
        <v>1356</v>
      </c>
      <c r="E12" s="1575"/>
      <c r="F12" s="1575"/>
      <c r="G12" s="1575"/>
      <c r="H12" s="1575"/>
      <c r="I12" s="1615"/>
      <c r="J12" s="1616" t="s">
        <v>1357</v>
      </c>
      <c r="K12" s="1581"/>
    </row>
    <row r="13" spans="1:15" ht="19.8">
      <c r="A13" s="1577"/>
      <c r="B13" s="1577"/>
      <c r="C13" s="1578"/>
      <c r="D13" s="1589" t="s">
        <v>2054</v>
      </c>
      <c r="E13" s="1590"/>
      <c r="F13" s="1590"/>
      <c r="G13" s="1590"/>
      <c r="H13" s="1590"/>
      <c r="I13" s="1617"/>
      <c r="J13" s="1618" t="s">
        <v>1347</v>
      </c>
      <c r="K13" s="1621" t="s">
        <v>1348</v>
      </c>
    </row>
    <row r="14" spans="1:15" ht="16.5" customHeight="1">
      <c r="A14" s="1577"/>
      <c r="B14" s="1577"/>
      <c r="C14" s="1578"/>
      <c r="D14" s="1624" t="s">
        <v>1349</v>
      </c>
      <c r="E14" s="1597" t="s">
        <v>1350</v>
      </c>
      <c r="F14" s="1606" t="s">
        <v>1351</v>
      </c>
      <c r="G14" s="1608" t="s">
        <v>1352</v>
      </c>
      <c r="H14" s="1600" t="s">
        <v>1358</v>
      </c>
      <c r="I14" s="1609"/>
      <c r="J14" s="1619"/>
      <c r="K14" s="1622"/>
    </row>
    <row r="15" spans="1:15" ht="88.5" customHeight="1">
      <c r="A15" s="1579"/>
      <c r="B15" s="1579"/>
      <c r="C15" s="1574"/>
      <c r="D15" s="1596"/>
      <c r="E15" s="1597"/>
      <c r="F15" s="1607"/>
      <c r="G15" s="1599"/>
      <c r="H15" s="1602"/>
      <c r="I15" s="1610"/>
      <c r="J15" s="1620"/>
      <c r="K15" s="1623"/>
    </row>
    <row r="16" spans="1:15" ht="19.8">
      <c r="A16" s="1604" t="s">
        <v>2055</v>
      </c>
      <c r="B16" s="1604"/>
      <c r="C16" s="1605"/>
      <c r="D16" s="654">
        <v>15663</v>
      </c>
      <c r="E16" s="1225">
        <v>10727</v>
      </c>
      <c r="F16" s="650">
        <v>0</v>
      </c>
      <c r="G16" s="647">
        <v>0</v>
      </c>
      <c r="H16" s="1573">
        <v>4936</v>
      </c>
      <c r="I16" s="1611"/>
      <c r="J16" s="1228">
        <v>1041</v>
      </c>
      <c r="K16" s="1230">
        <v>140</v>
      </c>
    </row>
    <row r="17" spans="1:11" ht="19.8">
      <c r="A17" s="641" t="s">
        <v>1359</v>
      </c>
      <c r="B17" s="641"/>
      <c r="C17" s="641"/>
      <c r="D17" s="491"/>
      <c r="E17" s="491"/>
      <c r="F17" s="491"/>
      <c r="G17" s="645"/>
      <c r="H17" s="641"/>
      <c r="I17" s="1231"/>
      <c r="J17" s="1224"/>
      <c r="K17" s="645"/>
    </row>
    <row r="18" spans="1:11" ht="19.8">
      <c r="A18" s="1575" t="s">
        <v>1343</v>
      </c>
      <c r="B18" s="1575"/>
      <c r="C18" s="1576"/>
      <c r="D18" s="1580" t="s">
        <v>1356</v>
      </c>
      <c r="E18" s="1581"/>
      <c r="F18" s="1581"/>
      <c r="G18" s="1581"/>
      <c r="H18" s="1581"/>
      <c r="I18" s="1582"/>
      <c r="J18" s="1583"/>
      <c r="K18" s="1584"/>
    </row>
    <row r="19" spans="1:11" ht="19.8">
      <c r="A19" s="1577"/>
      <c r="B19" s="1577"/>
      <c r="C19" s="1578"/>
      <c r="D19" s="1589" t="s">
        <v>2054</v>
      </c>
      <c r="E19" s="1590"/>
      <c r="F19" s="1590"/>
      <c r="G19" s="1590"/>
      <c r="H19" s="1591"/>
      <c r="I19" s="1592" t="s">
        <v>2052</v>
      </c>
      <c r="J19" s="1585"/>
      <c r="K19" s="1586"/>
    </row>
    <row r="20" spans="1:11" ht="16.5" customHeight="1">
      <c r="A20" s="1577"/>
      <c r="B20" s="1577"/>
      <c r="C20" s="1578"/>
      <c r="D20" s="1595" t="s">
        <v>1349</v>
      </c>
      <c r="E20" s="1596" t="s">
        <v>1352</v>
      </c>
      <c r="F20" s="1598" t="s">
        <v>2056</v>
      </c>
      <c r="G20" s="1600" t="s">
        <v>1360</v>
      </c>
      <c r="H20" s="1601"/>
      <c r="I20" s="1593"/>
      <c r="J20" s="1585"/>
      <c r="K20" s="1586"/>
    </row>
    <row r="21" spans="1:11" ht="75.75" customHeight="1">
      <c r="A21" s="1579"/>
      <c r="B21" s="1579"/>
      <c r="C21" s="1574"/>
      <c r="D21" s="1596"/>
      <c r="E21" s="1597"/>
      <c r="F21" s="1599"/>
      <c r="G21" s="1602"/>
      <c r="H21" s="1603"/>
      <c r="I21" s="1594"/>
      <c r="J21" s="1585"/>
      <c r="K21" s="1586"/>
    </row>
    <row r="22" spans="1:11" ht="19.8">
      <c r="A22" s="1604" t="s">
        <v>2055</v>
      </c>
      <c r="B22" s="1604"/>
      <c r="C22" s="1605"/>
      <c r="D22" s="654">
        <v>1028</v>
      </c>
      <c r="E22" s="647">
        <v>0</v>
      </c>
      <c r="F22" s="647">
        <v>0</v>
      </c>
      <c r="G22" s="1573">
        <v>1028</v>
      </c>
      <c r="H22" s="1574"/>
      <c r="I22" s="1232">
        <v>0</v>
      </c>
      <c r="J22" s="1587"/>
      <c r="K22" s="1588"/>
    </row>
    <row r="23" spans="1:11">
      <c r="A23" s="522"/>
      <c r="C23" s="1233"/>
      <c r="E23" s="658"/>
      <c r="G23" s="658"/>
      <c r="K23" s="658" t="s">
        <v>2057</v>
      </c>
    </row>
    <row r="24" spans="1:11" ht="19.8">
      <c r="A24" s="659" t="s">
        <v>2058</v>
      </c>
      <c r="B24" s="659"/>
      <c r="C24" s="425"/>
      <c r="D24" s="425"/>
      <c r="E24" s="489"/>
      <c r="F24" s="489"/>
      <c r="G24" s="489"/>
    </row>
    <row r="25" spans="1:11" ht="19.8">
      <c r="A25" s="659" t="s">
        <v>2059</v>
      </c>
      <c r="B25" s="659"/>
      <c r="C25" s="425"/>
      <c r="D25" s="425"/>
      <c r="E25" s="489"/>
      <c r="F25" s="489"/>
      <c r="G25" s="489"/>
    </row>
  </sheetData>
  <mergeCells count="44">
    <mergeCell ref="A4:K4"/>
    <mergeCell ref="A1:B1"/>
    <mergeCell ref="J1:K1"/>
    <mergeCell ref="A2:B2"/>
    <mergeCell ref="J2:K2"/>
    <mergeCell ref="A3:K3"/>
    <mergeCell ref="J6:K6"/>
    <mergeCell ref="D7:H7"/>
    <mergeCell ref="I7:I9"/>
    <mergeCell ref="J7:J9"/>
    <mergeCell ref="K7:K9"/>
    <mergeCell ref="D8:D9"/>
    <mergeCell ref="E8:E9"/>
    <mergeCell ref="F8:F9"/>
    <mergeCell ref="J12:K12"/>
    <mergeCell ref="D13:I13"/>
    <mergeCell ref="J13:J15"/>
    <mergeCell ref="K13:K15"/>
    <mergeCell ref="D14:D15"/>
    <mergeCell ref="A16:C16"/>
    <mergeCell ref="H16:I16"/>
    <mergeCell ref="G8:G9"/>
    <mergeCell ref="H8:H9"/>
    <mergeCell ref="A10:C10"/>
    <mergeCell ref="A12:C15"/>
    <mergeCell ref="D12:I12"/>
    <mergeCell ref="A6:C9"/>
    <mergeCell ref="D6:I6"/>
    <mergeCell ref="G22:H22"/>
    <mergeCell ref="L1:M1"/>
    <mergeCell ref="A18:C21"/>
    <mergeCell ref="D18:I18"/>
    <mergeCell ref="J18:K22"/>
    <mergeCell ref="D19:H19"/>
    <mergeCell ref="I19:I21"/>
    <mergeCell ref="D20:D21"/>
    <mergeCell ref="E20:E21"/>
    <mergeCell ref="F20:F21"/>
    <mergeCell ref="G20:H21"/>
    <mergeCell ref="A22:C22"/>
    <mergeCell ref="E14:E15"/>
    <mergeCell ref="F14:F15"/>
    <mergeCell ref="G14:G15"/>
    <mergeCell ref="H14:I15"/>
  </mergeCells>
  <phoneticPr fontId="15" type="noConversion"/>
  <hyperlinks>
    <hyperlink ref="L1" location="預告統計資料發布時間表!A1" display="回發布時間表" xr:uid="{14E773C8-CAC2-4F25-9C31-8429A31BBC7C}"/>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6FC7-77BE-4CF6-B512-DBD226B2C950}">
  <dimension ref="A1:Z51"/>
  <sheetViews>
    <sheetView workbookViewId="0">
      <selection activeCell="Y1" sqref="Y1:Z1"/>
    </sheetView>
  </sheetViews>
  <sheetFormatPr defaultColWidth="7.77734375" defaultRowHeight="16.2"/>
  <cols>
    <col min="1" max="1" width="10.6640625" customWidth="1"/>
    <col min="2" max="2" width="6.77734375" customWidth="1"/>
    <col min="6" max="6" width="10.6640625" customWidth="1"/>
    <col min="7" max="12" width="9.88671875" customWidth="1"/>
    <col min="13" max="13" width="11.5546875" customWidth="1"/>
    <col min="14" max="14" width="9.88671875" customWidth="1"/>
    <col min="15" max="18" width="8.21875" customWidth="1"/>
    <col min="19" max="20" width="9.88671875" customWidth="1"/>
    <col min="21" max="21" width="5" customWidth="1"/>
    <col min="22" max="23" width="8.21875" customWidth="1"/>
    <col min="24" max="24" width="16.5546875" customWidth="1"/>
  </cols>
  <sheetData>
    <row r="1" spans="1:26" ht="16.5" customHeight="1">
      <c r="A1" s="1236" t="s">
        <v>1149</v>
      </c>
      <c r="B1" s="1237"/>
      <c r="F1" s="1238"/>
      <c r="G1" s="1238"/>
      <c r="H1" s="1238"/>
      <c r="I1" s="1238"/>
      <c r="J1" s="1238"/>
      <c r="K1" s="1238"/>
      <c r="L1" s="1238"/>
      <c r="M1" s="1238"/>
      <c r="N1" s="1238"/>
      <c r="O1" s="1238"/>
      <c r="P1" s="1238"/>
      <c r="Q1" s="1238"/>
      <c r="R1" s="1238"/>
      <c r="S1" s="1238"/>
      <c r="T1" s="1638" t="s">
        <v>1623</v>
      </c>
      <c r="U1" s="1638"/>
      <c r="V1" s="1639" t="s">
        <v>2063</v>
      </c>
      <c r="W1" s="1639"/>
      <c r="X1" s="1639"/>
      <c r="Y1" s="1453" t="s">
        <v>49</v>
      </c>
      <c r="Z1" s="1453"/>
    </row>
    <row r="2" spans="1:26" ht="16.5" customHeight="1">
      <c r="A2" s="1240" t="s">
        <v>1625</v>
      </c>
      <c r="B2" s="1241" t="s">
        <v>2064</v>
      </c>
      <c r="C2" s="1242"/>
      <c r="D2" s="1238"/>
      <c r="E2" s="1238"/>
      <c r="F2" s="1238"/>
      <c r="G2" s="1238"/>
      <c r="H2" s="1238"/>
      <c r="I2" s="1238"/>
      <c r="J2" s="1238"/>
      <c r="K2" s="1238"/>
      <c r="L2" s="1238"/>
      <c r="M2" s="1238"/>
      <c r="N2" s="1238"/>
      <c r="O2" s="1238"/>
      <c r="P2" s="1238"/>
      <c r="Q2" s="1238"/>
      <c r="R2" s="1238"/>
      <c r="S2" s="1238"/>
      <c r="T2" s="1640" t="s">
        <v>1671</v>
      </c>
      <c r="U2" s="1640"/>
      <c r="V2" s="1640" t="s">
        <v>2065</v>
      </c>
      <c r="W2" s="1640"/>
      <c r="X2" s="1640"/>
    </row>
    <row r="3" spans="1:26" ht="21" customHeight="1">
      <c r="A3" s="1641"/>
      <c r="B3" s="1641"/>
      <c r="C3" s="1641"/>
      <c r="D3" s="1641"/>
      <c r="E3" s="1641"/>
      <c r="F3" s="1641"/>
      <c r="G3" s="1641"/>
      <c r="H3" s="1641"/>
      <c r="I3" s="1641"/>
      <c r="J3" s="1641"/>
      <c r="K3" s="1641"/>
      <c r="L3" s="1641"/>
      <c r="M3" s="1641"/>
      <c r="N3" s="1641"/>
      <c r="O3" s="1641"/>
      <c r="P3" s="1641"/>
      <c r="Q3" s="1641"/>
      <c r="R3" s="1641"/>
      <c r="S3" s="1641"/>
      <c r="T3" s="1641"/>
      <c r="U3" s="1641"/>
      <c r="V3" s="1641"/>
      <c r="W3" s="1641"/>
      <c r="X3" s="1641"/>
    </row>
    <row r="4" spans="1:26" ht="24.9" customHeight="1">
      <c r="A4" s="1637" t="s">
        <v>2066</v>
      </c>
      <c r="B4" s="1637"/>
      <c r="C4" s="1637"/>
      <c r="D4" s="1637"/>
      <c r="E4" s="1637"/>
      <c r="F4" s="1637"/>
      <c r="G4" s="1637"/>
      <c r="H4" s="1637"/>
      <c r="I4" s="1637"/>
      <c r="J4" s="1637"/>
      <c r="K4" s="1637"/>
      <c r="L4" s="1637"/>
      <c r="M4" s="1637"/>
      <c r="N4" s="1637"/>
      <c r="O4" s="1637"/>
      <c r="P4" s="1637"/>
      <c r="Q4" s="1637"/>
      <c r="R4" s="1637"/>
      <c r="S4" s="1637"/>
      <c r="T4" s="1637"/>
      <c r="U4" s="1637"/>
      <c r="V4" s="1637"/>
      <c r="W4" s="1637"/>
      <c r="X4" s="1637"/>
    </row>
    <row r="5" spans="1:26" ht="21" customHeight="1">
      <c r="A5" s="1643" t="s">
        <v>2067</v>
      </c>
      <c r="B5" s="1643"/>
      <c r="C5" s="1643"/>
      <c r="D5" s="1643"/>
      <c r="E5" s="1643"/>
      <c r="F5" s="1643"/>
      <c r="G5" s="1643"/>
      <c r="H5" s="1643"/>
      <c r="I5" s="1643"/>
      <c r="J5" s="1643"/>
      <c r="K5" s="1643"/>
      <c r="L5" s="1643"/>
      <c r="M5" s="1643"/>
      <c r="N5" s="1643"/>
      <c r="O5" s="1643"/>
      <c r="P5" s="1643"/>
      <c r="Q5" s="1643"/>
      <c r="R5" s="1643"/>
      <c r="S5" s="1643"/>
      <c r="T5" s="1643"/>
      <c r="U5" s="1643"/>
      <c r="V5" s="1643"/>
      <c r="W5" s="1643"/>
      <c r="X5" s="1643"/>
    </row>
    <row r="6" spans="1:26" s="1245" customFormat="1" ht="28.5" customHeight="1">
      <c r="A6" s="1642" t="s">
        <v>2068</v>
      </c>
      <c r="B6" s="1642" t="s">
        <v>2069</v>
      </c>
      <c r="C6" s="1642" t="s">
        <v>1732</v>
      </c>
      <c r="D6" s="1642"/>
      <c r="E6" s="1642"/>
      <c r="F6" s="1642"/>
      <c r="G6" s="1642" t="s">
        <v>2070</v>
      </c>
      <c r="H6" s="1642"/>
      <c r="I6" s="1642"/>
      <c r="J6" s="1642"/>
      <c r="K6" s="1642"/>
      <c r="L6" s="1642"/>
      <c r="M6" s="1642"/>
      <c r="N6" s="1642"/>
      <c r="O6" s="1642"/>
      <c r="P6" s="1642"/>
      <c r="Q6" s="1642"/>
      <c r="R6" s="1642"/>
      <c r="S6" s="1642" t="s">
        <v>2071</v>
      </c>
      <c r="T6" s="1642"/>
      <c r="U6" s="1642"/>
      <c r="V6" s="1642"/>
      <c r="W6" s="1642"/>
      <c r="X6" s="1642"/>
    </row>
    <row r="7" spans="1:26" s="1245" customFormat="1" ht="22.5" customHeight="1">
      <c r="A7" s="1642"/>
      <c r="B7" s="1642"/>
      <c r="C7" s="1642" t="s">
        <v>2072</v>
      </c>
      <c r="D7" s="1642"/>
      <c r="E7" s="1642"/>
      <c r="F7" s="1642" t="s">
        <v>2073</v>
      </c>
      <c r="G7" s="1642" t="s">
        <v>2072</v>
      </c>
      <c r="H7" s="1642" t="s">
        <v>2074</v>
      </c>
      <c r="I7" s="1645" t="s">
        <v>2075</v>
      </c>
      <c r="J7" s="1642" t="s">
        <v>2076</v>
      </c>
      <c r="K7" s="1642" t="s">
        <v>2077</v>
      </c>
      <c r="L7" s="1642" t="s">
        <v>2078</v>
      </c>
      <c r="M7" s="1247"/>
      <c r="N7" s="1642" t="s">
        <v>2079</v>
      </c>
      <c r="O7" s="1642" t="s">
        <v>2080</v>
      </c>
      <c r="P7" s="1642"/>
      <c r="Q7" s="1642" t="s">
        <v>2081</v>
      </c>
      <c r="R7" s="1642"/>
      <c r="S7" s="1642" t="s">
        <v>2072</v>
      </c>
      <c r="T7" s="1642" t="s">
        <v>2074</v>
      </c>
      <c r="U7" s="1642" t="s">
        <v>2080</v>
      </c>
      <c r="V7" s="1642"/>
      <c r="W7" s="1642" t="s">
        <v>2081</v>
      </c>
      <c r="X7" s="1642"/>
    </row>
    <row r="8" spans="1:26" s="1245" customFormat="1" ht="41.25" customHeight="1">
      <c r="A8" s="1642"/>
      <c r="B8" s="1642"/>
      <c r="C8" s="1246" t="s">
        <v>1175</v>
      </c>
      <c r="D8" s="1246" t="s">
        <v>2082</v>
      </c>
      <c r="E8" s="1246" t="s">
        <v>2083</v>
      </c>
      <c r="F8" s="1642"/>
      <c r="G8" s="1642"/>
      <c r="H8" s="1642"/>
      <c r="I8" s="1645"/>
      <c r="J8" s="1642"/>
      <c r="K8" s="1642"/>
      <c r="L8" s="1642"/>
      <c r="M8" s="1248" t="s">
        <v>2084</v>
      </c>
      <c r="N8" s="1642"/>
      <c r="O8" s="1244" t="s">
        <v>2085</v>
      </c>
      <c r="P8" s="1244" t="s">
        <v>2086</v>
      </c>
      <c r="Q8" s="1244" t="s">
        <v>2087</v>
      </c>
      <c r="R8" s="1244" t="s">
        <v>2086</v>
      </c>
      <c r="S8" s="1642"/>
      <c r="T8" s="1642"/>
      <c r="U8" s="1244" t="s">
        <v>2085</v>
      </c>
      <c r="V8" s="1244" t="s">
        <v>2086</v>
      </c>
      <c r="W8" s="1244" t="s">
        <v>2087</v>
      </c>
      <c r="X8" s="1244" t="s">
        <v>2086</v>
      </c>
    </row>
    <row r="9" spans="1:26" s="293" customFormat="1" ht="23.25" customHeight="1">
      <c r="A9" s="1642" t="s">
        <v>2088</v>
      </c>
      <c r="B9" s="1244" t="s">
        <v>1175</v>
      </c>
      <c r="C9" s="1249">
        <f>SUM(C10:C11)</f>
        <v>5</v>
      </c>
      <c r="D9" s="1249">
        <f>SUM(D10:D11)</f>
        <v>1</v>
      </c>
      <c r="E9" s="1249">
        <f>SUM(E10:E11)</f>
        <v>4</v>
      </c>
      <c r="F9" s="1250">
        <f>SUM(F10:F11)</f>
        <v>145886.29999999999</v>
      </c>
      <c r="G9" s="1249">
        <f t="shared" ref="G9:N9" si="0">G10</f>
        <v>1</v>
      </c>
      <c r="H9" s="1250">
        <f t="shared" si="0"/>
        <v>89437.5</v>
      </c>
      <c r="I9" s="1249">
        <f t="shared" si="0"/>
        <v>4876</v>
      </c>
      <c r="J9" s="1250">
        <f t="shared" si="0"/>
        <v>84561.5</v>
      </c>
      <c r="K9" s="1249">
        <f t="shared" si="0"/>
        <v>1679</v>
      </c>
      <c r="L9" s="1249">
        <f t="shared" si="0"/>
        <v>373</v>
      </c>
      <c r="M9" s="1249">
        <f t="shared" si="0"/>
        <v>0</v>
      </c>
      <c r="N9" s="1249">
        <f t="shared" si="0"/>
        <v>1306</v>
      </c>
      <c r="O9" s="1249">
        <v>0</v>
      </c>
      <c r="P9" s="1249">
        <f>P10</f>
        <v>0</v>
      </c>
      <c r="Q9" s="1249">
        <v>0</v>
      </c>
      <c r="R9" s="1249">
        <v>16</v>
      </c>
      <c r="S9" s="1249">
        <f t="shared" ref="S9:X9" si="1">S10</f>
        <v>4</v>
      </c>
      <c r="T9" s="1250">
        <f t="shared" si="1"/>
        <v>56448.800000000003</v>
      </c>
      <c r="U9" s="1249">
        <f t="shared" si="1"/>
        <v>0</v>
      </c>
      <c r="V9" s="1249">
        <f t="shared" si="1"/>
        <v>0</v>
      </c>
      <c r="W9" s="1249">
        <f t="shared" si="1"/>
        <v>0</v>
      </c>
      <c r="X9" s="1249">
        <f t="shared" si="1"/>
        <v>16</v>
      </c>
    </row>
    <row r="10" spans="1:26" ht="23.25" customHeight="1">
      <c r="A10" s="1642"/>
      <c r="B10" s="1244" t="s">
        <v>2089</v>
      </c>
      <c r="C10" s="1249">
        <f>SUM(D10:E10)</f>
        <v>5</v>
      </c>
      <c r="D10" s="1249">
        <v>1</v>
      </c>
      <c r="E10" s="1249">
        <v>4</v>
      </c>
      <c r="F10" s="1250">
        <v>145886.29999999999</v>
      </c>
      <c r="G10" s="1249">
        <v>1</v>
      </c>
      <c r="H10" s="1250">
        <v>89437.5</v>
      </c>
      <c r="I10" s="1249">
        <v>4876</v>
      </c>
      <c r="J10" s="1250">
        <v>84561.5</v>
      </c>
      <c r="K10" s="1249">
        <v>1679</v>
      </c>
      <c r="L10" s="1249">
        <v>373</v>
      </c>
      <c r="M10" s="1249">
        <v>0</v>
      </c>
      <c r="N10" s="1249">
        <v>1306</v>
      </c>
      <c r="O10" s="1249">
        <v>0</v>
      </c>
      <c r="P10" s="1249">
        <v>0</v>
      </c>
      <c r="Q10" s="1249">
        <v>0</v>
      </c>
      <c r="R10" s="1249">
        <v>16</v>
      </c>
      <c r="S10" s="1249">
        <v>4</v>
      </c>
      <c r="T10" s="1250">
        <v>56448.800000000003</v>
      </c>
      <c r="U10" s="1251">
        <v>0</v>
      </c>
      <c r="V10" s="1251">
        <v>0</v>
      </c>
      <c r="W10" s="1251">
        <v>0</v>
      </c>
      <c r="X10" s="1251">
        <v>16</v>
      </c>
    </row>
    <row r="11" spans="1:26" ht="23.25" customHeight="1">
      <c r="A11" s="1642"/>
      <c r="B11" s="1244" t="s">
        <v>2090</v>
      </c>
      <c r="C11" s="1249">
        <v>0</v>
      </c>
      <c r="D11" s="1249">
        <v>0</v>
      </c>
      <c r="E11" s="1249">
        <v>0</v>
      </c>
      <c r="F11" s="1249">
        <v>0</v>
      </c>
      <c r="G11" s="1249">
        <v>0</v>
      </c>
      <c r="H11" s="1249">
        <v>0</v>
      </c>
      <c r="I11" s="1249">
        <v>0</v>
      </c>
      <c r="J11" s="1249">
        <v>0</v>
      </c>
      <c r="K11" s="1249">
        <v>0</v>
      </c>
      <c r="L11" s="1249">
        <v>0</v>
      </c>
      <c r="M11" s="1249">
        <v>0</v>
      </c>
      <c r="N11" s="1249">
        <v>0</v>
      </c>
      <c r="O11" s="1249">
        <v>0</v>
      </c>
      <c r="P11" s="1249">
        <v>0</v>
      </c>
      <c r="Q11" s="1249">
        <v>0</v>
      </c>
      <c r="R11" s="1249">
        <v>0</v>
      </c>
      <c r="S11" s="1249">
        <v>0</v>
      </c>
      <c r="T11" s="1249">
        <v>0</v>
      </c>
      <c r="U11" s="1251">
        <v>0</v>
      </c>
      <c r="V11" s="1251">
        <v>0</v>
      </c>
      <c r="W11" s="1251">
        <v>0</v>
      </c>
      <c r="X11" s="1251">
        <v>0</v>
      </c>
    </row>
    <row r="12" spans="1:26" s="293" customFormat="1" ht="23.25" customHeight="1">
      <c r="A12" s="1644"/>
      <c r="B12" s="1244" t="s">
        <v>1175</v>
      </c>
      <c r="C12" s="1253"/>
      <c r="D12" s="1253"/>
      <c r="E12" s="1253"/>
      <c r="F12" s="1253"/>
      <c r="G12" s="1253"/>
      <c r="H12" s="1253"/>
      <c r="I12" s="1253"/>
      <c r="J12" s="1253"/>
      <c r="K12" s="1253"/>
      <c r="L12" s="1253"/>
      <c r="M12" s="1253"/>
      <c r="N12" s="1253"/>
      <c r="O12" s="1253"/>
      <c r="P12" s="1253"/>
      <c r="Q12" s="1253"/>
      <c r="R12" s="1253"/>
      <c r="S12" s="1253"/>
      <c r="T12" s="1253"/>
      <c r="U12" s="1254"/>
      <c r="V12" s="1254"/>
      <c r="W12" s="1254"/>
      <c r="X12" s="1254"/>
    </row>
    <row r="13" spans="1:26" ht="23.25" customHeight="1">
      <c r="A13" s="1644"/>
      <c r="B13" s="1244" t="s">
        <v>2089</v>
      </c>
      <c r="C13" s="1255"/>
      <c r="D13" s="1255"/>
      <c r="E13" s="1255"/>
      <c r="F13" s="1256"/>
      <c r="G13" s="1256"/>
      <c r="H13" s="1256"/>
      <c r="I13" s="1256"/>
      <c r="J13" s="1256"/>
      <c r="K13" s="1256"/>
      <c r="L13" s="1256"/>
      <c r="M13" s="1256"/>
      <c r="N13" s="1256"/>
      <c r="O13" s="1256"/>
      <c r="P13" s="1256"/>
      <c r="Q13" s="1256"/>
      <c r="R13" s="1256"/>
      <c r="S13" s="1256"/>
      <c r="T13" s="1256"/>
      <c r="U13" s="1252"/>
      <c r="V13" s="1252"/>
      <c r="W13" s="1252"/>
      <c r="X13" s="1252"/>
    </row>
    <row r="14" spans="1:26" ht="23.25" customHeight="1">
      <c r="A14" s="1644"/>
      <c r="B14" s="1244" t="s">
        <v>2090</v>
      </c>
      <c r="C14" s="1255"/>
      <c r="D14" s="1255"/>
      <c r="E14" s="1255"/>
      <c r="F14" s="1256"/>
      <c r="G14" s="1256"/>
      <c r="H14" s="1256"/>
      <c r="I14" s="1256"/>
      <c r="J14" s="1256"/>
      <c r="K14" s="1256"/>
      <c r="L14" s="1256"/>
      <c r="M14" s="1256"/>
      <c r="N14" s="1256"/>
      <c r="O14" s="1256"/>
      <c r="P14" s="1256"/>
      <c r="Q14" s="1256"/>
      <c r="R14" s="1256"/>
      <c r="S14" s="1256"/>
      <c r="T14" s="1256"/>
      <c r="U14" s="1252"/>
      <c r="V14" s="1252"/>
      <c r="W14" s="1252"/>
      <c r="X14" s="1252"/>
    </row>
    <row r="15" spans="1:26" s="293" customFormat="1" ht="23.25" customHeight="1">
      <c r="A15" s="1644"/>
      <c r="B15" s="1244" t="s">
        <v>1175</v>
      </c>
      <c r="C15" s="1253"/>
      <c r="D15" s="1253"/>
      <c r="E15" s="1253"/>
      <c r="F15" s="1253"/>
      <c r="G15" s="1253"/>
      <c r="H15" s="1253"/>
      <c r="I15" s="1253"/>
      <c r="J15" s="1253"/>
      <c r="K15" s="1253"/>
      <c r="L15" s="1253"/>
      <c r="M15" s="1253"/>
      <c r="N15" s="1253"/>
      <c r="O15" s="1253"/>
      <c r="P15" s="1253"/>
      <c r="Q15" s="1253"/>
      <c r="R15" s="1253"/>
      <c r="S15" s="1253"/>
      <c r="T15" s="1253"/>
      <c r="U15" s="1254"/>
      <c r="V15" s="1254"/>
      <c r="W15" s="1254"/>
      <c r="X15" s="1254"/>
    </row>
    <row r="16" spans="1:26" ht="23.25" customHeight="1">
      <c r="A16" s="1644"/>
      <c r="B16" s="1244" t="s">
        <v>2089</v>
      </c>
      <c r="C16" s="1255"/>
      <c r="D16" s="1255"/>
      <c r="E16" s="1255"/>
      <c r="F16" s="1256"/>
      <c r="G16" s="1256"/>
      <c r="H16" s="1256"/>
      <c r="I16" s="1256"/>
      <c r="J16" s="1256"/>
      <c r="K16" s="1256"/>
      <c r="L16" s="1256"/>
      <c r="M16" s="1256"/>
      <c r="N16" s="1256"/>
      <c r="O16" s="1256"/>
      <c r="P16" s="1256"/>
      <c r="Q16" s="1256"/>
      <c r="R16" s="1256"/>
      <c r="S16" s="1256"/>
      <c r="T16" s="1256"/>
      <c r="U16" s="1252"/>
      <c r="V16" s="1252"/>
      <c r="W16" s="1252"/>
      <c r="X16" s="1252"/>
    </row>
    <row r="17" spans="1:24" ht="23.25" customHeight="1">
      <c r="A17" s="1644"/>
      <c r="B17" s="1244" t="s">
        <v>2090</v>
      </c>
      <c r="C17" s="1255"/>
      <c r="D17" s="1255"/>
      <c r="E17" s="1255"/>
      <c r="F17" s="1256"/>
      <c r="G17" s="1256"/>
      <c r="H17" s="1256"/>
      <c r="I17" s="1256"/>
      <c r="J17" s="1256"/>
      <c r="K17" s="1256"/>
      <c r="L17" s="1256"/>
      <c r="M17" s="1256"/>
      <c r="N17" s="1256"/>
      <c r="O17" s="1256"/>
      <c r="P17" s="1256"/>
      <c r="Q17" s="1256"/>
      <c r="R17" s="1256"/>
      <c r="S17" s="1256"/>
      <c r="T17" s="1256"/>
      <c r="U17" s="1252"/>
      <c r="V17" s="1252"/>
      <c r="W17" s="1252"/>
      <c r="X17" s="1252"/>
    </row>
    <row r="18" spans="1:24" s="293" customFormat="1" ht="23.25" customHeight="1">
      <c r="A18" s="1644"/>
      <c r="B18" s="1244" t="s">
        <v>1175</v>
      </c>
      <c r="C18" s="1253"/>
      <c r="D18" s="1253"/>
      <c r="E18" s="1253"/>
      <c r="F18" s="1253"/>
      <c r="G18" s="1253"/>
      <c r="H18" s="1253"/>
      <c r="I18" s="1253"/>
      <c r="J18" s="1253"/>
      <c r="K18" s="1253"/>
      <c r="L18" s="1253"/>
      <c r="M18" s="1253"/>
      <c r="N18" s="1253"/>
      <c r="O18" s="1253"/>
      <c r="P18" s="1253"/>
      <c r="Q18" s="1253"/>
      <c r="R18" s="1253"/>
      <c r="S18" s="1253"/>
      <c r="T18" s="1253"/>
      <c r="U18" s="1254"/>
      <c r="V18" s="1254"/>
      <c r="W18" s="1254"/>
      <c r="X18" s="1254"/>
    </row>
    <row r="19" spans="1:24" ht="23.25" customHeight="1">
      <c r="A19" s="1644"/>
      <c r="B19" s="1244" t="s">
        <v>2089</v>
      </c>
      <c r="C19" s="1255"/>
      <c r="D19" s="1255"/>
      <c r="E19" s="1255"/>
      <c r="F19" s="1256"/>
      <c r="G19" s="1256"/>
      <c r="H19" s="1256"/>
      <c r="I19" s="1256"/>
      <c r="J19" s="1256"/>
      <c r="K19" s="1256"/>
      <c r="L19" s="1256"/>
      <c r="M19" s="1256"/>
      <c r="N19" s="1256"/>
      <c r="O19" s="1256"/>
      <c r="P19" s="1256"/>
      <c r="Q19" s="1256"/>
      <c r="R19" s="1256"/>
      <c r="S19" s="1256"/>
      <c r="T19" s="1256"/>
      <c r="U19" s="1252"/>
      <c r="V19" s="1252"/>
      <c r="W19" s="1252"/>
      <c r="X19" s="1252"/>
    </row>
    <row r="20" spans="1:24" ht="23.25" customHeight="1">
      <c r="A20" s="1644"/>
      <c r="B20" s="1244" t="s">
        <v>2090</v>
      </c>
      <c r="C20" s="1255"/>
      <c r="D20" s="1255"/>
      <c r="E20" s="1255"/>
      <c r="F20" s="1256"/>
      <c r="G20" s="1256"/>
      <c r="H20" s="1256"/>
      <c r="I20" s="1256"/>
      <c r="J20" s="1256"/>
      <c r="K20" s="1256"/>
      <c r="L20" s="1256"/>
      <c r="M20" s="1256"/>
      <c r="N20" s="1256"/>
      <c r="O20" s="1256"/>
      <c r="P20" s="1256"/>
      <c r="Q20" s="1256"/>
      <c r="R20" s="1256"/>
      <c r="S20" s="1256"/>
      <c r="T20" s="1256"/>
      <c r="U20" s="1252"/>
      <c r="V20" s="1252"/>
      <c r="W20" s="1252"/>
      <c r="X20" s="1252"/>
    </row>
    <row r="21" spans="1:24" s="293" customFormat="1" ht="23.25" customHeight="1">
      <c r="A21" s="1644"/>
      <c r="B21" s="1244" t="s">
        <v>1175</v>
      </c>
      <c r="C21" s="1253"/>
      <c r="D21" s="1253"/>
      <c r="E21" s="1253"/>
      <c r="F21" s="1253"/>
      <c r="G21" s="1253"/>
      <c r="H21" s="1253"/>
      <c r="I21" s="1253"/>
      <c r="J21" s="1253"/>
      <c r="K21" s="1253"/>
      <c r="L21" s="1253"/>
      <c r="M21" s="1253"/>
      <c r="N21" s="1253"/>
      <c r="O21" s="1253"/>
      <c r="P21" s="1253"/>
      <c r="Q21" s="1253"/>
      <c r="R21" s="1253"/>
      <c r="S21" s="1253"/>
      <c r="T21" s="1253"/>
      <c r="U21" s="1254"/>
      <c r="V21" s="1254"/>
      <c r="W21" s="1254"/>
      <c r="X21" s="1254"/>
    </row>
    <row r="22" spans="1:24" ht="23.25" customHeight="1">
      <c r="A22" s="1644"/>
      <c r="B22" s="1244" t="s">
        <v>2089</v>
      </c>
      <c r="C22" s="1255"/>
      <c r="D22" s="1255"/>
      <c r="E22" s="1255"/>
      <c r="F22" s="1256"/>
      <c r="G22" s="1256"/>
      <c r="H22" s="1256"/>
      <c r="I22" s="1256"/>
      <c r="J22" s="1256"/>
      <c r="K22" s="1256"/>
      <c r="L22" s="1256"/>
      <c r="M22" s="1256"/>
      <c r="N22" s="1256"/>
      <c r="O22" s="1256"/>
      <c r="P22" s="1256"/>
      <c r="Q22" s="1256"/>
      <c r="R22" s="1256"/>
      <c r="S22" s="1256"/>
      <c r="T22" s="1256"/>
      <c r="U22" s="1252"/>
      <c r="V22" s="1252"/>
      <c r="W22" s="1252"/>
      <c r="X22" s="1252"/>
    </row>
    <row r="23" spans="1:24" ht="23.25" customHeight="1">
      <c r="A23" s="1644"/>
      <c r="B23" s="1244" t="s">
        <v>2090</v>
      </c>
      <c r="C23" s="1255"/>
      <c r="D23" s="1255"/>
      <c r="E23" s="1255"/>
      <c r="F23" s="1256"/>
      <c r="G23" s="1256"/>
      <c r="H23" s="1256"/>
      <c r="I23" s="1256"/>
      <c r="J23" s="1256"/>
      <c r="K23" s="1256"/>
      <c r="L23" s="1256"/>
      <c r="M23" s="1256"/>
      <c r="N23" s="1256"/>
      <c r="O23" s="1256"/>
      <c r="P23" s="1256"/>
      <c r="Q23" s="1256"/>
      <c r="R23" s="1256"/>
      <c r="S23" s="1256"/>
      <c r="T23" s="1256"/>
      <c r="U23" s="1252"/>
      <c r="V23" s="1252"/>
      <c r="W23" s="1252"/>
      <c r="X23" s="1252"/>
    </row>
    <row r="24" spans="1:24" s="1262" customFormat="1" ht="24" customHeight="1">
      <c r="A24" s="1257" t="s">
        <v>1664</v>
      </c>
      <c r="B24" s="1258"/>
      <c r="C24" s="1258"/>
      <c r="D24" s="1258"/>
      <c r="E24" s="1258"/>
      <c r="F24" s="1259"/>
      <c r="G24" s="1260"/>
      <c r="H24" s="1260"/>
      <c r="I24" s="1259"/>
      <c r="J24" s="1260"/>
      <c r="K24" s="1260"/>
      <c r="L24" s="1259"/>
      <c r="M24" s="1258"/>
      <c r="N24" s="1258"/>
      <c r="O24" s="1260"/>
      <c r="P24" s="1261"/>
      <c r="Q24" s="1260"/>
      <c r="R24" s="1261"/>
      <c r="S24" s="1259"/>
      <c r="T24" s="1259"/>
      <c r="U24" s="1259"/>
      <c r="V24" s="1259"/>
      <c r="W24" s="1259"/>
      <c r="X24" s="1259"/>
    </row>
    <row r="25" spans="1:24" s="1262" customFormat="1" ht="16.95" customHeight="1">
      <c r="A25" s="1263"/>
      <c r="B25" s="1264"/>
      <c r="C25" s="1264"/>
      <c r="D25" s="1264"/>
      <c r="E25" s="1264"/>
      <c r="G25" s="1265"/>
      <c r="H25" s="1265"/>
      <c r="J25" s="1265"/>
      <c r="K25" s="1265"/>
      <c r="M25" s="1264"/>
      <c r="N25" s="1264"/>
      <c r="O25" s="1265"/>
      <c r="P25" s="1266"/>
      <c r="Q25" s="1265"/>
      <c r="R25" s="1266"/>
      <c r="X25" s="1266" t="s">
        <v>2091</v>
      </c>
    </row>
    <row r="26" spans="1:24" ht="16.5" customHeight="1">
      <c r="A26" s="1267" t="s">
        <v>2092</v>
      </c>
      <c r="B26" s="1267"/>
      <c r="C26" s="1238"/>
      <c r="D26" s="1238"/>
      <c r="E26" s="1238"/>
      <c r="F26" s="1238"/>
      <c r="G26" s="1238"/>
      <c r="H26" s="1238"/>
      <c r="I26" s="1238"/>
      <c r="J26" s="1238"/>
      <c r="K26" s="1238"/>
      <c r="L26" s="1238"/>
      <c r="M26" s="1238"/>
      <c r="N26" s="1238"/>
      <c r="O26" s="1238"/>
      <c r="P26" s="1238"/>
      <c r="Q26" s="1238"/>
      <c r="R26" s="1238"/>
      <c r="S26" s="1238"/>
      <c r="T26" s="1238"/>
    </row>
    <row r="27" spans="1:24" ht="16.5" customHeight="1">
      <c r="A27" s="1268" t="s">
        <v>2093</v>
      </c>
      <c r="B27" s="1267"/>
      <c r="C27" s="1238"/>
      <c r="D27" s="1238"/>
      <c r="E27" s="1238"/>
      <c r="F27" s="1238"/>
      <c r="G27" s="1238"/>
      <c r="H27" s="1238"/>
      <c r="I27" s="1238"/>
      <c r="J27" s="1238"/>
      <c r="K27" s="1238"/>
      <c r="L27" s="1238"/>
      <c r="M27" s="1238"/>
      <c r="N27" s="1238"/>
      <c r="O27" s="1238"/>
      <c r="P27" s="1238"/>
      <c r="Q27" s="1238"/>
      <c r="R27" s="1238"/>
      <c r="S27" s="1238"/>
      <c r="T27" s="1238"/>
    </row>
    <row r="28" spans="1:24" ht="16.5" customHeight="1">
      <c r="B28" s="1269" t="s">
        <v>2094</v>
      </c>
    </row>
    <row r="29" spans="1:24" ht="15.6" customHeight="1"/>
    <row r="30" spans="1:24" ht="16.5" customHeight="1"/>
    <row r="31" spans="1:24" ht="16.5" customHeight="1"/>
    <row r="32" spans="1:24" s="1245" customFormat="1" ht="28.5" customHeight="1"/>
    <row r="33" s="1245" customFormat="1" ht="28.5" customHeight="1"/>
    <row r="34" s="1245" customFormat="1" ht="53.25" customHeight="1"/>
    <row r="35" s="293" customFormat="1" ht="23.25" customHeight="1"/>
    <row r="36" ht="23.25" customHeight="1"/>
    <row r="37" ht="23.25" customHeight="1"/>
    <row r="38" s="293" customFormat="1" ht="23.25" customHeight="1"/>
    <row r="39" ht="23.25" customHeight="1"/>
    <row r="40" ht="23.25" customHeight="1"/>
    <row r="41" s="293" customFormat="1" ht="23.25" customHeight="1"/>
    <row r="42" ht="23.25" customHeight="1"/>
    <row r="43" ht="23.25" customHeight="1"/>
    <row r="44" s="293" customFormat="1" ht="23.25" customHeight="1"/>
    <row r="45" ht="23.25" customHeight="1"/>
    <row r="46" ht="23.25" customHeight="1"/>
    <row r="47" ht="14.25" customHeight="1"/>
    <row r="48" ht="14.25" customHeight="1"/>
    <row r="49" spans="1:24" ht="16.5" customHeight="1">
      <c r="U49" s="1238"/>
      <c r="V49" s="1238"/>
      <c r="W49" s="1238"/>
      <c r="X49" s="1238"/>
    </row>
    <row r="50" spans="1:24" ht="16.5" customHeight="1">
      <c r="U50" s="1238"/>
      <c r="V50" s="1238"/>
      <c r="W50" s="1238"/>
      <c r="X50" s="1238"/>
    </row>
    <row r="51" spans="1:24" ht="12" customHeight="1">
      <c r="A51" s="1270"/>
      <c r="B51" s="1270"/>
      <c r="C51" s="1270"/>
      <c r="D51" s="1270"/>
      <c r="E51" s="1270"/>
      <c r="F51" s="1270"/>
      <c r="G51" s="1270"/>
      <c r="H51" s="1270"/>
      <c r="I51" s="1270"/>
      <c r="J51" s="1270"/>
      <c r="K51" s="1270"/>
      <c r="L51" s="1270"/>
      <c r="M51" s="1270"/>
      <c r="N51" s="1270"/>
      <c r="O51" s="1270"/>
      <c r="P51" s="1270"/>
      <c r="Q51" s="1270"/>
      <c r="R51" s="1270"/>
      <c r="S51" s="1270"/>
      <c r="T51" s="1270"/>
      <c r="U51" s="1270"/>
      <c r="V51" s="1270"/>
      <c r="W51" s="1270"/>
      <c r="X51" s="1270"/>
    </row>
  </sheetData>
  <mergeCells count="33">
    <mergeCell ref="A12:A14"/>
    <mergeCell ref="A15:A17"/>
    <mergeCell ref="A18:A20"/>
    <mergeCell ref="A21:A23"/>
    <mergeCell ref="Y1:Z1"/>
    <mergeCell ref="Q7:R7"/>
    <mergeCell ref="S7:S8"/>
    <mergeCell ref="T7:T8"/>
    <mergeCell ref="U7:V7"/>
    <mergeCell ref="W7:X7"/>
    <mergeCell ref="A9:A11"/>
    <mergeCell ref="I7:I8"/>
    <mergeCell ref="J7:J8"/>
    <mergeCell ref="K7:K8"/>
    <mergeCell ref="L7:L8"/>
    <mergeCell ref="N7:N8"/>
    <mergeCell ref="O7:P7"/>
    <mergeCell ref="A5:X5"/>
    <mergeCell ref="A6:A8"/>
    <mergeCell ref="B6:B8"/>
    <mergeCell ref="C6:F6"/>
    <mergeCell ref="G6:R6"/>
    <mergeCell ref="S6:X6"/>
    <mergeCell ref="C7:E7"/>
    <mergeCell ref="F7:F8"/>
    <mergeCell ref="G7:G8"/>
    <mergeCell ref="H7:H8"/>
    <mergeCell ref="A4:X4"/>
    <mergeCell ref="T1:U1"/>
    <mergeCell ref="V1:X1"/>
    <mergeCell ref="T2:U2"/>
    <mergeCell ref="V2:X2"/>
    <mergeCell ref="A3:X3"/>
  </mergeCells>
  <phoneticPr fontId="15" type="noConversion"/>
  <hyperlinks>
    <hyperlink ref="Y1" location="預告統計資料發布時間表!A1" display="回發布時間表" xr:uid="{5C7A8953-A0C4-4330-928D-F06537E1E25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30FE-EF94-4425-9391-2BCEEDE02FA1}">
  <dimension ref="A1:V75"/>
  <sheetViews>
    <sheetView workbookViewId="0">
      <selection activeCell="U1" sqref="U1:V1"/>
    </sheetView>
  </sheetViews>
  <sheetFormatPr defaultColWidth="7.77734375" defaultRowHeight="16.2"/>
  <cols>
    <col min="1" max="1" width="10.21875" customWidth="1"/>
    <col min="2" max="2" width="7.109375" customWidth="1"/>
    <col min="3" max="3" width="9" customWidth="1"/>
    <col min="4" max="5" width="8.21875" customWidth="1"/>
    <col min="6" max="16" width="9" customWidth="1"/>
    <col min="17" max="19" width="9.88671875" customWidth="1"/>
    <col min="20" max="20" width="13.21875" customWidth="1"/>
  </cols>
  <sheetData>
    <row r="1" spans="1:22" ht="16.5" customHeight="1">
      <c r="A1" s="1236" t="s">
        <v>1149</v>
      </c>
      <c r="B1" s="1237"/>
      <c r="C1" s="1271"/>
      <c r="D1" s="1271"/>
      <c r="E1" s="1271"/>
      <c r="F1" s="1238"/>
      <c r="G1" s="1238"/>
      <c r="H1" s="1238"/>
      <c r="I1" s="1238"/>
      <c r="J1" s="1238"/>
      <c r="K1" s="1238"/>
      <c r="P1" s="1638" t="s">
        <v>1623</v>
      </c>
      <c r="Q1" s="1638"/>
      <c r="R1" s="1646" t="s">
        <v>2063</v>
      </c>
      <c r="S1" s="1646"/>
      <c r="T1" s="1646"/>
      <c r="U1" s="1453" t="s">
        <v>49</v>
      </c>
      <c r="V1" s="1453"/>
    </row>
    <row r="2" spans="1:22" ht="16.5" customHeight="1">
      <c r="A2" s="1240" t="s">
        <v>1625</v>
      </c>
      <c r="B2" s="1241" t="s">
        <v>2064</v>
      </c>
      <c r="C2" s="1271"/>
      <c r="D2" s="1271"/>
      <c r="E2" s="1271"/>
      <c r="F2" s="1238"/>
      <c r="G2" s="1238"/>
      <c r="H2" s="1238"/>
      <c r="I2" s="1238"/>
      <c r="J2" s="1238"/>
      <c r="K2" s="1238"/>
      <c r="P2" s="1640" t="s">
        <v>1671</v>
      </c>
      <c r="Q2" s="1640"/>
      <c r="R2" s="1640" t="s">
        <v>2095</v>
      </c>
      <c r="S2" s="1640"/>
      <c r="T2" s="1640"/>
    </row>
    <row r="3" spans="1:22" ht="24.9" customHeight="1">
      <c r="A3" s="1647" t="s">
        <v>2096</v>
      </c>
      <c r="B3" s="1647"/>
      <c r="C3" s="1647"/>
      <c r="D3" s="1647"/>
      <c r="E3" s="1647"/>
      <c r="F3" s="1647"/>
      <c r="G3" s="1647"/>
      <c r="H3" s="1647"/>
      <c r="I3" s="1647"/>
      <c r="J3" s="1647"/>
      <c r="K3" s="1647"/>
      <c r="L3" s="1647"/>
      <c r="M3" s="1647"/>
      <c r="N3" s="1647"/>
      <c r="O3" s="1647"/>
      <c r="P3" s="1647"/>
      <c r="Q3" s="1647"/>
      <c r="R3" s="1647"/>
      <c r="S3" s="1647"/>
      <c r="T3" s="1647"/>
    </row>
    <row r="4" spans="1:22" ht="5.0999999999999996" customHeight="1"/>
    <row r="5" spans="1:22" ht="21" customHeight="1">
      <c r="A5" s="1648" t="s">
        <v>2067</v>
      </c>
      <c r="B5" s="1648"/>
      <c r="C5" s="1648"/>
      <c r="D5" s="1648"/>
      <c r="E5" s="1648"/>
      <c r="F5" s="1648"/>
      <c r="G5" s="1648"/>
      <c r="H5" s="1648"/>
      <c r="I5" s="1648"/>
      <c r="J5" s="1648"/>
      <c r="K5" s="1648"/>
      <c r="L5" s="1648"/>
      <c r="M5" s="1648"/>
      <c r="N5" s="1648"/>
      <c r="O5" s="1648"/>
      <c r="P5" s="1648"/>
      <c r="Q5" s="1648"/>
      <c r="R5" s="1648"/>
      <c r="S5" s="1648"/>
      <c r="T5" s="1648"/>
    </row>
    <row r="6" spans="1:22" s="1245" customFormat="1" ht="32.25" customHeight="1">
      <c r="A6" s="1642" t="s">
        <v>2068</v>
      </c>
      <c r="B6" s="1642" t="s">
        <v>2069</v>
      </c>
      <c r="C6" s="1642" t="s">
        <v>2072</v>
      </c>
      <c r="D6" s="1642"/>
      <c r="E6" s="1642"/>
      <c r="F6" s="1642" t="s">
        <v>2097</v>
      </c>
      <c r="G6" s="1642"/>
      <c r="H6" s="1642"/>
      <c r="I6" s="1642" t="s">
        <v>2098</v>
      </c>
      <c r="J6" s="1642"/>
      <c r="K6" s="1642"/>
      <c r="L6" s="1642" t="s">
        <v>2099</v>
      </c>
      <c r="M6" s="1642"/>
      <c r="N6" s="1642"/>
      <c r="O6" s="1642" t="s">
        <v>2100</v>
      </c>
      <c r="P6" s="1642"/>
      <c r="Q6" s="1642"/>
      <c r="R6" s="1642" t="s">
        <v>2101</v>
      </c>
      <c r="S6" s="1642"/>
      <c r="T6" s="1642"/>
    </row>
    <row r="7" spans="1:22" s="1245" customFormat="1" ht="67.5" customHeight="1">
      <c r="A7" s="1642"/>
      <c r="B7" s="1642"/>
      <c r="C7" s="1244" t="s">
        <v>1175</v>
      </c>
      <c r="D7" s="1244" t="s">
        <v>2082</v>
      </c>
      <c r="E7" s="1244" t="s">
        <v>2083</v>
      </c>
      <c r="F7" s="1244" t="s">
        <v>2102</v>
      </c>
      <c r="G7" s="1244" t="s">
        <v>2103</v>
      </c>
      <c r="H7" s="1244" t="s">
        <v>2104</v>
      </c>
      <c r="I7" s="1244" t="s">
        <v>2102</v>
      </c>
      <c r="J7" s="1244" t="s">
        <v>2103</v>
      </c>
      <c r="K7" s="1244" t="s">
        <v>2104</v>
      </c>
      <c r="L7" s="1244" t="s">
        <v>2102</v>
      </c>
      <c r="M7" s="1244" t="s">
        <v>2103</v>
      </c>
      <c r="N7" s="1244" t="s">
        <v>2104</v>
      </c>
      <c r="O7" s="1244" t="s">
        <v>2102</v>
      </c>
      <c r="P7" s="1244" t="s">
        <v>2103</v>
      </c>
      <c r="Q7" s="1244" t="s">
        <v>2104</v>
      </c>
      <c r="R7" s="1244" t="s">
        <v>2102</v>
      </c>
      <c r="S7" s="1244" t="s">
        <v>2103</v>
      </c>
      <c r="T7" s="1244" t="s">
        <v>2104</v>
      </c>
    </row>
    <row r="8" spans="1:22" s="293" customFormat="1" ht="23.25" customHeight="1">
      <c r="A8" s="1642" t="s">
        <v>2088</v>
      </c>
      <c r="B8" s="1272" t="s">
        <v>1175</v>
      </c>
      <c r="C8" s="1273">
        <f t="shared" ref="C8:H8" si="0">C9</f>
        <v>2</v>
      </c>
      <c r="D8" s="1273">
        <f t="shared" si="0"/>
        <v>1</v>
      </c>
      <c r="E8" s="1273">
        <f t="shared" si="0"/>
        <v>1</v>
      </c>
      <c r="F8" s="1273">
        <f t="shared" si="0"/>
        <v>5170</v>
      </c>
      <c r="G8" s="1273">
        <f t="shared" si="0"/>
        <v>700</v>
      </c>
      <c r="H8" s="1273">
        <f t="shared" si="0"/>
        <v>4470</v>
      </c>
      <c r="I8" s="1273">
        <v>4128</v>
      </c>
      <c r="J8" s="1273">
        <v>629</v>
      </c>
      <c r="K8" s="1273">
        <v>3499</v>
      </c>
      <c r="L8" s="1273">
        <v>1042</v>
      </c>
      <c r="M8" s="1273">
        <v>71</v>
      </c>
      <c r="N8" s="1273">
        <v>971</v>
      </c>
      <c r="O8" s="1273">
        <f>O9</f>
        <v>212</v>
      </c>
      <c r="P8" s="1273">
        <v>0</v>
      </c>
      <c r="Q8" s="1273">
        <f>Q9</f>
        <v>212</v>
      </c>
      <c r="R8" s="1273">
        <f>R9</f>
        <v>30</v>
      </c>
      <c r="S8" s="1273">
        <f>S9</f>
        <v>0</v>
      </c>
      <c r="T8" s="1273">
        <v>30</v>
      </c>
    </row>
    <row r="9" spans="1:22" ht="23.25" customHeight="1">
      <c r="A9" s="1642"/>
      <c r="B9" s="1272" t="s">
        <v>2089</v>
      </c>
      <c r="C9" s="1273">
        <f>SUM(D9:E9)</f>
        <v>2</v>
      </c>
      <c r="D9" s="1273">
        <v>1</v>
      </c>
      <c r="E9" s="1273">
        <v>1</v>
      </c>
      <c r="F9" s="1273">
        <f>SUM(G9:H9)</f>
        <v>5170</v>
      </c>
      <c r="G9" s="1273">
        <v>700</v>
      </c>
      <c r="H9" s="1273">
        <v>4470</v>
      </c>
      <c r="I9" s="1273">
        <v>4128</v>
      </c>
      <c r="J9" s="1273">
        <v>629</v>
      </c>
      <c r="K9" s="1273">
        <v>3499</v>
      </c>
      <c r="L9" s="1273">
        <v>1042</v>
      </c>
      <c r="M9" s="1273">
        <v>71</v>
      </c>
      <c r="N9" s="1273">
        <v>971</v>
      </c>
      <c r="O9" s="1273">
        <f>SUM(P9:Q9)</f>
        <v>212</v>
      </c>
      <c r="P9" s="1273">
        <v>0</v>
      </c>
      <c r="Q9" s="1273">
        <v>212</v>
      </c>
      <c r="R9" s="1273">
        <f>SUM(S9:T9)</f>
        <v>30</v>
      </c>
      <c r="S9" s="1273">
        <v>0</v>
      </c>
      <c r="T9" s="1273">
        <v>30</v>
      </c>
    </row>
    <row r="10" spans="1:22" ht="23.25" customHeight="1">
      <c r="A10" s="1642"/>
      <c r="B10" s="1272" t="s">
        <v>2090</v>
      </c>
      <c r="C10" s="1273">
        <v>0</v>
      </c>
      <c r="D10" s="1273">
        <v>0</v>
      </c>
      <c r="E10" s="1273">
        <v>0</v>
      </c>
      <c r="F10" s="1273">
        <v>0</v>
      </c>
      <c r="G10" s="1273">
        <v>0</v>
      </c>
      <c r="H10" s="1273">
        <v>0</v>
      </c>
      <c r="I10" s="1273">
        <v>0</v>
      </c>
      <c r="J10" s="1273">
        <v>0</v>
      </c>
      <c r="K10" s="1273">
        <v>0</v>
      </c>
      <c r="L10" s="1273">
        <v>0</v>
      </c>
      <c r="M10" s="1273">
        <v>0</v>
      </c>
      <c r="N10" s="1273">
        <v>0</v>
      </c>
      <c r="O10" s="1273">
        <v>0</v>
      </c>
      <c r="P10" s="1273">
        <v>0</v>
      </c>
      <c r="Q10" s="1273">
        <v>0</v>
      </c>
      <c r="R10" s="1273">
        <v>0</v>
      </c>
      <c r="S10" s="1273">
        <v>0</v>
      </c>
      <c r="T10" s="1273">
        <v>0</v>
      </c>
    </row>
    <row r="11" spans="1:22" s="293" customFormat="1" ht="23.25" customHeight="1">
      <c r="A11" s="1644"/>
      <c r="B11" s="1272" t="s">
        <v>1175</v>
      </c>
      <c r="C11" s="1244"/>
      <c r="D11" s="1244"/>
      <c r="E11" s="1244"/>
      <c r="F11" s="1253"/>
      <c r="G11" s="1253"/>
      <c r="H11" s="1253"/>
      <c r="I11" s="1253"/>
      <c r="J11" s="1253"/>
      <c r="K11" s="1253"/>
      <c r="L11" s="1253"/>
      <c r="M11" s="1253"/>
      <c r="N11" s="1253"/>
      <c r="O11" s="1253"/>
      <c r="P11" s="1253"/>
      <c r="Q11" s="1253"/>
      <c r="R11" s="1253"/>
      <c r="S11" s="1253"/>
      <c r="T11" s="1253"/>
    </row>
    <row r="12" spans="1:22" ht="23.25" customHeight="1">
      <c r="A12" s="1644"/>
      <c r="B12" s="1272" t="s">
        <v>2089</v>
      </c>
      <c r="C12" s="1244"/>
      <c r="D12" s="1244"/>
      <c r="E12" s="1244"/>
      <c r="F12" s="1256"/>
      <c r="G12" s="1256"/>
      <c r="H12" s="1256"/>
      <c r="I12" s="1256"/>
      <c r="J12" s="1256"/>
      <c r="K12" s="1256"/>
      <c r="L12" s="1256"/>
      <c r="M12" s="1256"/>
      <c r="N12" s="1256"/>
      <c r="O12" s="1256"/>
      <c r="P12" s="1256"/>
      <c r="Q12" s="1256"/>
      <c r="R12" s="1256"/>
      <c r="S12" s="1256"/>
      <c r="T12" s="1256"/>
    </row>
    <row r="13" spans="1:22" ht="23.25" customHeight="1">
      <c r="A13" s="1644"/>
      <c r="B13" s="1272" t="s">
        <v>2090</v>
      </c>
      <c r="C13" s="1244"/>
      <c r="D13" s="1244"/>
      <c r="E13" s="1244"/>
      <c r="F13" s="1256"/>
      <c r="G13" s="1256"/>
      <c r="H13" s="1256"/>
      <c r="I13" s="1256"/>
      <c r="J13" s="1256"/>
      <c r="K13" s="1256"/>
      <c r="L13" s="1256"/>
      <c r="M13" s="1256"/>
      <c r="N13" s="1256"/>
      <c r="O13" s="1256"/>
      <c r="P13" s="1256"/>
      <c r="Q13" s="1256"/>
      <c r="R13" s="1256"/>
      <c r="S13" s="1256"/>
      <c r="T13" s="1256"/>
    </row>
    <row r="14" spans="1:22" s="293" customFormat="1" ht="23.25" customHeight="1">
      <c r="A14" s="1644"/>
      <c r="B14" s="1272" t="s">
        <v>1175</v>
      </c>
      <c r="C14" s="1244"/>
      <c r="D14" s="1244"/>
      <c r="E14" s="1244"/>
      <c r="F14" s="1253"/>
      <c r="G14" s="1253"/>
      <c r="H14" s="1253"/>
      <c r="I14" s="1253"/>
      <c r="J14" s="1253"/>
      <c r="K14" s="1253"/>
      <c r="L14" s="1253"/>
      <c r="M14" s="1253"/>
      <c r="N14" s="1253"/>
      <c r="O14" s="1253"/>
      <c r="P14" s="1253"/>
      <c r="Q14" s="1253"/>
      <c r="R14" s="1253"/>
      <c r="S14" s="1253"/>
      <c r="T14" s="1253"/>
    </row>
    <row r="15" spans="1:22" ht="23.25" customHeight="1">
      <c r="A15" s="1644"/>
      <c r="B15" s="1272" t="s">
        <v>2089</v>
      </c>
      <c r="C15" s="1244"/>
      <c r="D15" s="1244"/>
      <c r="E15" s="1244"/>
      <c r="F15" s="1256"/>
      <c r="G15" s="1256"/>
      <c r="H15" s="1256"/>
      <c r="I15" s="1256"/>
      <c r="J15" s="1256"/>
      <c r="K15" s="1256"/>
      <c r="L15" s="1256"/>
      <c r="M15" s="1256"/>
      <c r="N15" s="1256"/>
      <c r="O15" s="1256"/>
      <c r="P15" s="1256"/>
      <c r="Q15" s="1256"/>
      <c r="R15" s="1256"/>
      <c r="S15" s="1256"/>
      <c r="T15" s="1256"/>
    </row>
    <row r="16" spans="1:22" ht="23.25" customHeight="1">
      <c r="A16" s="1644"/>
      <c r="B16" s="1272" t="s">
        <v>2090</v>
      </c>
      <c r="C16" s="1244"/>
      <c r="D16" s="1244"/>
      <c r="E16" s="1244"/>
      <c r="F16" s="1256"/>
      <c r="G16" s="1256"/>
      <c r="H16" s="1256"/>
      <c r="I16" s="1256"/>
      <c r="J16" s="1256"/>
      <c r="K16" s="1256"/>
      <c r="L16" s="1256"/>
      <c r="M16" s="1256"/>
      <c r="N16" s="1256"/>
      <c r="O16" s="1256"/>
      <c r="P16" s="1256"/>
      <c r="Q16" s="1256"/>
      <c r="R16" s="1256"/>
      <c r="S16" s="1256"/>
      <c r="T16" s="1256"/>
    </row>
    <row r="17" spans="1:20" s="293" customFormat="1" ht="23.25" customHeight="1">
      <c r="A17" s="1644"/>
      <c r="B17" s="1272" t="s">
        <v>1175</v>
      </c>
      <c r="C17" s="1244"/>
      <c r="D17" s="1244"/>
      <c r="E17" s="1244"/>
      <c r="F17" s="1253"/>
      <c r="G17" s="1253"/>
      <c r="H17" s="1253"/>
      <c r="I17" s="1253"/>
      <c r="J17" s="1253"/>
      <c r="K17" s="1253"/>
      <c r="L17" s="1253"/>
      <c r="M17" s="1253"/>
      <c r="N17" s="1253"/>
      <c r="O17" s="1253"/>
      <c r="P17" s="1253"/>
      <c r="Q17" s="1253"/>
      <c r="R17" s="1253"/>
      <c r="S17" s="1253"/>
      <c r="T17" s="1253"/>
    </row>
    <row r="18" spans="1:20" ht="23.25" customHeight="1">
      <c r="A18" s="1644"/>
      <c r="B18" s="1272" t="s">
        <v>2089</v>
      </c>
      <c r="C18" s="1244"/>
      <c r="D18" s="1244"/>
      <c r="E18" s="1244"/>
      <c r="F18" s="1256"/>
      <c r="G18" s="1256"/>
      <c r="H18" s="1256"/>
      <c r="I18" s="1256"/>
      <c r="J18" s="1256"/>
      <c r="K18" s="1256"/>
      <c r="L18" s="1256"/>
      <c r="M18" s="1256"/>
      <c r="N18" s="1256"/>
      <c r="O18" s="1256"/>
      <c r="P18" s="1256"/>
      <c r="Q18" s="1256"/>
      <c r="R18" s="1256"/>
      <c r="S18" s="1256"/>
      <c r="T18" s="1256"/>
    </row>
    <row r="19" spans="1:20" ht="23.25" customHeight="1">
      <c r="A19" s="1644"/>
      <c r="B19" s="1272" t="s">
        <v>2090</v>
      </c>
      <c r="C19" s="1244"/>
      <c r="D19" s="1244"/>
      <c r="E19" s="1244"/>
      <c r="F19" s="1256"/>
      <c r="G19" s="1256"/>
      <c r="H19" s="1256"/>
      <c r="I19" s="1256"/>
      <c r="J19" s="1256"/>
      <c r="K19" s="1256"/>
      <c r="L19" s="1256"/>
      <c r="M19" s="1256"/>
      <c r="N19" s="1256"/>
      <c r="O19" s="1256"/>
      <c r="P19" s="1256"/>
      <c r="Q19" s="1256"/>
      <c r="R19" s="1256"/>
      <c r="S19" s="1256"/>
      <c r="T19" s="1256"/>
    </row>
    <row r="20" spans="1:20" s="1262" customFormat="1" ht="24" customHeight="1">
      <c r="A20" s="1239" t="s">
        <v>1664</v>
      </c>
      <c r="B20" s="1258"/>
      <c r="C20" s="1258"/>
      <c r="D20" s="1258"/>
      <c r="E20" s="1258"/>
      <c r="F20" s="1259"/>
      <c r="G20" s="1260"/>
      <c r="H20" s="1260"/>
      <c r="I20" s="1259"/>
      <c r="J20" s="1260"/>
      <c r="K20" s="1260"/>
      <c r="L20" s="1259"/>
      <c r="M20" s="1258"/>
      <c r="N20" s="1258"/>
      <c r="O20" s="1260"/>
      <c r="P20" s="1261"/>
      <c r="Q20" s="1259"/>
      <c r="R20" s="1260"/>
      <c r="S20" s="1261"/>
      <c r="T20" s="1259"/>
    </row>
    <row r="21" spans="1:20" s="1262" customFormat="1" ht="17.25" customHeight="1">
      <c r="A21" s="1263"/>
      <c r="B21" s="1264"/>
      <c r="C21" s="1264"/>
      <c r="D21" s="1264"/>
      <c r="E21" s="1264"/>
      <c r="G21" s="1265"/>
      <c r="H21" s="1265"/>
      <c r="J21" s="1265"/>
      <c r="K21" s="1265"/>
      <c r="M21" s="1264"/>
      <c r="N21" s="1264"/>
      <c r="O21" s="1265"/>
      <c r="P21" s="1266"/>
      <c r="R21" s="1265"/>
      <c r="S21" s="1266"/>
      <c r="T21" s="1266" t="s">
        <v>2105</v>
      </c>
    </row>
    <row r="22" spans="1:20" ht="16.5" customHeight="1">
      <c r="A22" s="1274" t="s">
        <v>2106</v>
      </c>
      <c r="B22" s="1267"/>
      <c r="C22" s="1267"/>
      <c r="D22" s="1267"/>
      <c r="E22" s="1267"/>
      <c r="F22" s="1238"/>
      <c r="G22" s="1238"/>
      <c r="H22" s="1238"/>
      <c r="I22" s="1238"/>
      <c r="J22" s="1238"/>
      <c r="K22" s="1238"/>
      <c r="L22" s="1238"/>
      <c r="M22" s="1238"/>
      <c r="N22" s="1238"/>
      <c r="O22" s="1238"/>
      <c r="P22" s="1238"/>
      <c r="Q22" s="1238"/>
      <c r="R22" s="1238"/>
      <c r="S22" s="1238"/>
      <c r="T22" s="1238"/>
    </row>
    <row r="23" spans="1:20" ht="16.5" customHeight="1">
      <c r="A23" s="1268" t="s">
        <v>2107</v>
      </c>
      <c r="B23" s="1267"/>
      <c r="C23" s="1267"/>
      <c r="D23" s="1267"/>
      <c r="E23" s="1267"/>
      <c r="F23" s="1238"/>
      <c r="G23" s="1238"/>
      <c r="H23" s="1238"/>
      <c r="I23" s="1238"/>
      <c r="J23" s="1238"/>
      <c r="K23" s="1238"/>
      <c r="L23" s="1238"/>
      <c r="M23" s="1238"/>
      <c r="N23" s="1238"/>
      <c r="O23" s="1238"/>
      <c r="P23" s="1238"/>
      <c r="Q23" s="1238"/>
      <c r="R23" s="1238"/>
      <c r="S23" s="1238"/>
      <c r="T23" s="1238"/>
    </row>
    <row r="24" spans="1:20" ht="15.75" customHeight="1"/>
    <row r="25" spans="1:20" ht="16.5" customHeight="1"/>
    <row r="26" spans="1:20" ht="16.5" customHeight="1"/>
    <row r="27" spans="1:20" ht="16.5" customHeight="1"/>
    <row r="28" spans="1:20" ht="21" customHeight="1"/>
    <row r="29" spans="1:20" ht="16.5" customHeight="1"/>
    <row r="30" spans="1:20" ht="16.5" customHeight="1">
      <c r="A30" s="1245"/>
      <c r="B30" s="1245"/>
      <c r="C30" s="1245"/>
      <c r="D30" s="1245"/>
      <c r="E30" s="1245"/>
      <c r="F30" s="1245"/>
      <c r="G30" s="1245"/>
      <c r="H30" s="1245"/>
      <c r="I30" s="1245"/>
      <c r="J30" s="1245"/>
      <c r="K30" s="1245"/>
      <c r="L30" s="1245"/>
      <c r="M30" s="1245"/>
      <c r="N30" s="1245"/>
      <c r="O30" s="1245"/>
      <c r="P30" s="1245"/>
      <c r="Q30" s="1245"/>
      <c r="R30" s="1245"/>
      <c r="S30" s="1245"/>
      <c r="T30" s="1245"/>
    </row>
    <row r="31" spans="1:20" s="1245" customFormat="1" ht="28.5" customHeight="1"/>
    <row r="32" spans="1:20" s="1245" customFormat="1" ht="28.5" customHeight="1"/>
    <row r="33" spans="1:20" s="1245" customFormat="1" ht="53.25" customHeight="1">
      <c r="A33" s="293"/>
      <c r="B33" s="293"/>
      <c r="C33" s="293"/>
      <c r="D33" s="293"/>
      <c r="E33" s="293"/>
      <c r="F33" s="293"/>
      <c r="G33" s="293"/>
      <c r="H33" s="293"/>
      <c r="I33" s="293"/>
      <c r="J33" s="293"/>
      <c r="K33" s="293"/>
      <c r="L33" s="293"/>
      <c r="M33" s="293"/>
      <c r="N33" s="293"/>
      <c r="O33" s="293"/>
      <c r="P33" s="293"/>
      <c r="Q33" s="293"/>
      <c r="R33" s="293"/>
      <c r="S33" s="293"/>
      <c r="T33" s="293"/>
    </row>
    <row r="34" spans="1:20" s="293" customFormat="1" ht="23.25" customHeight="1">
      <c r="A34"/>
      <c r="B34"/>
      <c r="C34"/>
      <c r="D34"/>
      <c r="E34"/>
      <c r="F34"/>
      <c r="G34"/>
      <c r="H34"/>
      <c r="I34"/>
      <c r="J34"/>
      <c r="K34"/>
      <c r="L34"/>
      <c r="M34"/>
      <c r="N34"/>
      <c r="O34"/>
      <c r="P34"/>
      <c r="Q34"/>
      <c r="R34"/>
      <c r="S34"/>
      <c r="T34"/>
    </row>
    <row r="35" spans="1:20" ht="23.25" customHeight="1"/>
    <row r="36" spans="1:20" ht="23.25" customHeight="1">
      <c r="A36" s="293"/>
      <c r="B36" s="293"/>
      <c r="C36" s="293"/>
      <c r="D36" s="293"/>
      <c r="E36" s="293"/>
      <c r="F36" s="293"/>
      <c r="G36" s="293"/>
      <c r="H36" s="293"/>
      <c r="I36" s="293"/>
      <c r="J36" s="293"/>
      <c r="K36" s="293"/>
      <c r="L36" s="293"/>
      <c r="M36" s="293"/>
      <c r="N36" s="293"/>
      <c r="O36" s="293"/>
      <c r="P36" s="293"/>
      <c r="Q36" s="293"/>
      <c r="R36" s="293"/>
      <c r="S36" s="293"/>
      <c r="T36" s="293"/>
    </row>
    <row r="37" spans="1:20" s="293" customFormat="1" ht="23.25" customHeight="1">
      <c r="A37"/>
      <c r="B37"/>
      <c r="C37"/>
      <c r="D37"/>
      <c r="E37"/>
      <c r="F37"/>
      <c r="G37"/>
      <c r="H37"/>
      <c r="I37"/>
      <c r="J37"/>
      <c r="K37"/>
      <c r="L37"/>
      <c r="M37"/>
      <c r="N37"/>
      <c r="O37"/>
      <c r="P37"/>
      <c r="Q37"/>
      <c r="R37"/>
      <c r="S37"/>
      <c r="T37"/>
    </row>
    <row r="38" spans="1:20" ht="23.25" customHeight="1"/>
    <row r="39" spans="1:20" ht="23.25" customHeight="1">
      <c r="A39" s="293"/>
      <c r="B39" s="293"/>
      <c r="C39" s="293"/>
      <c r="D39" s="293"/>
      <c r="E39" s="293"/>
      <c r="F39" s="293"/>
      <c r="G39" s="293"/>
      <c r="H39" s="293"/>
      <c r="I39" s="293"/>
      <c r="J39" s="293"/>
      <c r="K39" s="293"/>
      <c r="L39" s="293"/>
      <c r="M39" s="293"/>
      <c r="N39" s="293"/>
      <c r="O39" s="293"/>
      <c r="P39" s="293"/>
      <c r="Q39" s="293"/>
      <c r="R39" s="293"/>
      <c r="S39" s="293"/>
      <c r="T39" s="293"/>
    </row>
    <row r="40" spans="1:20" s="293" customFormat="1" ht="23.25" customHeight="1">
      <c r="A40"/>
      <c r="B40"/>
      <c r="C40"/>
      <c r="D40"/>
      <c r="E40"/>
      <c r="F40"/>
      <c r="G40"/>
      <c r="H40"/>
      <c r="I40"/>
      <c r="J40"/>
      <c r="K40"/>
      <c r="L40"/>
      <c r="M40"/>
      <c r="N40"/>
      <c r="O40"/>
      <c r="P40"/>
      <c r="Q40"/>
      <c r="R40"/>
      <c r="S40"/>
      <c r="T40"/>
    </row>
    <row r="41" spans="1:20" ht="23.25" customHeight="1"/>
    <row r="42" spans="1:20" ht="23.25" customHeight="1">
      <c r="A42" s="293"/>
      <c r="B42" s="293"/>
      <c r="C42" s="293"/>
      <c r="D42" s="293"/>
      <c r="E42" s="293"/>
      <c r="F42" s="293"/>
      <c r="G42" s="293"/>
      <c r="H42" s="293"/>
      <c r="I42" s="293"/>
      <c r="J42" s="293"/>
      <c r="K42" s="293"/>
      <c r="L42" s="293"/>
      <c r="M42" s="293"/>
      <c r="N42" s="293"/>
      <c r="O42" s="293"/>
      <c r="P42" s="293"/>
      <c r="Q42" s="293"/>
      <c r="R42" s="293"/>
      <c r="S42" s="293"/>
      <c r="T42" s="293"/>
    </row>
    <row r="43" spans="1:20" s="293" customFormat="1" ht="23.25" customHeight="1">
      <c r="A43"/>
      <c r="B43"/>
      <c r="C43"/>
      <c r="D43"/>
      <c r="E43"/>
      <c r="F43"/>
      <c r="G43"/>
      <c r="H43"/>
      <c r="I43"/>
      <c r="J43"/>
      <c r="K43"/>
      <c r="L43"/>
      <c r="M43"/>
      <c r="N43"/>
      <c r="O43"/>
      <c r="P43"/>
      <c r="Q43"/>
      <c r="R43"/>
      <c r="S43"/>
      <c r="T43"/>
    </row>
    <row r="44" spans="1:20" ht="23.25" customHeight="1"/>
    <row r="45" spans="1:20" ht="23.25" customHeight="1">
      <c r="A45" s="293"/>
      <c r="B45" s="293"/>
      <c r="C45" s="293"/>
      <c r="D45" s="293"/>
      <c r="E45" s="293"/>
      <c r="F45" s="293"/>
      <c r="G45" s="293"/>
      <c r="H45" s="293"/>
      <c r="I45" s="293"/>
      <c r="J45" s="293"/>
      <c r="K45" s="293"/>
      <c r="L45" s="293"/>
      <c r="M45" s="293"/>
      <c r="N45" s="293"/>
      <c r="O45" s="293"/>
      <c r="P45" s="293"/>
      <c r="Q45" s="293"/>
      <c r="R45" s="293"/>
      <c r="S45" s="293"/>
      <c r="T45" s="293"/>
    </row>
    <row r="46" spans="1:20" ht="14.25" customHeight="1"/>
    <row r="47" spans="1:20" ht="14.25" customHeight="1"/>
    <row r="48" spans="1:20" ht="16.5" customHeight="1"/>
    <row r="49" spans="1:20" ht="16.5" customHeight="1"/>
    <row r="56" spans="1:20" ht="15.75" customHeight="1">
      <c r="A56" s="1245"/>
      <c r="B56" s="1245"/>
      <c r="C56" s="1245"/>
      <c r="D56" s="1245"/>
      <c r="E56" s="1245"/>
      <c r="F56" s="1245"/>
      <c r="G56" s="1245"/>
      <c r="H56" s="1245"/>
      <c r="I56" s="1245"/>
      <c r="J56" s="1245"/>
      <c r="K56" s="1245"/>
      <c r="L56" s="1245"/>
      <c r="M56" s="1245"/>
      <c r="N56" s="1245"/>
      <c r="O56" s="1245"/>
      <c r="P56" s="1245"/>
      <c r="Q56" s="1245"/>
      <c r="R56" s="1245"/>
      <c r="S56" s="1245"/>
      <c r="T56" s="1245"/>
    </row>
    <row r="57" spans="1:20" ht="15.75" customHeight="1">
      <c r="A57" s="1245"/>
      <c r="B57" s="1245"/>
      <c r="C57" s="1245"/>
      <c r="D57" s="1245"/>
      <c r="E57" s="1245"/>
      <c r="F57" s="1245"/>
      <c r="G57" s="1245"/>
      <c r="H57" s="1245"/>
      <c r="I57" s="1245"/>
      <c r="J57" s="1245"/>
      <c r="K57" s="1245"/>
      <c r="L57" s="1245"/>
      <c r="M57" s="1245"/>
      <c r="N57" s="1245"/>
      <c r="O57" s="1245"/>
      <c r="P57" s="1245"/>
      <c r="Q57" s="1245"/>
      <c r="R57" s="1245"/>
      <c r="S57" s="1245"/>
      <c r="T57" s="1245"/>
    </row>
    <row r="58" spans="1:20" ht="15.75" customHeight="1">
      <c r="A58" s="1245"/>
      <c r="B58" s="1245"/>
      <c r="C58" s="1245"/>
      <c r="D58" s="1245"/>
      <c r="E58" s="1245"/>
      <c r="F58" s="1245"/>
      <c r="G58" s="1245"/>
      <c r="H58" s="1245"/>
      <c r="I58" s="1245"/>
      <c r="J58" s="1245"/>
      <c r="K58" s="1245"/>
      <c r="L58" s="1245"/>
      <c r="M58" s="1245"/>
      <c r="N58" s="1245"/>
      <c r="O58" s="1245"/>
      <c r="P58" s="1245"/>
      <c r="Q58" s="1245"/>
      <c r="R58" s="1245"/>
      <c r="S58" s="1245"/>
      <c r="T58" s="1245"/>
    </row>
    <row r="59" spans="1:20" ht="12" customHeight="1">
      <c r="A59" s="293"/>
      <c r="B59" s="293"/>
      <c r="C59" s="293"/>
      <c r="D59" s="293"/>
      <c r="E59" s="293"/>
      <c r="F59" s="293"/>
      <c r="G59" s="293"/>
      <c r="H59" s="293"/>
      <c r="I59" s="293"/>
      <c r="J59" s="293"/>
      <c r="K59" s="293"/>
      <c r="L59" s="293"/>
      <c r="M59" s="293"/>
      <c r="N59" s="293"/>
      <c r="O59" s="293"/>
      <c r="P59" s="293"/>
      <c r="Q59" s="293"/>
      <c r="R59" s="293"/>
      <c r="S59" s="293"/>
      <c r="T59" s="293"/>
    </row>
    <row r="62" spans="1:20" ht="12" customHeight="1">
      <c r="A62" s="293"/>
      <c r="B62" s="293"/>
      <c r="C62" s="293"/>
      <c r="D62" s="293"/>
      <c r="E62" s="293"/>
      <c r="F62" s="293"/>
      <c r="G62" s="293"/>
      <c r="H62" s="293"/>
      <c r="I62" s="293"/>
      <c r="J62" s="293"/>
      <c r="K62" s="293"/>
      <c r="L62" s="293"/>
      <c r="M62" s="293"/>
      <c r="N62" s="293"/>
      <c r="O62" s="293"/>
      <c r="P62" s="293"/>
      <c r="Q62" s="293"/>
      <c r="R62" s="293"/>
      <c r="S62" s="293"/>
      <c r="T62" s="293"/>
    </row>
    <row r="65" spans="1:20" ht="12" customHeight="1">
      <c r="A65" s="293"/>
      <c r="B65" s="293"/>
      <c r="C65" s="293"/>
      <c r="D65" s="293"/>
      <c r="E65" s="293"/>
      <c r="F65" s="293"/>
      <c r="G65" s="293"/>
      <c r="H65" s="293"/>
      <c r="I65" s="293"/>
      <c r="J65" s="293"/>
      <c r="K65" s="293"/>
      <c r="L65" s="293"/>
      <c r="M65" s="293"/>
      <c r="N65" s="293"/>
      <c r="O65" s="293"/>
      <c r="P65" s="293"/>
      <c r="Q65" s="293"/>
      <c r="R65" s="293"/>
      <c r="S65" s="293"/>
      <c r="T65" s="293"/>
    </row>
    <row r="68" spans="1:20" ht="12" customHeight="1">
      <c r="A68" s="293"/>
      <c r="B68" s="293"/>
      <c r="C68" s="293"/>
      <c r="D68" s="293"/>
      <c r="E68" s="293"/>
      <c r="F68" s="293"/>
      <c r="G68" s="293"/>
      <c r="H68" s="293"/>
      <c r="I68" s="293"/>
      <c r="J68" s="293"/>
      <c r="K68" s="293"/>
      <c r="L68" s="293"/>
      <c r="M68" s="293"/>
      <c r="N68" s="293"/>
      <c r="O68" s="293"/>
      <c r="P68" s="293"/>
      <c r="Q68" s="293"/>
      <c r="R68" s="293"/>
      <c r="S68" s="293"/>
      <c r="T68" s="293"/>
    </row>
    <row r="73" spans="1:20" ht="16.5" customHeight="1">
      <c r="A73" s="1238"/>
      <c r="B73" s="1238"/>
      <c r="C73" s="1238"/>
      <c r="D73" s="1238"/>
      <c r="E73" s="1238"/>
      <c r="F73" s="1238"/>
      <c r="G73" s="1238"/>
    </row>
    <row r="74" spans="1:20" ht="16.5" customHeight="1">
      <c r="A74" s="1238"/>
      <c r="B74" s="1238"/>
      <c r="C74" s="1238"/>
      <c r="D74" s="1238"/>
      <c r="E74" s="1238"/>
      <c r="F74" s="1238"/>
      <c r="G74" s="1238"/>
    </row>
    <row r="75" spans="1:20" ht="12" customHeight="1">
      <c r="A75" s="1270"/>
      <c r="B75" s="1270"/>
      <c r="C75" s="1270"/>
      <c r="D75" s="1270"/>
      <c r="E75" s="1270"/>
      <c r="F75" s="1270"/>
      <c r="G75" s="1270"/>
    </row>
  </sheetData>
  <mergeCells count="19">
    <mergeCell ref="U1:V1"/>
    <mergeCell ref="O6:Q6"/>
    <mergeCell ref="R6:T6"/>
    <mergeCell ref="A8:A10"/>
    <mergeCell ref="A11:A13"/>
    <mergeCell ref="F6:H6"/>
    <mergeCell ref="I6:K6"/>
    <mergeCell ref="L6:N6"/>
    <mergeCell ref="P1:Q1"/>
    <mergeCell ref="R1:T1"/>
    <mergeCell ref="P2:Q2"/>
    <mergeCell ref="R2:T2"/>
    <mergeCell ref="A3:T3"/>
    <mergeCell ref="A5:T5"/>
    <mergeCell ref="A14:A16"/>
    <mergeCell ref="A17:A19"/>
    <mergeCell ref="A6:A7"/>
    <mergeCell ref="B6:B7"/>
    <mergeCell ref="C6:E6"/>
  </mergeCells>
  <phoneticPr fontId="15" type="noConversion"/>
  <hyperlinks>
    <hyperlink ref="U1" location="預告統計資料發布時間表!A1" display="回發布時間表" xr:uid="{8AF63393-638D-4FF7-91AF-8F427BD37E14}"/>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F458-4A80-4317-9ED6-492BA5F298DA}">
  <dimension ref="A1:AF27"/>
  <sheetViews>
    <sheetView workbookViewId="0">
      <selection activeCell="W1" sqref="W1:X1"/>
    </sheetView>
  </sheetViews>
  <sheetFormatPr defaultColWidth="7.77734375" defaultRowHeight="16.2"/>
  <cols>
    <col min="1" max="1" width="10.6640625" customWidth="1"/>
    <col min="2" max="7" width="6.21875" customWidth="1"/>
    <col min="8" max="9" width="14" customWidth="1"/>
    <col min="10" max="17" width="7.33203125" customWidth="1"/>
    <col min="18" max="19" width="9" customWidth="1"/>
    <col min="20" max="21" width="9.88671875" customWidth="1"/>
    <col min="22" max="22" width="21.77734375" customWidth="1"/>
    <col min="23" max="26" width="10" customWidth="1"/>
    <col min="32" max="32" width="11" customWidth="1"/>
  </cols>
  <sheetData>
    <row r="1" spans="1:24" ht="16.5" customHeight="1">
      <c r="A1" s="1236" t="s">
        <v>1149</v>
      </c>
      <c r="B1" s="1237"/>
      <c r="D1" s="1275"/>
      <c r="E1" s="1271"/>
      <c r="F1" s="1271"/>
      <c r="G1" s="1271"/>
      <c r="I1" s="1238"/>
      <c r="J1" s="1238"/>
      <c r="K1" s="1238"/>
      <c r="L1" s="1238"/>
      <c r="M1" s="1238"/>
      <c r="N1" s="1238"/>
      <c r="O1" s="1238"/>
      <c r="P1" s="1238"/>
      <c r="R1" s="1649"/>
      <c r="S1" s="1271"/>
      <c r="T1" s="1239" t="s">
        <v>1623</v>
      </c>
      <c r="U1" s="1646" t="s">
        <v>2063</v>
      </c>
      <c r="V1" s="1646"/>
      <c r="W1" s="1453" t="s">
        <v>49</v>
      </c>
      <c r="X1" s="1453"/>
    </row>
    <row r="2" spans="1:24" ht="18" customHeight="1">
      <c r="A2" s="1240" t="s">
        <v>1625</v>
      </c>
      <c r="B2" s="1241" t="s">
        <v>2064</v>
      </c>
      <c r="D2" s="1241"/>
      <c r="E2" s="1271"/>
      <c r="F2" s="1271"/>
      <c r="G2" s="1271"/>
      <c r="H2" s="1238"/>
      <c r="I2" s="1238"/>
      <c r="J2" s="1238"/>
      <c r="K2" s="1238"/>
      <c r="L2" s="1238"/>
      <c r="M2" s="1238"/>
      <c r="N2" s="1238"/>
      <c r="O2" s="1238"/>
      <c r="P2" s="1238"/>
      <c r="R2" s="1649"/>
      <c r="S2" s="1271"/>
      <c r="T2" s="1243" t="s">
        <v>1671</v>
      </c>
      <c r="U2" s="1640" t="s">
        <v>2108</v>
      </c>
      <c r="V2" s="1640"/>
    </row>
    <row r="3" spans="1:24" ht="22.2">
      <c r="A3" s="1276"/>
      <c r="B3" s="1276"/>
      <c r="C3" s="1276"/>
      <c r="D3" s="1276"/>
      <c r="E3" s="1276"/>
      <c r="F3" s="1276"/>
      <c r="G3" s="1276"/>
      <c r="H3" s="1276"/>
      <c r="I3" s="1276"/>
      <c r="J3" s="1276"/>
      <c r="K3" s="1276"/>
      <c r="L3" s="1276"/>
      <c r="M3" s="1276"/>
      <c r="N3" s="1276"/>
      <c r="O3" s="1276"/>
      <c r="P3" s="1276"/>
      <c r="Q3" s="1276"/>
      <c r="R3" s="1276"/>
      <c r="S3" s="1276"/>
      <c r="T3" s="1276"/>
      <c r="U3" s="1276"/>
      <c r="V3" s="1276"/>
    </row>
    <row r="4" spans="1:24" ht="22.2">
      <c r="A4" s="1650" t="s">
        <v>2109</v>
      </c>
      <c r="B4" s="1650"/>
      <c r="C4" s="1650"/>
      <c r="D4" s="1650"/>
      <c r="E4" s="1650"/>
      <c r="F4" s="1650"/>
      <c r="G4" s="1650"/>
      <c r="H4" s="1650"/>
      <c r="I4" s="1650"/>
      <c r="J4" s="1650"/>
      <c r="K4" s="1650"/>
      <c r="L4" s="1650"/>
      <c r="M4" s="1650"/>
      <c r="N4" s="1650"/>
      <c r="O4" s="1650"/>
      <c r="P4" s="1650"/>
      <c r="Q4" s="1650"/>
      <c r="R4" s="1650"/>
      <c r="S4" s="1650"/>
      <c r="T4" s="1650"/>
      <c r="U4" s="1650"/>
      <c r="V4" s="1650"/>
    </row>
    <row r="5" spans="1:24" ht="16.5" customHeight="1">
      <c r="H5" s="1277"/>
      <c r="I5" s="1277"/>
      <c r="J5" s="1277"/>
      <c r="K5" s="1277"/>
      <c r="L5" s="1277"/>
      <c r="M5" s="1277"/>
      <c r="N5" s="1277"/>
      <c r="O5" s="1277"/>
      <c r="P5" s="1277"/>
      <c r="Q5" s="1277"/>
      <c r="R5" s="1277"/>
      <c r="S5" s="1277"/>
      <c r="T5" s="1277"/>
      <c r="U5" s="1277"/>
      <c r="V5" s="1277"/>
    </row>
    <row r="6" spans="1:24" ht="16.5" customHeight="1">
      <c r="A6" s="1648" t="s">
        <v>2067</v>
      </c>
      <c r="B6" s="1648"/>
      <c r="C6" s="1648"/>
      <c r="D6" s="1648"/>
      <c r="E6" s="1648"/>
      <c r="F6" s="1648"/>
      <c r="G6" s="1648"/>
      <c r="H6" s="1648"/>
      <c r="I6" s="1648"/>
      <c r="J6" s="1648"/>
      <c r="K6" s="1648"/>
      <c r="L6" s="1648"/>
      <c r="M6" s="1648"/>
      <c r="N6" s="1648"/>
      <c r="O6" s="1648"/>
      <c r="P6" s="1648"/>
      <c r="Q6" s="1648"/>
      <c r="R6" s="1648"/>
      <c r="S6" s="1648"/>
      <c r="T6" s="1648"/>
      <c r="U6" s="1648"/>
      <c r="V6" s="1648"/>
    </row>
    <row r="7" spans="1:24" s="1245" customFormat="1">
      <c r="A7" s="1642" t="s">
        <v>2110</v>
      </c>
      <c r="B7" s="1642" t="s">
        <v>2111</v>
      </c>
      <c r="C7" s="1642"/>
      <c r="D7" s="1642"/>
      <c r="E7" s="1642"/>
      <c r="F7" s="1642"/>
      <c r="G7" s="1642"/>
      <c r="H7" s="1642" t="s">
        <v>2112</v>
      </c>
      <c r="I7" s="1642"/>
      <c r="J7" s="1642" t="s">
        <v>2113</v>
      </c>
      <c r="K7" s="1642"/>
      <c r="L7" s="1642"/>
      <c r="M7" s="1642"/>
      <c r="N7" s="1642" t="s">
        <v>2114</v>
      </c>
      <c r="O7" s="1642"/>
      <c r="P7" s="1642"/>
      <c r="Q7" s="1642"/>
      <c r="R7" s="1642" t="s">
        <v>2115</v>
      </c>
      <c r="S7" s="1642"/>
      <c r="T7" s="1642"/>
      <c r="U7" s="1642"/>
      <c r="V7" s="1642" t="s">
        <v>2116</v>
      </c>
    </row>
    <row r="8" spans="1:24" s="1245" customFormat="1">
      <c r="A8" s="1642"/>
      <c r="B8" s="1642" t="s">
        <v>2117</v>
      </c>
      <c r="C8" s="1642"/>
      <c r="D8" s="1642"/>
      <c r="E8" s="1642"/>
      <c r="F8" s="1642" t="s">
        <v>2118</v>
      </c>
      <c r="G8" s="1642"/>
      <c r="H8" s="1642"/>
      <c r="I8" s="1642"/>
      <c r="J8" s="1642"/>
      <c r="K8" s="1642"/>
      <c r="L8" s="1642"/>
      <c r="M8" s="1642"/>
      <c r="N8" s="1642"/>
      <c r="O8" s="1642"/>
      <c r="P8" s="1642"/>
      <c r="Q8" s="1642"/>
      <c r="R8" s="1642"/>
      <c r="S8" s="1642"/>
      <c r="T8" s="1642"/>
      <c r="U8" s="1642"/>
      <c r="V8" s="1642"/>
    </row>
    <row r="9" spans="1:24" s="1245" customFormat="1">
      <c r="A9" s="1642"/>
      <c r="B9" s="1642" t="s">
        <v>2119</v>
      </c>
      <c r="C9" s="1642"/>
      <c r="D9" s="1642" t="s">
        <v>2120</v>
      </c>
      <c r="E9" s="1642"/>
      <c r="F9" s="1642" t="s">
        <v>2121</v>
      </c>
      <c r="G9" s="1642"/>
      <c r="H9" s="1642" t="s">
        <v>2122</v>
      </c>
      <c r="I9" s="1642" t="s">
        <v>2123</v>
      </c>
      <c r="J9" s="1642" t="s">
        <v>2124</v>
      </c>
      <c r="K9" s="1642"/>
      <c r="L9" s="1642" t="s">
        <v>2125</v>
      </c>
      <c r="M9" s="1642"/>
      <c r="N9" s="1642" t="s">
        <v>2124</v>
      </c>
      <c r="O9" s="1642"/>
      <c r="P9" s="1642" t="s">
        <v>2125</v>
      </c>
      <c r="Q9" s="1642"/>
      <c r="R9" s="1642" t="s">
        <v>2126</v>
      </c>
      <c r="S9" s="1642"/>
      <c r="T9" s="1642" t="s">
        <v>2127</v>
      </c>
      <c r="U9" s="1642"/>
      <c r="V9" s="1642"/>
    </row>
    <row r="10" spans="1:24" s="1245" customFormat="1">
      <c r="A10" s="1642"/>
      <c r="B10" s="1244" t="s">
        <v>1514</v>
      </c>
      <c r="C10" s="1244" t="s">
        <v>1515</v>
      </c>
      <c r="D10" s="1244" t="s">
        <v>1514</v>
      </c>
      <c r="E10" s="1244" t="s">
        <v>1515</v>
      </c>
      <c r="F10" s="1244" t="s">
        <v>1514</v>
      </c>
      <c r="G10" s="1244" t="s">
        <v>1515</v>
      </c>
      <c r="H10" s="1642"/>
      <c r="I10" s="1642"/>
      <c r="J10" s="1244" t="s">
        <v>1514</v>
      </c>
      <c r="K10" s="1244" t="s">
        <v>1515</v>
      </c>
      <c r="L10" s="1244" t="s">
        <v>1514</v>
      </c>
      <c r="M10" s="1244" t="s">
        <v>1515</v>
      </c>
      <c r="N10" s="1244" t="s">
        <v>1514</v>
      </c>
      <c r="O10" s="1244" t="s">
        <v>1515</v>
      </c>
      <c r="P10" s="1244" t="s">
        <v>1514</v>
      </c>
      <c r="Q10" s="1244" t="s">
        <v>1515</v>
      </c>
      <c r="R10" s="1244" t="s">
        <v>1514</v>
      </c>
      <c r="S10" s="1244" t="s">
        <v>1515</v>
      </c>
      <c r="T10" s="1244" t="s">
        <v>1514</v>
      </c>
      <c r="U10" s="1244" t="s">
        <v>1515</v>
      </c>
      <c r="V10" s="1642"/>
    </row>
    <row r="11" spans="1:24" s="293" customFormat="1" ht="39" customHeight="1">
      <c r="A11" s="1278" t="s">
        <v>2088</v>
      </c>
      <c r="B11" s="1279">
        <v>0</v>
      </c>
      <c r="C11" s="1273">
        <v>0</v>
      </c>
      <c r="D11" s="1273">
        <v>0</v>
      </c>
      <c r="E11" s="1273">
        <v>0</v>
      </c>
      <c r="F11" s="1273">
        <v>0</v>
      </c>
      <c r="G11" s="1273">
        <v>0</v>
      </c>
      <c r="H11" s="1280">
        <v>1</v>
      </c>
      <c r="I11" s="1280">
        <v>4</v>
      </c>
      <c r="J11" s="1280">
        <v>1</v>
      </c>
      <c r="K11" s="1280">
        <v>0</v>
      </c>
      <c r="L11" s="1280">
        <v>1</v>
      </c>
      <c r="M11" s="1280">
        <v>0</v>
      </c>
      <c r="N11" s="1280">
        <v>1</v>
      </c>
      <c r="O11" s="1280">
        <v>0</v>
      </c>
      <c r="P11" s="1280">
        <v>0</v>
      </c>
      <c r="Q11" s="1280">
        <v>0</v>
      </c>
      <c r="R11" s="1280">
        <v>0</v>
      </c>
      <c r="S11" s="1280">
        <v>0</v>
      </c>
      <c r="T11" s="1280">
        <v>0</v>
      </c>
      <c r="U11" s="1280">
        <v>0</v>
      </c>
      <c r="V11" s="1280">
        <v>0</v>
      </c>
    </row>
    <row r="12" spans="1:24" ht="21">
      <c r="A12" s="1281"/>
      <c r="B12" s="1281"/>
      <c r="C12" s="1244"/>
      <c r="D12" s="1244"/>
      <c r="E12" s="1244"/>
      <c r="F12" s="1244"/>
      <c r="G12" s="1244"/>
      <c r="H12" s="1255"/>
      <c r="I12" s="1256"/>
      <c r="J12" s="1256"/>
      <c r="K12" s="1256"/>
      <c r="L12" s="1256"/>
      <c r="M12" s="1256"/>
      <c r="N12" s="1256"/>
      <c r="O12" s="1256"/>
      <c r="P12" s="1256"/>
      <c r="Q12" s="1256"/>
      <c r="R12" s="1256"/>
      <c r="S12" s="1256"/>
      <c r="T12" s="1256"/>
      <c r="U12" s="1256"/>
      <c r="V12" s="1256"/>
    </row>
    <row r="13" spans="1:24" ht="21">
      <c r="A13" s="1281"/>
      <c r="B13" s="1281"/>
      <c r="C13" s="1244"/>
      <c r="D13" s="1244"/>
      <c r="E13" s="1244"/>
      <c r="F13" s="1244"/>
      <c r="G13" s="1244"/>
      <c r="H13" s="1255"/>
      <c r="I13" s="1256"/>
      <c r="J13" s="1256"/>
      <c r="K13" s="1256"/>
      <c r="L13" s="1256"/>
      <c r="M13" s="1256"/>
      <c r="N13" s="1256"/>
      <c r="O13" s="1256"/>
      <c r="P13" s="1256"/>
      <c r="Q13" s="1256"/>
      <c r="R13" s="1256"/>
      <c r="S13" s="1256"/>
      <c r="T13" s="1256"/>
      <c r="U13" s="1256"/>
      <c r="V13" s="1256"/>
    </row>
    <row r="14" spans="1:24" s="293" customFormat="1" ht="23.25" customHeight="1">
      <c r="A14" s="1281"/>
      <c r="B14" s="1281"/>
      <c r="C14" s="1244"/>
      <c r="D14" s="1244"/>
      <c r="E14" s="1244"/>
      <c r="F14" s="1244"/>
      <c r="G14" s="1244"/>
      <c r="H14" s="1253"/>
      <c r="I14" s="1253"/>
      <c r="J14" s="1253"/>
      <c r="K14" s="1253"/>
      <c r="L14" s="1253"/>
      <c r="M14" s="1253"/>
      <c r="N14" s="1253"/>
      <c r="O14" s="1253"/>
      <c r="P14" s="1253"/>
      <c r="Q14" s="1253"/>
      <c r="R14" s="1253"/>
      <c r="S14" s="1253"/>
      <c r="T14" s="1253"/>
      <c r="U14" s="1253"/>
      <c r="V14" s="1253"/>
    </row>
    <row r="15" spans="1:24" ht="21">
      <c r="A15" s="1281"/>
      <c r="B15" s="1281"/>
      <c r="C15" s="1244"/>
      <c r="D15" s="1244"/>
      <c r="E15" s="1244"/>
      <c r="F15" s="1244"/>
      <c r="G15" s="1244"/>
      <c r="H15" s="1255"/>
      <c r="I15" s="1256"/>
      <c r="J15" s="1256"/>
      <c r="K15" s="1256"/>
      <c r="L15" s="1256"/>
      <c r="M15" s="1256"/>
      <c r="N15" s="1256"/>
      <c r="O15" s="1256"/>
      <c r="P15" s="1256"/>
      <c r="Q15" s="1256"/>
      <c r="R15" s="1256"/>
      <c r="S15" s="1256"/>
      <c r="T15" s="1256"/>
      <c r="U15" s="1256"/>
      <c r="V15" s="1256"/>
    </row>
    <row r="16" spans="1:24" ht="21">
      <c r="A16" s="1281"/>
      <c r="B16" s="1281"/>
      <c r="C16" s="1244"/>
      <c r="D16" s="1244"/>
      <c r="E16" s="1244"/>
      <c r="F16" s="1244"/>
      <c r="G16" s="1244"/>
      <c r="H16" s="1255"/>
      <c r="I16" s="1256"/>
      <c r="J16" s="1256"/>
      <c r="K16" s="1256"/>
      <c r="L16" s="1256"/>
      <c r="M16" s="1256"/>
      <c r="N16" s="1256"/>
      <c r="O16" s="1256"/>
      <c r="P16" s="1256"/>
      <c r="Q16" s="1256"/>
      <c r="R16" s="1256"/>
      <c r="S16" s="1256"/>
      <c r="T16" s="1256"/>
      <c r="U16" s="1256"/>
      <c r="V16" s="1256"/>
    </row>
    <row r="17" spans="1:32" s="293" customFormat="1" ht="23.25" customHeight="1">
      <c r="A17" s="1281"/>
      <c r="B17" s="1281"/>
      <c r="C17" s="1244"/>
      <c r="D17" s="1244"/>
      <c r="E17" s="1244"/>
      <c r="F17" s="1244"/>
      <c r="G17" s="1244"/>
      <c r="H17" s="1253"/>
      <c r="I17" s="1253"/>
      <c r="J17" s="1253"/>
      <c r="K17" s="1253"/>
      <c r="L17" s="1253"/>
      <c r="M17" s="1253"/>
      <c r="N17" s="1253"/>
      <c r="O17" s="1253"/>
      <c r="P17" s="1253"/>
      <c r="Q17" s="1253"/>
      <c r="R17" s="1253"/>
      <c r="S17" s="1253"/>
      <c r="T17" s="1253"/>
      <c r="U17" s="1253"/>
      <c r="V17" s="1253"/>
    </row>
    <row r="18" spans="1:32" ht="21">
      <c r="A18" s="1281"/>
      <c r="B18" s="1281"/>
      <c r="C18" s="1244"/>
      <c r="D18" s="1244"/>
      <c r="E18" s="1244"/>
      <c r="F18" s="1244"/>
      <c r="G18" s="1244"/>
      <c r="H18" s="1255"/>
      <c r="I18" s="1256"/>
      <c r="J18" s="1256"/>
      <c r="K18" s="1256"/>
      <c r="L18" s="1256"/>
      <c r="M18" s="1256"/>
      <c r="N18" s="1256"/>
      <c r="O18" s="1256"/>
      <c r="P18" s="1256"/>
      <c r="Q18" s="1256"/>
      <c r="R18" s="1256"/>
      <c r="S18" s="1256"/>
      <c r="T18" s="1256"/>
      <c r="U18" s="1256"/>
      <c r="V18" s="1256"/>
    </row>
    <row r="19" spans="1:32" ht="21">
      <c r="A19" s="1281"/>
      <c r="B19" s="1281"/>
      <c r="C19" s="1244"/>
      <c r="D19" s="1244"/>
      <c r="E19" s="1244"/>
      <c r="F19" s="1244"/>
      <c r="G19" s="1244"/>
      <c r="H19" s="1255"/>
      <c r="I19" s="1256"/>
      <c r="J19" s="1256"/>
      <c r="K19" s="1256"/>
      <c r="L19" s="1256"/>
      <c r="M19" s="1256"/>
      <c r="N19" s="1256"/>
      <c r="O19" s="1256"/>
      <c r="P19" s="1256"/>
      <c r="Q19" s="1256"/>
      <c r="R19" s="1256"/>
      <c r="S19" s="1256"/>
      <c r="T19" s="1256"/>
      <c r="U19" s="1256"/>
      <c r="V19" s="1256"/>
    </row>
    <row r="20" spans="1:32" s="293" customFormat="1" ht="23.25" customHeight="1">
      <c r="A20" s="1281"/>
      <c r="B20" s="1281"/>
      <c r="C20" s="1244"/>
      <c r="D20" s="1244"/>
      <c r="E20" s="1244"/>
      <c r="F20" s="1244"/>
      <c r="G20" s="1244"/>
      <c r="H20" s="1253"/>
      <c r="I20" s="1253"/>
      <c r="J20" s="1253"/>
      <c r="K20" s="1253"/>
      <c r="L20" s="1253"/>
      <c r="M20" s="1253"/>
      <c r="N20" s="1253"/>
      <c r="O20" s="1253"/>
      <c r="P20" s="1253"/>
      <c r="Q20" s="1253"/>
      <c r="R20" s="1253"/>
      <c r="S20" s="1253"/>
      <c r="T20" s="1253"/>
      <c r="U20" s="1253"/>
      <c r="V20" s="1253"/>
    </row>
    <row r="21" spans="1:32" ht="21">
      <c r="A21" s="1281"/>
      <c r="B21" s="1281"/>
      <c r="C21" s="1244"/>
      <c r="D21" s="1244"/>
      <c r="E21" s="1244"/>
      <c r="F21" s="1244"/>
      <c r="G21" s="1244"/>
      <c r="H21" s="1255"/>
      <c r="I21" s="1256"/>
      <c r="J21" s="1256"/>
      <c r="K21" s="1256"/>
      <c r="L21" s="1256"/>
      <c r="M21" s="1256"/>
      <c r="N21" s="1256"/>
      <c r="O21" s="1256"/>
      <c r="P21" s="1256"/>
      <c r="Q21" s="1256"/>
      <c r="R21" s="1256"/>
      <c r="S21" s="1256"/>
      <c r="T21" s="1256"/>
      <c r="U21" s="1256"/>
      <c r="V21" s="1256"/>
    </row>
    <row r="22" spans="1:32" ht="21">
      <c r="A22" s="1281"/>
      <c r="B22" s="1281"/>
      <c r="C22" s="1244"/>
      <c r="D22" s="1244"/>
      <c r="E22" s="1244"/>
      <c r="F22" s="1244"/>
      <c r="G22" s="1244"/>
      <c r="H22" s="1255"/>
      <c r="I22" s="1256"/>
      <c r="J22" s="1256"/>
      <c r="K22" s="1256"/>
      <c r="L22" s="1256"/>
      <c r="M22" s="1256"/>
      <c r="N22" s="1256"/>
      <c r="O22" s="1256"/>
      <c r="P22" s="1256"/>
      <c r="Q22" s="1256"/>
      <c r="R22" s="1256"/>
      <c r="S22" s="1256"/>
      <c r="T22" s="1256"/>
      <c r="U22" s="1256"/>
      <c r="V22" s="1256"/>
    </row>
    <row r="23" spans="1:32" s="1262" customFormat="1" ht="24" customHeight="1">
      <c r="A23" s="1257" t="s">
        <v>1664</v>
      </c>
      <c r="B23" s="1282"/>
      <c r="C23" s="1258"/>
      <c r="D23" s="1258"/>
      <c r="E23" s="1258"/>
      <c r="F23" s="1258"/>
      <c r="G23" s="1259"/>
      <c r="H23" s="1260"/>
      <c r="I23" s="1259"/>
      <c r="J23" s="1260"/>
      <c r="K23" s="1260"/>
      <c r="L23" s="1260"/>
      <c r="M23" s="1259"/>
      <c r="N23" s="1258"/>
      <c r="O23" s="1258"/>
      <c r="P23" s="1258"/>
      <c r="Q23" s="1258"/>
      <c r="R23" s="1260"/>
      <c r="S23" s="1260"/>
      <c r="T23" s="1261"/>
      <c r="U23" s="1261"/>
      <c r="V23" s="1259"/>
    </row>
    <row r="24" spans="1:32" s="1262" customFormat="1" ht="18.899999999999999" customHeight="1">
      <c r="A24" s="1263"/>
      <c r="B24" s="1263"/>
      <c r="C24" s="1264"/>
      <c r="D24" s="1264"/>
      <c r="E24" s="1264"/>
      <c r="F24" s="1264"/>
      <c r="H24" s="1265"/>
      <c r="J24" s="1265"/>
      <c r="K24" s="1265"/>
      <c r="L24" s="1265"/>
      <c r="N24" s="1264"/>
      <c r="O24" s="1264"/>
      <c r="P24" s="1264"/>
      <c r="Q24" s="1264"/>
      <c r="R24" s="1265"/>
      <c r="S24" s="1265"/>
      <c r="T24" s="1266"/>
      <c r="U24" s="1266"/>
      <c r="V24" s="1266" t="s">
        <v>2128</v>
      </c>
    </row>
    <row r="25" spans="1:32">
      <c r="A25" s="1267" t="s">
        <v>2092</v>
      </c>
      <c r="B25" s="1267"/>
      <c r="C25" s="1267"/>
      <c r="D25" s="1267"/>
      <c r="E25" s="1267"/>
      <c r="F25" s="1267"/>
      <c r="G25" s="1267"/>
      <c r="H25" s="1238"/>
      <c r="I25" s="1238"/>
      <c r="J25" s="1238"/>
      <c r="K25" s="1238"/>
      <c r="L25" s="1238"/>
      <c r="M25" s="1238"/>
      <c r="N25" s="1238"/>
      <c r="O25" s="1238"/>
      <c r="P25" s="1238"/>
      <c r="Q25" s="1238"/>
      <c r="R25" s="1238"/>
      <c r="S25" s="1238"/>
      <c r="T25" s="1238"/>
      <c r="U25" s="1238"/>
      <c r="V25" s="1238"/>
      <c r="W25" s="1238"/>
      <c r="X25" s="1238"/>
      <c r="Y25" s="1238"/>
      <c r="Z25" s="1238"/>
      <c r="AA25" s="1238"/>
      <c r="AB25" s="1238"/>
      <c r="AC25" s="1238"/>
      <c r="AD25" s="1238"/>
      <c r="AE25" s="1238"/>
      <c r="AF25" s="1238"/>
    </row>
    <row r="26" spans="1:32">
      <c r="A26" s="1268" t="s">
        <v>2107</v>
      </c>
      <c r="B26" s="1268"/>
      <c r="C26" s="1267"/>
      <c r="D26" s="1267"/>
      <c r="E26" s="1267"/>
      <c r="F26" s="1267"/>
      <c r="G26" s="1267"/>
      <c r="H26" s="1238"/>
      <c r="I26" s="1238"/>
      <c r="J26" s="1238"/>
      <c r="K26" s="1238"/>
      <c r="L26" s="1238"/>
      <c r="M26" s="1238"/>
      <c r="N26" s="1238"/>
      <c r="O26" s="1238"/>
      <c r="P26" s="1238"/>
      <c r="Q26" s="1238"/>
      <c r="R26" s="1238"/>
      <c r="S26" s="1238"/>
      <c r="T26" s="1238"/>
      <c r="U26" s="1238"/>
      <c r="V26" s="1238"/>
      <c r="W26" s="1238"/>
      <c r="X26" s="1238"/>
      <c r="Y26" s="1238"/>
      <c r="Z26" s="1238"/>
      <c r="AA26" s="1238"/>
      <c r="AB26" s="1238"/>
      <c r="AC26" s="1238"/>
      <c r="AD26" s="1238"/>
      <c r="AE26" s="1238"/>
      <c r="AF26" s="1238"/>
    </row>
    <row r="27" spans="1:32">
      <c r="A27" s="876" t="s">
        <v>2129</v>
      </c>
      <c r="B27" s="876"/>
      <c r="C27" s="1270"/>
      <c r="D27" s="1270"/>
      <c r="E27" s="1270"/>
      <c r="F27" s="1270"/>
      <c r="G27" s="1270"/>
      <c r="H27" s="1270"/>
      <c r="I27" s="1270"/>
      <c r="J27" s="1270"/>
      <c r="K27" s="1270"/>
      <c r="L27" s="1270"/>
      <c r="M27" s="1270"/>
      <c r="N27" s="1270"/>
      <c r="O27" s="1270"/>
      <c r="P27" s="1270"/>
      <c r="Q27" s="1270"/>
      <c r="R27" s="1270"/>
      <c r="S27" s="1270"/>
      <c r="T27" s="1270"/>
      <c r="U27" s="1270"/>
      <c r="V27" s="1270"/>
      <c r="W27" s="1270"/>
      <c r="X27" s="1270"/>
      <c r="Y27" s="1270"/>
      <c r="Z27" s="1270"/>
      <c r="AA27" s="1270"/>
      <c r="AB27" s="1270"/>
      <c r="AC27" s="1270"/>
      <c r="AD27" s="1270"/>
      <c r="AE27" s="1270"/>
      <c r="AF27" s="1270"/>
    </row>
  </sheetData>
  <mergeCells count="26">
    <mergeCell ref="R9:S9"/>
    <mergeCell ref="T9:U9"/>
    <mergeCell ref="W1:X1"/>
    <mergeCell ref="R7:U8"/>
    <mergeCell ref="V7:V10"/>
    <mergeCell ref="B8:E8"/>
    <mergeCell ref="F8:G8"/>
    <mergeCell ref="B9:C9"/>
    <mergeCell ref="D9:E9"/>
    <mergeCell ref="F9:G9"/>
    <mergeCell ref="H9:H10"/>
    <mergeCell ref="I9:I10"/>
    <mergeCell ref="J9:K9"/>
    <mergeCell ref="R1:R2"/>
    <mergeCell ref="U1:V1"/>
    <mergeCell ref="U2:V2"/>
    <mergeCell ref="A4:V4"/>
    <mergeCell ref="A6:V6"/>
    <mergeCell ref="A7:A10"/>
    <mergeCell ref="B7:G7"/>
    <mergeCell ref="H7:I8"/>
    <mergeCell ref="J7:M8"/>
    <mergeCell ref="N7:Q8"/>
    <mergeCell ref="L9:M9"/>
    <mergeCell ref="N9:O9"/>
    <mergeCell ref="P9:Q9"/>
  </mergeCells>
  <phoneticPr fontId="15" type="noConversion"/>
  <hyperlinks>
    <hyperlink ref="W1" location="預告統計資料發布時間表!A1" display="回發布時間表" xr:uid="{7561C7FB-BDEB-474B-954F-D8684772686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8420-F328-4EEF-9250-B06CA3C6DB75}">
  <dimension ref="A1:X24"/>
  <sheetViews>
    <sheetView workbookViewId="0">
      <selection activeCell="J1" sqref="J1:K1"/>
    </sheetView>
  </sheetViews>
  <sheetFormatPr defaultColWidth="7.77734375" defaultRowHeight="16.2"/>
  <cols>
    <col min="1" max="1" width="12.33203125" customWidth="1"/>
    <col min="2" max="2" width="9.5546875" customWidth="1"/>
    <col min="3" max="6" width="21.5546875" customWidth="1"/>
    <col min="7" max="8" width="11.5546875" customWidth="1"/>
    <col min="9" max="9" width="21.5546875" customWidth="1"/>
    <col min="10" max="18" width="10" customWidth="1"/>
    <col min="24" max="24" width="11" customWidth="1"/>
  </cols>
  <sheetData>
    <row r="1" spans="1:11" ht="16.5" customHeight="1">
      <c r="A1" s="1236" t="s">
        <v>1149</v>
      </c>
      <c r="B1" s="1237"/>
      <c r="D1" s="1283"/>
      <c r="E1" s="1283"/>
      <c r="F1" s="1283"/>
      <c r="G1" s="1239" t="s">
        <v>1623</v>
      </c>
      <c r="H1" s="1646" t="s">
        <v>2063</v>
      </c>
      <c r="I1" s="1646"/>
      <c r="J1" s="1453" t="s">
        <v>49</v>
      </c>
      <c r="K1" s="1453"/>
    </row>
    <row r="2" spans="1:11" ht="16.5" customHeight="1">
      <c r="A2" s="1240" t="s">
        <v>1625</v>
      </c>
      <c r="B2" s="1241" t="s">
        <v>2064</v>
      </c>
      <c r="C2" s="1284"/>
      <c r="D2" s="1283"/>
      <c r="E2" s="1283"/>
      <c r="F2" s="1283"/>
      <c r="G2" s="1243" t="s">
        <v>1671</v>
      </c>
      <c r="H2" s="1640" t="s">
        <v>2130</v>
      </c>
      <c r="I2" s="1640"/>
    </row>
    <row r="3" spans="1:11" ht="22.2">
      <c r="A3" s="1276"/>
      <c r="B3" s="1276"/>
      <c r="C3" s="1276"/>
      <c r="D3" s="1276"/>
      <c r="E3" s="1276"/>
      <c r="F3" s="1276"/>
      <c r="G3" s="1276"/>
      <c r="H3" s="1276"/>
      <c r="I3" s="1276"/>
    </row>
    <row r="4" spans="1:11" ht="22.2">
      <c r="A4" s="1650" t="s">
        <v>2131</v>
      </c>
      <c r="B4" s="1650"/>
      <c r="C4" s="1650"/>
      <c r="D4" s="1650"/>
      <c r="E4" s="1650"/>
      <c r="F4" s="1650"/>
      <c r="G4" s="1650"/>
      <c r="H4" s="1650"/>
      <c r="I4" s="1650"/>
    </row>
    <row r="5" spans="1:11" ht="16.5" customHeight="1">
      <c r="B5" s="1277"/>
      <c r="C5" s="1277"/>
      <c r="D5" s="1277"/>
      <c r="E5" s="1277"/>
      <c r="F5" s="1277"/>
      <c r="G5" s="1277"/>
      <c r="H5" s="1277"/>
      <c r="I5" s="1277"/>
    </row>
    <row r="6" spans="1:11" ht="16.5" customHeight="1">
      <c r="B6" s="1277"/>
      <c r="C6" s="1648" t="s">
        <v>2067</v>
      </c>
      <c r="D6" s="1648"/>
      <c r="E6" s="1648"/>
      <c r="F6" s="1648"/>
      <c r="G6" s="1648"/>
      <c r="H6" s="1277"/>
      <c r="I6" s="1277"/>
    </row>
    <row r="7" spans="1:11" s="1245" customFormat="1" ht="32.4">
      <c r="A7" s="1272" t="s">
        <v>2068</v>
      </c>
      <c r="B7" s="1244" t="s">
        <v>2132</v>
      </c>
      <c r="C7" s="1244" t="s">
        <v>2133</v>
      </c>
      <c r="D7" s="1272" t="s">
        <v>2134</v>
      </c>
      <c r="E7" s="1244" t="s">
        <v>2135</v>
      </c>
      <c r="F7" s="1244" t="s">
        <v>2136</v>
      </c>
      <c r="G7" s="1642" t="s">
        <v>2137</v>
      </c>
      <c r="H7" s="1642"/>
      <c r="I7" s="1285" t="s">
        <v>2138</v>
      </c>
    </row>
    <row r="8" spans="1:11" s="293" customFormat="1" ht="23.25" customHeight="1">
      <c r="A8" s="1651" t="s">
        <v>2088</v>
      </c>
      <c r="B8" s="1286" t="s">
        <v>1175</v>
      </c>
      <c r="C8" s="1287">
        <v>0</v>
      </c>
      <c r="D8" s="1287">
        <v>0</v>
      </c>
      <c r="E8" s="1287">
        <v>0</v>
      </c>
      <c r="F8" s="1287">
        <v>0</v>
      </c>
      <c r="G8" s="1652">
        <v>0</v>
      </c>
      <c r="H8" s="1652"/>
      <c r="I8" s="1288">
        <v>0</v>
      </c>
    </row>
    <row r="9" spans="1:11" ht="21">
      <c r="A9" s="1651"/>
      <c r="B9" s="1272" t="s">
        <v>2089</v>
      </c>
      <c r="C9" s="1287">
        <v>0</v>
      </c>
      <c r="D9" s="1287">
        <v>0</v>
      </c>
      <c r="E9" s="1287">
        <v>0</v>
      </c>
      <c r="F9" s="1287">
        <v>0</v>
      </c>
      <c r="G9" s="1652">
        <v>0</v>
      </c>
      <c r="H9" s="1652"/>
      <c r="I9" s="1289">
        <v>0</v>
      </c>
    </row>
    <row r="10" spans="1:11" ht="21">
      <c r="A10" s="1651"/>
      <c r="B10" s="1272" t="s">
        <v>2090</v>
      </c>
      <c r="C10" s="1287">
        <v>0</v>
      </c>
      <c r="D10" s="1287">
        <v>0</v>
      </c>
      <c r="E10" s="1287">
        <v>0</v>
      </c>
      <c r="F10" s="1287">
        <v>0</v>
      </c>
      <c r="G10" s="1652">
        <v>0</v>
      </c>
      <c r="H10" s="1652"/>
      <c r="I10" s="1289">
        <v>0</v>
      </c>
    </row>
    <row r="11" spans="1:11" s="293" customFormat="1" ht="23.25" customHeight="1">
      <c r="A11" s="1653"/>
      <c r="B11" s="1272" t="s">
        <v>1175</v>
      </c>
      <c r="C11" s="1253"/>
      <c r="D11" s="1253"/>
      <c r="E11" s="1253"/>
      <c r="F11" s="1253"/>
      <c r="G11" s="1644"/>
      <c r="H11" s="1644"/>
      <c r="I11" s="1290"/>
    </row>
    <row r="12" spans="1:11" ht="21">
      <c r="A12" s="1653"/>
      <c r="B12" s="1272" t="s">
        <v>2089</v>
      </c>
      <c r="C12" s="1255"/>
      <c r="D12" s="1256"/>
      <c r="E12" s="1256"/>
      <c r="F12" s="1256"/>
      <c r="G12" s="1644"/>
      <c r="H12" s="1644"/>
      <c r="I12" s="1291"/>
    </row>
    <row r="13" spans="1:11" ht="21">
      <c r="A13" s="1653"/>
      <c r="B13" s="1272" t="s">
        <v>2090</v>
      </c>
      <c r="C13" s="1255"/>
      <c r="D13" s="1256"/>
      <c r="E13" s="1256"/>
      <c r="F13" s="1256"/>
      <c r="G13" s="1644"/>
      <c r="H13" s="1644"/>
      <c r="I13" s="1291"/>
    </row>
    <row r="14" spans="1:11" s="293" customFormat="1" ht="23.25" customHeight="1">
      <c r="A14" s="1653"/>
      <c r="B14" s="1272" t="s">
        <v>1175</v>
      </c>
      <c r="C14" s="1253"/>
      <c r="D14" s="1253"/>
      <c r="E14" s="1253"/>
      <c r="F14" s="1253"/>
      <c r="G14" s="1644"/>
      <c r="H14" s="1644"/>
      <c r="I14" s="1290"/>
    </row>
    <row r="15" spans="1:11" ht="21">
      <c r="A15" s="1653"/>
      <c r="B15" s="1272" t="s">
        <v>2089</v>
      </c>
      <c r="C15" s="1255"/>
      <c r="D15" s="1256"/>
      <c r="E15" s="1256"/>
      <c r="F15" s="1256"/>
      <c r="G15" s="1644"/>
      <c r="H15" s="1644"/>
      <c r="I15" s="1291"/>
    </row>
    <row r="16" spans="1:11" ht="21">
      <c r="A16" s="1653"/>
      <c r="B16" s="1272" t="s">
        <v>2090</v>
      </c>
      <c r="C16" s="1255"/>
      <c r="D16" s="1256"/>
      <c r="E16" s="1256"/>
      <c r="F16" s="1256"/>
      <c r="G16" s="1644"/>
      <c r="H16" s="1644"/>
      <c r="I16" s="1291"/>
    </row>
    <row r="17" spans="1:24" s="293" customFormat="1" ht="23.25" customHeight="1">
      <c r="A17" s="1653"/>
      <c r="B17" s="1272" t="s">
        <v>1175</v>
      </c>
      <c r="C17" s="1253"/>
      <c r="D17" s="1253"/>
      <c r="E17" s="1253"/>
      <c r="F17" s="1253"/>
      <c r="G17" s="1644"/>
      <c r="H17" s="1644"/>
      <c r="I17" s="1290"/>
    </row>
    <row r="18" spans="1:24" ht="21">
      <c r="A18" s="1653"/>
      <c r="B18" s="1272" t="s">
        <v>2089</v>
      </c>
      <c r="C18" s="1255"/>
      <c r="D18" s="1256"/>
      <c r="E18" s="1256"/>
      <c r="F18" s="1256"/>
      <c r="G18" s="1644"/>
      <c r="H18" s="1644"/>
      <c r="I18" s="1291"/>
    </row>
    <row r="19" spans="1:24" ht="21">
      <c r="A19" s="1653"/>
      <c r="B19" s="1272" t="s">
        <v>2090</v>
      </c>
      <c r="C19" s="1255"/>
      <c r="D19" s="1256"/>
      <c r="E19" s="1256"/>
      <c r="F19" s="1256"/>
      <c r="G19" s="1644"/>
      <c r="H19" s="1644"/>
      <c r="I19" s="1291"/>
    </row>
    <row r="20" spans="1:24" s="1262" customFormat="1" ht="24" customHeight="1">
      <c r="A20" s="1292" t="s">
        <v>1664</v>
      </c>
      <c r="B20" s="1293"/>
      <c r="C20" s="1293"/>
      <c r="D20" s="1294"/>
      <c r="E20" s="1295"/>
      <c r="F20" s="1295"/>
      <c r="G20" s="1294"/>
      <c r="H20" s="1294"/>
      <c r="I20" s="1295"/>
      <c r="J20" s="1265"/>
      <c r="L20" s="1264"/>
      <c r="M20" s="1264"/>
      <c r="N20" s="1265"/>
      <c r="O20" s="1266"/>
    </row>
    <row r="21" spans="1:24" s="1262" customFormat="1" ht="14.25" customHeight="1">
      <c r="A21" s="1263"/>
      <c r="B21" s="1264"/>
      <c r="C21" s="1264"/>
      <c r="E21" s="1265"/>
      <c r="F21" s="1265"/>
      <c r="I21" s="1265" t="s">
        <v>2139</v>
      </c>
      <c r="J21" s="1265"/>
      <c r="L21" s="1264"/>
      <c r="M21" s="1264"/>
      <c r="N21" s="1265"/>
      <c r="O21" s="1266"/>
    </row>
    <row r="22" spans="1:24" ht="16.5" customHeight="1">
      <c r="A22" s="1267" t="s">
        <v>2092</v>
      </c>
      <c r="B22" s="1267"/>
      <c r="C22" s="1238"/>
      <c r="D22" s="1238"/>
      <c r="E22" s="1238"/>
      <c r="F22" s="1238"/>
      <c r="G22" s="1238"/>
      <c r="H22" s="1238"/>
      <c r="I22" s="1238"/>
      <c r="J22" s="1238"/>
      <c r="K22" s="1238"/>
      <c r="L22" s="1238"/>
      <c r="M22" s="1238"/>
      <c r="N22" s="1238"/>
      <c r="O22" s="1238"/>
      <c r="P22" s="1238"/>
      <c r="Q22" s="1238"/>
      <c r="R22" s="1238"/>
      <c r="S22" s="1238"/>
      <c r="T22" s="1238"/>
      <c r="U22" s="1238"/>
      <c r="V22" s="1238"/>
      <c r="W22" s="1238"/>
      <c r="X22" s="1238"/>
    </row>
    <row r="23" spans="1:24" ht="16.5" customHeight="1">
      <c r="A23" s="1268" t="s">
        <v>2107</v>
      </c>
      <c r="B23" s="1267"/>
      <c r="C23" s="1238"/>
      <c r="D23" s="1238"/>
      <c r="E23" s="1238"/>
      <c r="F23" s="1238"/>
      <c r="G23" s="1238"/>
      <c r="H23" s="1238"/>
      <c r="I23" s="1238"/>
      <c r="J23" s="1238"/>
      <c r="K23" s="1238"/>
      <c r="L23" s="1238"/>
      <c r="M23" s="1238"/>
      <c r="N23" s="1238"/>
      <c r="O23" s="1238"/>
      <c r="P23" s="1238"/>
      <c r="Q23" s="1238"/>
      <c r="R23" s="1238"/>
      <c r="S23" s="1238"/>
      <c r="T23" s="1238"/>
      <c r="U23" s="1238"/>
      <c r="V23" s="1238"/>
      <c r="W23" s="1238"/>
      <c r="X23" s="1238"/>
    </row>
    <row r="24" spans="1:24">
      <c r="A24" s="1270"/>
      <c r="B24" s="1270"/>
      <c r="C24" s="1270"/>
      <c r="D24" s="1270"/>
      <c r="E24" s="1270"/>
      <c r="F24" s="1270"/>
      <c r="G24" s="1270"/>
      <c r="H24" s="1270"/>
      <c r="I24" s="1270"/>
      <c r="J24" s="1270"/>
      <c r="K24" s="1270"/>
      <c r="L24" s="1270"/>
      <c r="M24" s="1270"/>
      <c r="N24" s="1270"/>
      <c r="O24" s="1270"/>
      <c r="P24" s="1270"/>
      <c r="Q24" s="1270"/>
      <c r="R24" s="1270"/>
      <c r="S24" s="1270"/>
      <c r="T24" s="1270"/>
      <c r="U24" s="1270"/>
      <c r="V24" s="1270"/>
      <c r="W24" s="1270"/>
      <c r="X24" s="1270"/>
    </row>
  </sheetData>
  <mergeCells count="22">
    <mergeCell ref="A17:A19"/>
    <mergeCell ref="G17:H17"/>
    <mergeCell ref="G18:H18"/>
    <mergeCell ref="G19:H19"/>
    <mergeCell ref="J1:K1"/>
    <mergeCell ref="A11:A13"/>
    <mergeCell ref="G11:H11"/>
    <mergeCell ref="G12:H12"/>
    <mergeCell ref="G13:H13"/>
    <mergeCell ref="A14:A16"/>
    <mergeCell ref="G14:H14"/>
    <mergeCell ref="G15:H15"/>
    <mergeCell ref="G16:H16"/>
    <mergeCell ref="H1:I1"/>
    <mergeCell ref="H2:I2"/>
    <mergeCell ref="A4:I4"/>
    <mergeCell ref="C6:G6"/>
    <mergeCell ref="G7:H7"/>
    <mergeCell ref="A8:A10"/>
    <mergeCell ref="G8:H8"/>
    <mergeCell ref="G9:H9"/>
    <mergeCell ref="G10:H10"/>
  </mergeCells>
  <phoneticPr fontId="15" type="noConversion"/>
  <hyperlinks>
    <hyperlink ref="J1" location="預告統計資料發布時間表!A1" display="回發布時間表" xr:uid="{F1916409-17CB-43DA-8D27-AA81821D5CF5}"/>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97E1-4AEE-4D80-9B5A-138CB5E48395}">
  <dimension ref="A1:IU65"/>
  <sheetViews>
    <sheetView workbookViewId="0"/>
  </sheetViews>
  <sheetFormatPr defaultColWidth="7.77734375" defaultRowHeight="16.2"/>
  <cols>
    <col min="1" max="1" width="14" style="1299" customWidth="1"/>
    <col min="2" max="2" width="11.77734375" style="1299" customWidth="1"/>
    <col min="3" max="3" width="21.5546875" style="1299" customWidth="1"/>
    <col min="4" max="4" width="20.6640625" style="1299" customWidth="1"/>
    <col min="5" max="6" width="23" style="1299" customWidth="1"/>
    <col min="7" max="7" width="21.77734375" style="1299" customWidth="1"/>
    <col min="8" max="8" width="18.88671875" style="1299" customWidth="1"/>
    <col min="9" max="11" width="14" style="1299" customWidth="1"/>
    <col min="12" max="255" width="10" style="1299" customWidth="1"/>
    <col min="256" max="1022" width="10" customWidth="1"/>
  </cols>
  <sheetData>
    <row r="1" spans="1:13" ht="16.5" customHeight="1">
      <c r="A1" s="1236" t="s">
        <v>1149</v>
      </c>
      <c r="B1" s="1237"/>
      <c r="C1" s="1296"/>
      <c r="D1" s="1297"/>
      <c r="E1"/>
      <c r="F1" s="1263"/>
      <c r="G1" s="1298"/>
      <c r="H1" s="1239" t="s">
        <v>1623</v>
      </c>
      <c r="I1" s="1638" t="s">
        <v>2063</v>
      </c>
      <c r="J1" s="1638"/>
      <c r="K1" s="1638"/>
      <c r="L1" s="1453" t="s">
        <v>49</v>
      </c>
      <c r="M1" s="1453"/>
    </row>
    <row r="2" spans="1:13" ht="18" customHeight="1">
      <c r="A2" s="1240" t="s">
        <v>1625</v>
      </c>
      <c r="B2" s="1241" t="s">
        <v>2064</v>
      </c>
      <c r="C2" s="1300"/>
      <c r="D2" s="1301"/>
      <c r="E2"/>
      <c r="F2" s="1302"/>
      <c r="G2" s="1257"/>
      <c r="H2" s="1239" t="s">
        <v>1671</v>
      </c>
      <c r="I2" s="1640" t="s">
        <v>2140</v>
      </c>
      <c r="J2" s="1640"/>
      <c r="K2" s="1640"/>
    </row>
    <row r="3" spans="1:13" ht="14.25" customHeight="1">
      <c r="A3" s="1641"/>
      <c r="B3" s="1641"/>
      <c r="C3" s="1641"/>
      <c r="D3" s="1641"/>
      <c r="E3" s="1641"/>
      <c r="F3" s="1641"/>
      <c r="G3" s="1641"/>
      <c r="H3" s="1641"/>
      <c r="I3" s="1641"/>
      <c r="J3" s="1641"/>
      <c r="K3" s="1641"/>
    </row>
    <row r="4" spans="1:13" ht="28.5" customHeight="1">
      <c r="A4" s="1657" t="s">
        <v>2141</v>
      </c>
      <c r="B4" s="1657"/>
      <c r="C4" s="1657"/>
      <c r="D4" s="1657"/>
      <c r="E4" s="1657"/>
      <c r="F4" s="1657"/>
      <c r="G4" s="1657"/>
      <c r="H4" s="1657"/>
      <c r="I4" s="1657"/>
      <c r="J4" s="1657"/>
      <c r="K4" s="1657"/>
    </row>
    <row r="5" spans="1:13" ht="19.5" customHeight="1">
      <c r="A5" s="1658" t="s">
        <v>2067</v>
      </c>
      <c r="B5" s="1658"/>
      <c r="C5" s="1658"/>
      <c r="D5" s="1658"/>
      <c r="E5" s="1658"/>
      <c r="F5" s="1658"/>
      <c r="G5" s="1658"/>
      <c r="H5" s="1658"/>
      <c r="I5" s="1658"/>
      <c r="J5" s="1658"/>
      <c r="K5" s="1658"/>
    </row>
    <row r="6" spans="1:13" ht="59.25" customHeight="1">
      <c r="A6" s="1655" t="s">
        <v>2068</v>
      </c>
      <c r="B6" s="1655" t="s">
        <v>2069</v>
      </c>
      <c r="C6" s="1655" t="s">
        <v>2142</v>
      </c>
      <c r="D6" s="1655" t="s">
        <v>2143</v>
      </c>
      <c r="E6" s="1654" t="s">
        <v>2144</v>
      </c>
      <c r="F6" s="1654" t="s">
        <v>2145</v>
      </c>
      <c r="G6" s="1655" t="s">
        <v>2146</v>
      </c>
      <c r="H6" s="1656" t="s">
        <v>2147</v>
      </c>
      <c r="I6" s="1656"/>
      <c r="J6" s="1656"/>
      <c r="K6" s="1656"/>
      <c r="L6" s="1306"/>
    </row>
    <row r="7" spans="1:13" ht="20.25" customHeight="1">
      <c r="A7" s="1655"/>
      <c r="B7" s="1655"/>
      <c r="C7" s="1655"/>
      <c r="D7" s="1655"/>
      <c r="E7" s="1654"/>
      <c r="F7" s="1654"/>
      <c r="G7" s="1655"/>
      <c r="H7" s="1305" t="s">
        <v>1175</v>
      </c>
      <c r="I7" s="1303" t="s">
        <v>1514</v>
      </c>
      <c r="J7" s="1303" t="s">
        <v>1515</v>
      </c>
      <c r="K7" s="1305" t="s">
        <v>2148</v>
      </c>
      <c r="L7" s="1306"/>
    </row>
    <row r="8" spans="1:13" ht="19.5" customHeight="1">
      <c r="A8" s="1655" t="s">
        <v>2088</v>
      </c>
      <c r="B8" s="1304" t="s">
        <v>1175</v>
      </c>
      <c r="C8" s="1307">
        <v>0</v>
      </c>
      <c r="D8" s="1307">
        <v>0</v>
      </c>
      <c r="E8" s="1307">
        <v>0</v>
      </c>
      <c r="F8" s="1307">
        <v>0</v>
      </c>
      <c r="G8" s="1307">
        <v>0</v>
      </c>
      <c r="H8" s="1307">
        <v>0</v>
      </c>
      <c r="I8" s="1307">
        <v>0</v>
      </c>
      <c r="J8" s="1307">
        <v>0</v>
      </c>
      <c r="K8" s="1307">
        <v>0</v>
      </c>
    </row>
    <row r="9" spans="1:13" ht="19.5" customHeight="1">
      <c r="A9" s="1655"/>
      <c r="B9" s="1303" t="s">
        <v>2089</v>
      </c>
      <c r="C9" s="1307">
        <v>0</v>
      </c>
      <c r="D9" s="1307">
        <v>0</v>
      </c>
      <c r="E9" s="1307">
        <v>0</v>
      </c>
      <c r="F9" s="1307">
        <v>0</v>
      </c>
      <c r="G9" s="1307">
        <v>0</v>
      </c>
      <c r="H9" s="1307">
        <v>0</v>
      </c>
      <c r="I9" s="1307">
        <v>0</v>
      </c>
      <c r="J9" s="1307">
        <v>0</v>
      </c>
      <c r="K9" s="1307">
        <v>0</v>
      </c>
    </row>
    <row r="10" spans="1:13" ht="19.5" customHeight="1">
      <c r="A10" s="1655"/>
      <c r="B10" s="1303" t="s">
        <v>2090</v>
      </c>
      <c r="C10" s="1307">
        <v>0</v>
      </c>
      <c r="D10" s="1307">
        <v>0</v>
      </c>
      <c r="E10" s="1307">
        <v>0</v>
      </c>
      <c r="F10" s="1307">
        <v>0</v>
      </c>
      <c r="G10" s="1307">
        <v>0</v>
      </c>
      <c r="H10" s="1307">
        <v>0</v>
      </c>
      <c r="I10" s="1307">
        <v>0</v>
      </c>
      <c r="J10" s="1307">
        <v>0</v>
      </c>
      <c r="K10" s="1307">
        <v>0</v>
      </c>
    </row>
    <row r="11" spans="1:13" ht="19.5" customHeight="1">
      <c r="A11" s="1644"/>
      <c r="B11" s="1304" t="s">
        <v>1175</v>
      </c>
      <c r="C11" s="1308"/>
      <c r="D11" s="1308"/>
      <c r="E11" s="1308"/>
      <c r="F11" s="1308"/>
      <c r="G11" s="1308"/>
      <c r="H11" s="1308"/>
      <c r="I11" s="1308"/>
      <c r="J11" s="1308"/>
      <c r="K11" s="1308"/>
    </row>
    <row r="12" spans="1:13" ht="19.5" customHeight="1">
      <c r="A12" s="1644"/>
      <c r="B12" s="1303" t="s">
        <v>2089</v>
      </c>
      <c r="C12" s="1309"/>
      <c r="D12" s="1308"/>
      <c r="E12" s="1308"/>
      <c r="F12" s="1308"/>
      <c r="G12" s="1308"/>
      <c r="H12" s="1308"/>
      <c r="I12" s="1308"/>
      <c r="J12" s="1308"/>
      <c r="K12" s="1308"/>
    </row>
    <row r="13" spans="1:13" ht="19.5" customHeight="1">
      <c r="A13" s="1644"/>
      <c r="B13" s="1303" t="s">
        <v>2090</v>
      </c>
      <c r="C13" s="1309"/>
      <c r="D13" s="1308"/>
      <c r="E13" s="1308"/>
      <c r="F13" s="1308"/>
      <c r="G13" s="1308"/>
      <c r="H13" s="1308"/>
      <c r="I13" s="1308"/>
      <c r="J13" s="1308"/>
      <c r="K13" s="1308"/>
    </row>
    <row r="14" spans="1:13" ht="19.5" customHeight="1">
      <c r="A14" s="1644"/>
      <c r="B14" s="1304" t="s">
        <v>1175</v>
      </c>
      <c r="C14" s="1308"/>
      <c r="D14" s="1308"/>
      <c r="E14" s="1308"/>
      <c r="F14" s="1308"/>
      <c r="G14" s="1308"/>
      <c r="H14" s="1308"/>
      <c r="I14" s="1308"/>
      <c r="J14" s="1308"/>
      <c r="K14" s="1308"/>
    </row>
    <row r="15" spans="1:13" ht="19.5" customHeight="1">
      <c r="A15" s="1644"/>
      <c r="B15" s="1303" t="s">
        <v>2089</v>
      </c>
      <c r="C15" s="1309"/>
      <c r="D15" s="1308"/>
      <c r="E15" s="1308"/>
      <c r="F15" s="1308"/>
      <c r="G15" s="1308"/>
      <c r="H15" s="1308"/>
      <c r="I15" s="1308"/>
      <c r="J15" s="1308"/>
      <c r="K15" s="1308"/>
    </row>
    <row r="16" spans="1:13" ht="19.5" customHeight="1">
      <c r="A16" s="1644"/>
      <c r="B16" s="1303" t="s">
        <v>2090</v>
      </c>
      <c r="C16" s="1309"/>
      <c r="D16" s="1308"/>
      <c r="E16" s="1308"/>
      <c r="F16" s="1308"/>
      <c r="G16" s="1308"/>
      <c r="H16" s="1308"/>
      <c r="I16" s="1308"/>
      <c r="J16" s="1308"/>
      <c r="K16" s="1308"/>
    </row>
    <row r="17" spans="1:11" ht="19.5" customHeight="1">
      <c r="A17" s="1644"/>
      <c r="B17" s="1304" t="s">
        <v>1175</v>
      </c>
      <c r="C17" s="1308"/>
      <c r="D17" s="1308"/>
      <c r="E17" s="1308"/>
      <c r="F17" s="1308"/>
      <c r="G17" s="1308"/>
      <c r="H17" s="1308"/>
      <c r="I17" s="1308"/>
      <c r="J17" s="1308"/>
      <c r="K17" s="1308"/>
    </row>
    <row r="18" spans="1:11" ht="19.5" customHeight="1">
      <c r="A18" s="1644"/>
      <c r="B18" s="1303" t="s">
        <v>2089</v>
      </c>
      <c r="C18" s="1309"/>
      <c r="D18" s="1308"/>
      <c r="E18" s="1308"/>
      <c r="F18" s="1308"/>
      <c r="G18" s="1308"/>
      <c r="H18" s="1308"/>
      <c r="I18" s="1308"/>
      <c r="J18" s="1308"/>
      <c r="K18" s="1308"/>
    </row>
    <row r="19" spans="1:11" ht="19.5" customHeight="1">
      <c r="A19" s="1644"/>
      <c r="B19" s="1303" t="s">
        <v>2090</v>
      </c>
      <c r="C19" s="1309"/>
      <c r="D19" s="1308"/>
      <c r="E19" s="1308"/>
      <c r="F19" s="1308"/>
      <c r="G19" s="1308"/>
      <c r="H19" s="1308"/>
      <c r="I19" s="1308"/>
      <c r="J19" s="1308"/>
      <c r="K19" s="1308"/>
    </row>
    <row r="20" spans="1:11" ht="20.100000000000001" customHeight="1">
      <c r="A20" s="1239" t="s">
        <v>1664</v>
      </c>
      <c r="B20" s="1310"/>
      <c r="C20" s="1310"/>
      <c r="D20" s="1311"/>
      <c r="E20" s="1312"/>
      <c r="F20" s="1312"/>
      <c r="G20" s="1312"/>
      <c r="H20" s="1312"/>
      <c r="I20" s="1312"/>
      <c r="J20" s="1312"/>
      <c r="K20" s="1311"/>
    </row>
    <row r="21" spans="1:11" ht="20.100000000000001" customHeight="1">
      <c r="A21" s="1263"/>
      <c r="B21" s="1264"/>
      <c r="C21" s="1264"/>
      <c r="D21" s="1262"/>
      <c r="E21" s="1265"/>
      <c r="F21" s="1265"/>
      <c r="G21" s="1265"/>
      <c r="H21" s="1265"/>
      <c r="I21" s="1265"/>
      <c r="J21" s="1265"/>
      <c r="K21" s="1266" t="s">
        <v>2139</v>
      </c>
    </row>
    <row r="22" spans="1:11" ht="19.5" customHeight="1">
      <c r="A22" s="1274" t="s">
        <v>2092</v>
      </c>
      <c r="B22" s="1274"/>
      <c r="C22" s="1297"/>
      <c r="D22" s="1297"/>
      <c r="E22" s="1297"/>
      <c r="F22" s="1297"/>
      <c r="G22" s="1297"/>
      <c r="H22" s="1297"/>
      <c r="I22" s="1297"/>
      <c r="J22" s="1297"/>
      <c r="K22" s="1297"/>
    </row>
    <row r="23" spans="1:11" ht="19.5" customHeight="1">
      <c r="A23" s="1268" t="s">
        <v>2107</v>
      </c>
      <c r="B23" s="1274"/>
      <c r="C23" s="1297"/>
      <c r="D23" s="1297"/>
      <c r="E23" s="1297"/>
      <c r="F23" s="1297"/>
      <c r="G23" s="1297"/>
      <c r="H23" s="1297"/>
      <c r="I23" s="1297"/>
      <c r="J23" s="1297"/>
      <c r="K23" s="1297"/>
    </row>
    <row r="24" spans="1:11" ht="18.75" customHeight="1"/>
    <row r="25" spans="1:11" ht="17.25" customHeight="1"/>
    <row r="26" spans="1:11" ht="17.2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sheetData>
  <mergeCells count="18">
    <mergeCell ref="A17:A19"/>
    <mergeCell ref="A11:A13"/>
    <mergeCell ref="A14:A16"/>
    <mergeCell ref="L1:M1"/>
    <mergeCell ref="F6:F7"/>
    <mergeCell ref="G6:G7"/>
    <mergeCell ref="H6:K6"/>
    <mergeCell ref="A8:A10"/>
    <mergeCell ref="I1:K1"/>
    <mergeCell ref="I2:K2"/>
    <mergeCell ref="A3:K3"/>
    <mergeCell ref="A4:K4"/>
    <mergeCell ref="A5:K5"/>
    <mergeCell ref="A6:A7"/>
    <mergeCell ref="B6:B7"/>
    <mergeCell ref="C6:C7"/>
    <mergeCell ref="D6:D7"/>
    <mergeCell ref="E6:E7"/>
  </mergeCells>
  <phoneticPr fontId="15" type="noConversion"/>
  <hyperlinks>
    <hyperlink ref="L1" location="預告統計資料發布時間表!A1" display="回發布時間表" xr:uid="{EBE354BB-A5AD-4B7F-B00B-4042441B0B1F}"/>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9945-53DF-4358-BA73-550F79ABA691}">
  <dimension ref="A1:L39"/>
  <sheetViews>
    <sheetView workbookViewId="0">
      <selection activeCell="A36" sqref="A36:XFD37"/>
    </sheetView>
  </sheetViews>
  <sheetFormatPr defaultRowHeight="16.2"/>
  <cols>
    <col min="1" max="1" width="10.6640625" style="623" customWidth="1"/>
    <col min="2" max="2" width="11.77734375" style="623" customWidth="1"/>
    <col min="3" max="3" width="8.6640625" style="623" customWidth="1"/>
    <col min="4" max="4" width="9.6640625" style="623" customWidth="1"/>
    <col min="5" max="5" width="8.6640625" style="623" customWidth="1"/>
    <col min="6" max="6" width="9.6640625" style="623" customWidth="1"/>
    <col min="7" max="7" width="10.109375" style="623" customWidth="1"/>
    <col min="8" max="8" width="10.77734375" style="623" customWidth="1"/>
    <col min="9" max="9" width="10.44140625" style="623" customWidth="1"/>
    <col min="10" max="10" width="10.109375" style="623" customWidth="1"/>
    <col min="11" max="256" width="8.88671875" style="623"/>
    <col min="257" max="257" width="10.6640625" style="623" customWidth="1"/>
    <col min="258" max="258" width="11.77734375" style="623" customWidth="1"/>
    <col min="259" max="259" width="8.6640625" style="623" customWidth="1"/>
    <col min="260" max="260" width="9.6640625" style="623" customWidth="1"/>
    <col min="261" max="261" width="8.6640625" style="623" customWidth="1"/>
    <col min="262" max="262" width="9.6640625" style="623" customWidth="1"/>
    <col min="263" max="263" width="10.109375" style="623" customWidth="1"/>
    <col min="264" max="264" width="10.77734375" style="623" customWidth="1"/>
    <col min="265" max="265" width="10.44140625" style="623" customWidth="1"/>
    <col min="266" max="266" width="10.109375" style="623" customWidth="1"/>
    <col min="267" max="512" width="8.88671875" style="623"/>
    <col min="513" max="513" width="10.6640625" style="623" customWidth="1"/>
    <col min="514" max="514" width="11.77734375" style="623" customWidth="1"/>
    <col min="515" max="515" width="8.6640625" style="623" customWidth="1"/>
    <col min="516" max="516" width="9.6640625" style="623" customWidth="1"/>
    <col min="517" max="517" width="8.6640625" style="623" customWidth="1"/>
    <col min="518" max="518" width="9.6640625" style="623" customWidth="1"/>
    <col min="519" max="519" width="10.109375" style="623" customWidth="1"/>
    <col min="520" max="520" width="10.77734375" style="623" customWidth="1"/>
    <col min="521" max="521" width="10.44140625" style="623" customWidth="1"/>
    <col min="522" max="522" width="10.109375" style="623" customWidth="1"/>
    <col min="523" max="768" width="8.88671875" style="623"/>
    <col min="769" max="769" width="10.6640625" style="623" customWidth="1"/>
    <col min="770" max="770" width="11.77734375" style="623" customWidth="1"/>
    <col min="771" max="771" width="8.6640625" style="623" customWidth="1"/>
    <col min="772" max="772" width="9.6640625" style="623" customWidth="1"/>
    <col min="773" max="773" width="8.6640625" style="623" customWidth="1"/>
    <col min="774" max="774" width="9.6640625" style="623" customWidth="1"/>
    <col min="775" max="775" width="10.109375" style="623" customWidth="1"/>
    <col min="776" max="776" width="10.77734375" style="623" customWidth="1"/>
    <col min="777" max="777" width="10.44140625" style="623" customWidth="1"/>
    <col min="778" max="778" width="10.109375" style="623" customWidth="1"/>
    <col min="779" max="1024" width="8.88671875" style="623"/>
    <col min="1025" max="1025" width="10.6640625" style="623" customWidth="1"/>
    <col min="1026" max="1026" width="11.77734375" style="623" customWidth="1"/>
    <col min="1027" max="1027" width="8.6640625" style="623" customWidth="1"/>
    <col min="1028" max="1028" width="9.6640625" style="623" customWidth="1"/>
    <col min="1029" max="1029" width="8.6640625" style="623" customWidth="1"/>
    <col min="1030" max="1030" width="9.6640625" style="623" customWidth="1"/>
    <col min="1031" max="1031" width="10.109375" style="623" customWidth="1"/>
    <col min="1032" max="1032" width="10.77734375" style="623" customWidth="1"/>
    <col min="1033" max="1033" width="10.44140625" style="623" customWidth="1"/>
    <col min="1034" max="1034" width="10.109375" style="623" customWidth="1"/>
    <col min="1035" max="1280" width="8.88671875" style="623"/>
    <col min="1281" max="1281" width="10.6640625" style="623" customWidth="1"/>
    <col min="1282" max="1282" width="11.77734375" style="623" customWidth="1"/>
    <col min="1283" max="1283" width="8.6640625" style="623" customWidth="1"/>
    <col min="1284" max="1284" width="9.6640625" style="623" customWidth="1"/>
    <col min="1285" max="1285" width="8.6640625" style="623" customWidth="1"/>
    <col min="1286" max="1286" width="9.6640625" style="623" customWidth="1"/>
    <col min="1287" max="1287" width="10.109375" style="623" customWidth="1"/>
    <col min="1288" max="1288" width="10.77734375" style="623" customWidth="1"/>
    <col min="1289" max="1289" width="10.44140625" style="623" customWidth="1"/>
    <col min="1290" max="1290" width="10.109375" style="623" customWidth="1"/>
    <col min="1291" max="1536" width="8.88671875" style="623"/>
    <col min="1537" max="1537" width="10.6640625" style="623" customWidth="1"/>
    <col min="1538" max="1538" width="11.77734375" style="623" customWidth="1"/>
    <col min="1539" max="1539" width="8.6640625" style="623" customWidth="1"/>
    <col min="1540" max="1540" width="9.6640625" style="623" customWidth="1"/>
    <col min="1541" max="1541" width="8.6640625" style="623" customWidth="1"/>
    <col min="1542" max="1542" width="9.6640625" style="623" customWidth="1"/>
    <col min="1543" max="1543" width="10.109375" style="623" customWidth="1"/>
    <col min="1544" max="1544" width="10.77734375" style="623" customWidth="1"/>
    <col min="1545" max="1545" width="10.44140625" style="623" customWidth="1"/>
    <col min="1546" max="1546" width="10.109375" style="623" customWidth="1"/>
    <col min="1547" max="1792" width="8.88671875" style="623"/>
    <col min="1793" max="1793" width="10.6640625" style="623" customWidth="1"/>
    <col min="1794" max="1794" width="11.77734375" style="623" customWidth="1"/>
    <col min="1795" max="1795" width="8.6640625" style="623" customWidth="1"/>
    <col min="1796" max="1796" width="9.6640625" style="623" customWidth="1"/>
    <col min="1797" max="1797" width="8.6640625" style="623" customWidth="1"/>
    <col min="1798" max="1798" width="9.6640625" style="623" customWidth="1"/>
    <col min="1799" max="1799" width="10.109375" style="623" customWidth="1"/>
    <col min="1800" max="1800" width="10.77734375" style="623" customWidth="1"/>
    <col min="1801" max="1801" width="10.44140625" style="623" customWidth="1"/>
    <col min="1802" max="1802" width="10.109375" style="623" customWidth="1"/>
    <col min="1803" max="2048" width="8.88671875" style="623"/>
    <col min="2049" max="2049" width="10.6640625" style="623" customWidth="1"/>
    <col min="2050" max="2050" width="11.77734375" style="623" customWidth="1"/>
    <col min="2051" max="2051" width="8.6640625" style="623" customWidth="1"/>
    <col min="2052" max="2052" width="9.6640625" style="623" customWidth="1"/>
    <col min="2053" max="2053" width="8.6640625" style="623" customWidth="1"/>
    <col min="2054" max="2054" width="9.6640625" style="623" customWidth="1"/>
    <col min="2055" max="2055" width="10.109375" style="623" customWidth="1"/>
    <col min="2056" max="2056" width="10.77734375" style="623" customWidth="1"/>
    <col min="2057" max="2057" width="10.44140625" style="623" customWidth="1"/>
    <col min="2058" max="2058" width="10.109375" style="623" customWidth="1"/>
    <col min="2059" max="2304" width="8.88671875" style="623"/>
    <col min="2305" max="2305" width="10.6640625" style="623" customWidth="1"/>
    <col min="2306" max="2306" width="11.77734375" style="623" customWidth="1"/>
    <col min="2307" max="2307" width="8.6640625" style="623" customWidth="1"/>
    <col min="2308" max="2308" width="9.6640625" style="623" customWidth="1"/>
    <col min="2309" max="2309" width="8.6640625" style="623" customWidth="1"/>
    <col min="2310" max="2310" width="9.6640625" style="623" customWidth="1"/>
    <col min="2311" max="2311" width="10.109375" style="623" customWidth="1"/>
    <col min="2312" max="2312" width="10.77734375" style="623" customWidth="1"/>
    <col min="2313" max="2313" width="10.44140625" style="623" customWidth="1"/>
    <col min="2314" max="2314" width="10.109375" style="623" customWidth="1"/>
    <col min="2315" max="2560" width="8.88671875" style="623"/>
    <col min="2561" max="2561" width="10.6640625" style="623" customWidth="1"/>
    <col min="2562" max="2562" width="11.77734375" style="623" customWidth="1"/>
    <col min="2563" max="2563" width="8.6640625" style="623" customWidth="1"/>
    <col min="2564" max="2564" width="9.6640625" style="623" customWidth="1"/>
    <col min="2565" max="2565" width="8.6640625" style="623" customWidth="1"/>
    <col min="2566" max="2566" width="9.6640625" style="623" customWidth="1"/>
    <col min="2567" max="2567" width="10.109375" style="623" customWidth="1"/>
    <col min="2568" max="2568" width="10.77734375" style="623" customWidth="1"/>
    <col min="2569" max="2569" width="10.44140625" style="623" customWidth="1"/>
    <col min="2570" max="2570" width="10.109375" style="623" customWidth="1"/>
    <col min="2571" max="2816" width="8.88671875" style="623"/>
    <col min="2817" max="2817" width="10.6640625" style="623" customWidth="1"/>
    <col min="2818" max="2818" width="11.77734375" style="623" customWidth="1"/>
    <col min="2819" max="2819" width="8.6640625" style="623" customWidth="1"/>
    <col min="2820" max="2820" width="9.6640625" style="623" customWidth="1"/>
    <col min="2821" max="2821" width="8.6640625" style="623" customWidth="1"/>
    <col min="2822" max="2822" width="9.6640625" style="623" customWidth="1"/>
    <col min="2823" max="2823" width="10.109375" style="623" customWidth="1"/>
    <col min="2824" max="2824" width="10.77734375" style="623" customWidth="1"/>
    <col min="2825" max="2825" width="10.44140625" style="623" customWidth="1"/>
    <col min="2826" max="2826" width="10.109375" style="623" customWidth="1"/>
    <col min="2827" max="3072" width="8.88671875" style="623"/>
    <col min="3073" max="3073" width="10.6640625" style="623" customWidth="1"/>
    <col min="3074" max="3074" width="11.77734375" style="623" customWidth="1"/>
    <col min="3075" max="3075" width="8.6640625" style="623" customWidth="1"/>
    <col min="3076" max="3076" width="9.6640625" style="623" customWidth="1"/>
    <col min="3077" max="3077" width="8.6640625" style="623" customWidth="1"/>
    <col min="3078" max="3078" width="9.6640625" style="623" customWidth="1"/>
    <col min="3079" max="3079" width="10.109375" style="623" customWidth="1"/>
    <col min="3080" max="3080" width="10.77734375" style="623" customWidth="1"/>
    <col min="3081" max="3081" width="10.44140625" style="623" customWidth="1"/>
    <col min="3082" max="3082" width="10.109375" style="623" customWidth="1"/>
    <col min="3083" max="3328" width="8.88671875" style="623"/>
    <col min="3329" max="3329" width="10.6640625" style="623" customWidth="1"/>
    <col min="3330" max="3330" width="11.77734375" style="623" customWidth="1"/>
    <col min="3331" max="3331" width="8.6640625" style="623" customWidth="1"/>
    <col min="3332" max="3332" width="9.6640625" style="623" customWidth="1"/>
    <col min="3333" max="3333" width="8.6640625" style="623" customWidth="1"/>
    <col min="3334" max="3334" width="9.6640625" style="623" customWidth="1"/>
    <col min="3335" max="3335" width="10.109375" style="623" customWidth="1"/>
    <col min="3336" max="3336" width="10.77734375" style="623" customWidth="1"/>
    <col min="3337" max="3337" width="10.44140625" style="623" customWidth="1"/>
    <col min="3338" max="3338" width="10.109375" style="623" customWidth="1"/>
    <col min="3339" max="3584" width="8.88671875" style="623"/>
    <col min="3585" max="3585" width="10.6640625" style="623" customWidth="1"/>
    <col min="3586" max="3586" width="11.77734375" style="623" customWidth="1"/>
    <col min="3587" max="3587" width="8.6640625" style="623" customWidth="1"/>
    <col min="3588" max="3588" width="9.6640625" style="623" customWidth="1"/>
    <col min="3589" max="3589" width="8.6640625" style="623" customWidth="1"/>
    <col min="3590" max="3590" width="9.6640625" style="623" customWidth="1"/>
    <col min="3591" max="3591" width="10.109375" style="623" customWidth="1"/>
    <col min="3592" max="3592" width="10.77734375" style="623" customWidth="1"/>
    <col min="3593" max="3593" width="10.44140625" style="623" customWidth="1"/>
    <col min="3594" max="3594" width="10.109375" style="623" customWidth="1"/>
    <col min="3595" max="3840" width="8.88671875" style="623"/>
    <col min="3841" max="3841" width="10.6640625" style="623" customWidth="1"/>
    <col min="3842" max="3842" width="11.77734375" style="623" customWidth="1"/>
    <col min="3843" max="3843" width="8.6640625" style="623" customWidth="1"/>
    <col min="3844" max="3844" width="9.6640625" style="623" customWidth="1"/>
    <col min="3845" max="3845" width="8.6640625" style="623" customWidth="1"/>
    <col min="3846" max="3846" width="9.6640625" style="623" customWidth="1"/>
    <col min="3847" max="3847" width="10.109375" style="623" customWidth="1"/>
    <col min="3848" max="3848" width="10.77734375" style="623" customWidth="1"/>
    <col min="3849" max="3849" width="10.44140625" style="623" customWidth="1"/>
    <col min="3850" max="3850" width="10.109375" style="623" customWidth="1"/>
    <col min="3851" max="4096" width="8.88671875" style="623"/>
    <col min="4097" max="4097" width="10.6640625" style="623" customWidth="1"/>
    <col min="4098" max="4098" width="11.77734375" style="623" customWidth="1"/>
    <col min="4099" max="4099" width="8.6640625" style="623" customWidth="1"/>
    <col min="4100" max="4100" width="9.6640625" style="623" customWidth="1"/>
    <col min="4101" max="4101" width="8.6640625" style="623" customWidth="1"/>
    <col min="4102" max="4102" width="9.6640625" style="623" customWidth="1"/>
    <col min="4103" max="4103" width="10.109375" style="623" customWidth="1"/>
    <col min="4104" max="4104" width="10.77734375" style="623" customWidth="1"/>
    <col min="4105" max="4105" width="10.44140625" style="623" customWidth="1"/>
    <col min="4106" max="4106" width="10.109375" style="623" customWidth="1"/>
    <col min="4107" max="4352" width="8.88671875" style="623"/>
    <col min="4353" max="4353" width="10.6640625" style="623" customWidth="1"/>
    <col min="4354" max="4354" width="11.77734375" style="623" customWidth="1"/>
    <col min="4355" max="4355" width="8.6640625" style="623" customWidth="1"/>
    <col min="4356" max="4356" width="9.6640625" style="623" customWidth="1"/>
    <col min="4357" max="4357" width="8.6640625" style="623" customWidth="1"/>
    <col min="4358" max="4358" width="9.6640625" style="623" customWidth="1"/>
    <col min="4359" max="4359" width="10.109375" style="623" customWidth="1"/>
    <col min="4360" max="4360" width="10.77734375" style="623" customWidth="1"/>
    <col min="4361" max="4361" width="10.44140625" style="623" customWidth="1"/>
    <col min="4362" max="4362" width="10.109375" style="623" customWidth="1"/>
    <col min="4363" max="4608" width="8.88671875" style="623"/>
    <col min="4609" max="4609" width="10.6640625" style="623" customWidth="1"/>
    <col min="4610" max="4610" width="11.77734375" style="623" customWidth="1"/>
    <col min="4611" max="4611" width="8.6640625" style="623" customWidth="1"/>
    <col min="4612" max="4612" width="9.6640625" style="623" customWidth="1"/>
    <col min="4613" max="4613" width="8.6640625" style="623" customWidth="1"/>
    <col min="4614" max="4614" width="9.6640625" style="623" customWidth="1"/>
    <col min="4615" max="4615" width="10.109375" style="623" customWidth="1"/>
    <col min="4616" max="4616" width="10.77734375" style="623" customWidth="1"/>
    <col min="4617" max="4617" width="10.44140625" style="623" customWidth="1"/>
    <col min="4618" max="4618" width="10.109375" style="623" customWidth="1"/>
    <col min="4619" max="4864" width="8.88671875" style="623"/>
    <col min="4865" max="4865" width="10.6640625" style="623" customWidth="1"/>
    <col min="4866" max="4866" width="11.77734375" style="623" customWidth="1"/>
    <col min="4867" max="4867" width="8.6640625" style="623" customWidth="1"/>
    <col min="4868" max="4868" width="9.6640625" style="623" customWidth="1"/>
    <col min="4869" max="4869" width="8.6640625" style="623" customWidth="1"/>
    <col min="4870" max="4870" width="9.6640625" style="623" customWidth="1"/>
    <col min="4871" max="4871" width="10.109375" style="623" customWidth="1"/>
    <col min="4872" max="4872" width="10.77734375" style="623" customWidth="1"/>
    <col min="4873" max="4873" width="10.44140625" style="623" customWidth="1"/>
    <col min="4874" max="4874" width="10.109375" style="623" customWidth="1"/>
    <col min="4875" max="5120" width="8.88671875" style="623"/>
    <col min="5121" max="5121" width="10.6640625" style="623" customWidth="1"/>
    <col min="5122" max="5122" width="11.77734375" style="623" customWidth="1"/>
    <col min="5123" max="5123" width="8.6640625" style="623" customWidth="1"/>
    <col min="5124" max="5124" width="9.6640625" style="623" customWidth="1"/>
    <col min="5125" max="5125" width="8.6640625" style="623" customWidth="1"/>
    <col min="5126" max="5126" width="9.6640625" style="623" customWidth="1"/>
    <col min="5127" max="5127" width="10.109375" style="623" customWidth="1"/>
    <col min="5128" max="5128" width="10.77734375" style="623" customWidth="1"/>
    <col min="5129" max="5129" width="10.44140625" style="623" customWidth="1"/>
    <col min="5130" max="5130" width="10.109375" style="623" customWidth="1"/>
    <col min="5131" max="5376" width="8.88671875" style="623"/>
    <col min="5377" max="5377" width="10.6640625" style="623" customWidth="1"/>
    <col min="5378" max="5378" width="11.77734375" style="623" customWidth="1"/>
    <col min="5379" max="5379" width="8.6640625" style="623" customWidth="1"/>
    <col min="5380" max="5380" width="9.6640625" style="623" customWidth="1"/>
    <col min="5381" max="5381" width="8.6640625" style="623" customWidth="1"/>
    <col min="5382" max="5382" width="9.6640625" style="623" customWidth="1"/>
    <col min="5383" max="5383" width="10.109375" style="623" customWidth="1"/>
    <col min="5384" max="5384" width="10.77734375" style="623" customWidth="1"/>
    <col min="5385" max="5385" width="10.44140625" style="623" customWidth="1"/>
    <col min="5386" max="5386" width="10.109375" style="623" customWidth="1"/>
    <col min="5387" max="5632" width="8.88671875" style="623"/>
    <col min="5633" max="5633" width="10.6640625" style="623" customWidth="1"/>
    <col min="5634" max="5634" width="11.77734375" style="623" customWidth="1"/>
    <col min="5635" max="5635" width="8.6640625" style="623" customWidth="1"/>
    <col min="5636" max="5636" width="9.6640625" style="623" customWidth="1"/>
    <col min="5637" max="5637" width="8.6640625" style="623" customWidth="1"/>
    <col min="5638" max="5638" width="9.6640625" style="623" customWidth="1"/>
    <col min="5639" max="5639" width="10.109375" style="623" customWidth="1"/>
    <col min="5640" max="5640" width="10.77734375" style="623" customWidth="1"/>
    <col min="5641" max="5641" width="10.44140625" style="623" customWidth="1"/>
    <col min="5642" max="5642" width="10.109375" style="623" customWidth="1"/>
    <col min="5643" max="5888" width="8.88671875" style="623"/>
    <col min="5889" max="5889" width="10.6640625" style="623" customWidth="1"/>
    <col min="5890" max="5890" width="11.77734375" style="623" customWidth="1"/>
    <col min="5891" max="5891" width="8.6640625" style="623" customWidth="1"/>
    <col min="5892" max="5892" width="9.6640625" style="623" customWidth="1"/>
    <col min="5893" max="5893" width="8.6640625" style="623" customWidth="1"/>
    <col min="5894" max="5894" width="9.6640625" style="623" customWidth="1"/>
    <col min="5895" max="5895" width="10.109375" style="623" customWidth="1"/>
    <col min="5896" max="5896" width="10.77734375" style="623" customWidth="1"/>
    <col min="5897" max="5897" width="10.44140625" style="623" customWidth="1"/>
    <col min="5898" max="5898" width="10.109375" style="623" customWidth="1"/>
    <col min="5899" max="6144" width="8.88671875" style="623"/>
    <col min="6145" max="6145" width="10.6640625" style="623" customWidth="1"/>
    <col min="6146" max="6146" width="11.77734375" style="623" customWidth="1"/>
    <col min="6147" max="6147" width="8.6640625" style="623" customWidth="1"/>
    <col min="6148" max="6148" width="9.6640625" style="623" customWidth="1"/>
    <col min="6149" max="6149" width="8.6640625" style="623" customWidth="1"/>
    <col min="6150" max="6150" width="9.6640625" style="623" customWidth="1"/>
    <col min="6151" max="6151" width="10.109375" style="623" customWidth="1"/>
    <col min="6152" max="6152" width="10.77734375" style="623" customWidth="1"/>
    <col min="6153" max="6153" width="10.44140625" style="623" customWidth="1"/>
    <col min="6154" max="6154" width="10.109375" style="623" customWidth="1"/>
    <col min="6155" max="6400" width="8.88671875" style="623"/>
    <col min="6401" max="6401" width="10.6640625" style="623" customWidth="1"/>
    <col min="6402" max="6402" width="11.77734375" style="623" customWidth="1"/>
    <col min="6403" max="6403" width="8.6640625" style="623" customWidth="1"/>
    <col min="6404" max="6404" width="9.6640625" style="623" customWidth="1"/>
    <col min="6405" max="6405" width="8.6640625" style="623" customWidth="1"/>
    <col min="6406" max="6406" width="9.6640625" style="623" customWidth="1"/>
    <col min="6407" max="6407" width="10.109375" style="623" customWidth="1"/>
    <col min="6408" max="6408" width="10.77734375" style="623" customWidth="1"/>
    <col min="6409" max="6409" width="10.44140625" style="623" customWidth="1"/>
    <col min="6410" max="6410" width="10.109375" style="623" customWidth="1"/>
    <col min="6411" max="6656" width="8.88671875" style="623"/>
    <col min="6657" max="6657" width="10.6640625" style="623" customWidth="1"/>
    <col min="6658" max="6658" width="11.77734375" style="623" customWidth="1"/>
    <col min="6659" max="6659" width="8.6640625" style="623" customWidth="1"/>
    <col min="6660" max="6660" width="9.6640625" style="623" customWidth="1"/>
    <col min="6661" max="6661" width="8.6640625" style="623" customWidth="1"/>
    <col min="6662" max="6662" width="9.6640625" style="623" customWidth="1"/>
    <col min="6663" max="6663" width="10.109375" style="623" customWidth="1"/>
    <col min="6664" max="6664" width="10.77734375" style="623" customWidth="1"/>
    <col min="6665" max="6665" width="10.44140625" style="623" customWidth="1"/>
    <col min="6666" max="6666" width="10.109375" style="623" customWidth="1"/>
    <col min="6667" max="6912" width="8.88671875" style="623"/>
    <col min="6913" max="6913" width="10.6640625" style="623" customWidth="1"/>
    <col min="6914" max="6914" width="11.77734375" style="623" customWidth="1"/>
    <col min="6915" max="6915" width="8.6640625" style="623" customWidth="1"/>
    <col min="6916" max="6916" width="9.6640625" style="623" customWidth="1"/>
    <col min="6917" max="6917" width="8.6640625" style="623" customWidth="1"/>
    <col min="6918" max="6918" width="9.6640625" style="623" customWidth="1"/>
    <col min="6919" max="6919" width="10.109375" style="623" customWidth="1"/>
    <col min="6920" max="6920" width="10.77734375" style="623" customWidth="1"/>
    <col min="6921" max="6921" width="10.44140625" style="623" customWidth="1"/>
    <col min="6922" max="6922" width="10.109375" style="623" customWidth="1"/>
    <col min="6923" max="7168" width="8.88671875" style="623"/>
    <col min="7169" max="7169" width="10.6640625" style="623" customWidth="1"/>
    <col min="7170" max="7170" width="11.77734375" style="623" customWidth="1"/>
    <col min="7171" max="7171" width="8.6640625" style="623" customWidth="1"/>
    <col min="7172" max="7172" width="9.6640625" style="623" customWidth="1"/>
    <col min="7173" max="7173" width="8.6640625" style="623" customWidth="1"/>
    <col min="7174" max="7174" width="9.6640625" style="623" customWidth="1"/>
    <col min="7175" max="7175" width="10.109375" style="623" customWidth="1"/>
    <col min="7176" max="7176" width="10.77734375" style="623" customWidth="1"/>
    <col min="7177" max="7177" width="10.44140625" style="623" customWidth="1"/>
    <col min="7178" max="7178" width="10.109375" style="623" customWidth="1"/>
    <col min="7179" max="7424" width="8.88671875" style="623"/>
    <col min="7425" max="7425" width="10.6640625" style="623" customWidth="1"/>
    <col min="7426" max="7426" width="11.77734375" style="623" customWidth="1"/>
    <col min="7427" max="7427" width="8.6640625" style="623" customWidth="1"/>
    <col min="7428" max="7428" width="9.6640625" style="623" customWidth="1"/>
    <col min="7429" max="7429" width="8.6640625" style="623" customWidth="1"/>
    <col min="7430" max="7430" width="9.6640625" style="623" customWidth="1"/>
    <col min="7431" max="7431" width="10.109375" style="623" customWidth="1"/>
    <col min="7432" max="7432" width="10.77734375" style="623" customWidth="1"/>
    <col min="7433" max="7433" width="10.44140625" style="623" customWidth="1"/>
    <col min="7434" max="7434" width="10.109375" style="623" customWidth="1"/>
    <col min="7435" max="7680" width="8.88671875" style="623"/>
    <col min="7681" max="7681" width="10.6640625" style="623" customWidth="1"/>
    <col min="7682" max="7682" width="11.77734375" style="623" customWidth="1"/>
    <col min="7683" max="7683" width="8.6640625" style="623" customWidth="1"/>
    <col min="7684" max="7684" width="9.6640625" style="623" customWidth="1"/>
    <col min="7685" max="7685" width="8.6640625" style="623" customWidth="1"/>
    <col min="7686" max="7686" width="9.6640625" style="623" customWidth="1"/>
    <col min="7687" max="7687" width="10.109375" style="623" customWidth="1"/>
    <col min="7688" max="7688" width="10.77734375" style="623" customWidth="1"/>
    <col min="7689" max="7689" width="10.44140625" style="623" customWidth="1"/>
    <col min="7690" max="7690" width="10.109375" style="623" customWidth="1"/>
    <col min="7691" max="7936" width="8.88671875" style="623"/>
    <col min="7937" max="7937" width="10.6640625" style="623" customWidth="1"/>
    <col min="7938" max="7938" width="11.77734375" style="623" customWidth="1"/>
    <col min="7939" max="7939" width="8.6640625" style="623" customWidth="1"/>
    <col min="7940" max="7940" width="9.6640625" style="623" customWidth="1"/>
    <col min="7941" max="7941" width="8.6640625" style="623" customWidth="1"/>
    <col min="7942" max="7942" width="9.6640625" style="623" customWidth="1"/>
    <col min="7943" max="7943" width="10.109375" style="623" customWidth="1"/>
    <col min="7944" max="7944" width="10.77734375" style="623" customWidth="1"/>
    <col min="7945" max="7945" width="10.44140625" style="623" customWidth="1"/>
    <col min="7946" max="7946" width="10.109375" style="623" customWidth="1"/>
    <col min="7947" max="8192" width="8.88671875" style="623"/>
    <col min="8193" max="8193" width="10.6640625" style="623" customWidth="1"/>
    <col min="8194" max="8194" width="11.77734375" style="623" customWidth="1"/>
    <col min="8195" max="8195" width="8.6640625" style="623" customWidth="1"/>
    <col min="8196" max="8196" width="9.6640625" style="623" customWidth="1"/>
    <col min="8197" max="8197" width="8.6640625" style="623" customWidth="1"/>
    <col min="8198" max="8198" width="9.6640625" style="623" customWidth="1"/>
    <col min="8199" max="8199" width="10.109375" style="623" customWidth="1"/>
    <col min="8200" max="8200" width="10.77734375" style="623" customWidth="1"/>
    <col min="8201" max="8201" width="10.44140625" style="623" customWidth="1"/>
    <col min="8202" max="8202" width="10.109375" style="623" customWidth="1"/>
    <col min="8203" max="8448" width="8.88671875" style="623"/>
    <col min="8449" max="8449" width="10.6640625" style="623" customWidth="1"/>
    <col min="8450" max="8450" width="11.77734375" style="623" customWidth="1"/>
    <col min="8451" max="8451" width="8.6640625" style="623" customWidth="1"/>
    <col min="8452" max="8452" width="9.6640625" style="623" customWidth="1"/>
    <col min="8453" max="8453" width="8.6640625" style="623" customWidth="1"/>
    <col min="8454" max="8454" width="9.6640625" style="623" customWidth="1"/>
    <col min="8455" max="8455" width="10.109375" style="623" customWidth="1"/>
    <col min="8456" max="8456" width="10.77734375" style="623" customWidth="1"/>
    <col min="8457" max="8457" width="10.44140625" style="623" customWidth="1"/>
    <col min="8458" max="8458" width="10.109375" style="623" customWidth="1"/>
    <col min="8459" max="8704" width="8.88671875" style="623"/>
    <col min="8705" max="8705" width="10.6640625" style="623" customWidth="1"/>
    <col min="8706" max="8706" width="11.77734375" style="623" customWidth="1"/>
    <col min="8707" max="8707" width="8.6640625" style="623" customWidth="1"/>
    <col min="8708" max="8708" width="9.6640625" style="623" customWidth="1"/>
    <col min="8709" max="8709" width="8.6640625" style="623" customWidth="1"/>
    <col min="8710" max="8710" width="9.6640625" style="623" customWidth="1"/>
    <col min="8711" max="8711" width="10.109375" style="623" customWidth="1"/>
    <col min="8712" max="8712" width="10.77734375" style="623" customWidth="1"/>
    <col min="8713" max="8713" width="10.44140625" style="623" customWidth="1"/>
    <col min="8714" max="8714" width="10.109375" style="623" customWidth="1"/>
    <col min="8715" max="8960" width="8.88671875" style="623"/>
    <col min="8961" max="8961" width="10.6640625" style="623" customWidth="1"/>
    <col min="8962" max="8962" width="11.77734375" style="623" customWidth="1"/>
    <col min="8963" max="8963" width="8.6640625" style="623" customWidth="1"/>
    <col min="8964" max="8964" width="9.6640625" style="623" customWidth="1"/>
    <col min="8965" max="8965" width="8.6640625" style="623" customWidth="1"/>
    <col min="8966" max="8966" width="9.6640625" style="623" customWidth="1"/>
    <col min="8967" max="8967" width="10.109375" style="623" customWidth="1"/>
    <col min="8968" max="8968" width="10.77734375" style="623" customWidth="1"/>
    <col min="8969" max="8969" width="10.44140625" style="623" customWidth="1"/>
    <col min="8970" max="8970" width="10.109375" style="623" customWidth="1"/>
    <col min="8971" max="9216" width="8.88671875" style="623"/>
    <col min="9217" max="9217" width="10.6640625" style="623" customWidth="1"/>
    <col min="9218" max="9218" width="11.77734375" style="623" customWidth="1"/>
    <col min="9219" max="9219" width="8.6640625" style="623" customWidth="1"/>
    <col min="9220" max="9220" width="9.6640625" style="623" customWidth="1"/>
    <col min="9221" max="9221" width="8.6640625" style="623" customWidth="1"/>
    <col min="9222" max="9222" width="9.6640625" style="623" customWidth="1"/>
    <col min="9223" max="9223" width="10.109375" style="623" customWidth="1"/>
    <col min="9224" max="9224" width="10.77734375" style="623" customWidth="1"/>
    <col min="9225" max="9225" width="10.44140625" style="623" customWidth="1"/>
    <col min="9226" max="9226" width="10.109375" style="623" customWidth="1"/>
    <col min="9227" max="9472" width="8.88671875" style="623"/>
    <col min="9473" max="9473" width="10.6640625" style="623" customWidth="1"/>
    <col min="9474" max="9474" width="11.77734375" style="623" customWidth="1"/>
    <col min="9475" max="9475" width="8.6640625" style="623" customWidth="1"/>
    <col min="9476" max="9476" width="9.6640625" style="623" customWidth="1"/>
    <col min="9477" max="9477" width="8.6640625" style="623" customWidth="1"/>
    <col min="9478" max="9478" width="9.6640625" style="623" customWidth="1"/>
    <col min="9479" max="9479" width="10.109375" style="623" customWidth="1"/>
    <col min="9480" max="9480" width="10.77734375" style="623" customWidth="1"/>
    <col min="9481" max="9481" width="10.44140625" style="623" customWidth="1"/>
    <col min="9482" max="9482" width="10.109375" style="623" customWidth="1"/>
    <col min="9483" max="9728" width="8.88671875" style="623"/>
    <col min="9729" max="9729" width="10.6640625" style="623" customWidth="1"/>
    <col min="9730" max="9730" width="11.77734375" style="623" customWidth="1"/>
    <col min="9731" max="9731" width="8.6640625" style="623" customWidth="1"/>
    <col min="9732" max="9732" width="9.6640625" style="623" customWidth="1"/>
    <col min="9733" max="9733" width="8.6640625" style="623" customWidth="1"/>
    <col min="9734" max="9734" width="9.6640625" style="623" customWidth="1"/>
    <col min="9735" max="9735" width="10.109375" style="623" customWidth="1"/>
    <col min="9736" max="9736" width="10.77734375" style="623" customWidth="1"/>
    <col min="9737" max="9737" width="10.44140625" style="623" customWidth="1"/>
    <col min="9738" max="9738" width="10.109375" style="623" customWidth="1"/>
    <col min="9739" max="9984" width="8.88671875" style="623"/>
    <col min="9985" max="9985" width="10.6640625" style="623" customWidth="1"/>
    <col min="9986" max="9986" width="11.77734375" style="623" customWidth="1"/>
    <col min="9987" max="9987" width="8.6640625" style="623" customWidth="1"/>
    <col min="9988" max="9988" width="9.6640625" style="623" customWidth="1"/>
    <col min="9989" max="9989" width="8.6640625" style="623" customWidth="1"/>
    <col min="9990" max="9990" width="9.6640625" style="623" customWidth="1"/>
    <col min="9991" max="9991" width="10.109375" style="623" customWidth="1"/>
    <col min="9992" max="9992" width="10.77734375" style="623" customWidth="1"/>
    <col min="9993" max="9993" width="10.44140625" style="623" customWidth="1"/>
    <col min="9994" max="9994" width="10.109375" style="623" customWidth="1"/>
    <col min="9995" max="10240" width="8.88671875" style="623"/>
    <col min="10241" max="10241" width="10.6640625" style="623" customWidth="1"/>
    <col min="10242" max="10242" width="11.77734375" style="623" customWidth="1"/>
    <col min="10243" max="10243" width="8.6640625" style="623" customWidth="1"/>
    <col min="10244" max="10244" width="9.6640625" style="623" customWidth="1"/>
    <col min="10245" max="10245" width="8.6640625" style="623" customWidth="1"/>
    <col min="10246" max="10246" width="9.6640625" style="623" customWidth="1"/>
    <col min="10247" max="10247" width="10.109375" style="623" customWidth="1"/>
    <col min="10248" max="10248" width="10.77734375" style="623" customWidth="1"/>
    <col min="10249" max="10249" width="10.44140625" style="623" customWidth="1"/>
    <col min="10250" max="10250" width="10.109375" style="623" customWidth="1"/>
    <col min="10251" max="10496" width="8.88671875" style="623"/>
    <col min="10497" max="10497" width="10.6640625" style="623" customWidth="1"/>
    <col min="10498" max="10498" width="11.77734375" style="623" customWidth="1"/>
    <col min="10499" max="10499" width="8.6640625" style="623" customWidth="1"/>
    <col min="10500" max="10500" width="9.6640625" style="623" customWidth="1"/>
    <col min="10501" max="10501" width="8.6640625" style="623" customWidth="1"/>
    <col min="10502" max="10502" width="9.6640625" style="623" customWidth="1"/>
    <col min="10503" max="10503" width="10.109375" style="623" customWidth="1"/>
    <col min="10504" max="10504" width="10.77734375" style="623" customWidth="1"/>
    <col min="10505" max="10505" width="10.44140625" style="623" customWidth="1"/>
    <col min="10506" max="10506" width="10.109375" style="623" customWidth="1"/>
    <col min="10507" max="10752" width="8.88671875" style="623"/>
    <col min="10753" max="10753" width="10.6640625" style="623" customWidth="1"/>
    <col min="10754" max="10754" width="11.77734375" style="623" customWidth="1"/>
    <col min="10755" max="10755" width="8.6640625" style="623" customWidth="1"/>
    <col min="10756" max="10756" width="9.6640625" style="623" customWidth="1"/>
    <col min="10757" max="10757" width="8.6640625" style="623" customWidth="1"/>
    <col min="10758" max="10758" width="9.6640625" style="623" customWidth="1"/>
    <col min="10759" max="10759" width="10.109375" style="623" customWidth="1"/>
    <col min="10760" max="10760" width="10.77734375" style="623" customWidth="1"/>
    <col min="10761" max="10761" width="10.44140625" style="623" customWidth="1"/>
    <col min="10762" max="10762" width="10.109375" style="623" customWidth="1"/>
    <col min="10763" max="11008" width="8.88671875" style="623"/>
    <col min="11009" max="11009" width="10.6640625" style="623" customWidth="1"/>
    <col min="11010" max="11010" width="11.77734375" style="623" customWidth="1"/>
    <col min="11011" max="11011" width="8.6640625" style="623" customWidth="1"/>
    <col min="11012" max="11012" width="9.6640625" style="623" customWidth="1"/>
    <col min="11013" max="11013" width="8.6640625" style="623" customWidth="1"/>
    <col min="11014" max="11014" width="9.6640625" style="623" customWidth="1"/>
    <col min="11015" max="11015" width="10.109375" style="623" customWidth="1"/>
    <col min="11016" max="11016" width="10.77734375" style="623" customWidth="1"/>
    <col min="11017" max="11017" width="10.44140625" style="623" customWidth="1"/>
    <col min="11018" max="11018" width="10.109375" style="623" customWidth="1"/>
    <col min="11019" max="11264" width="8.88671875" style="623"/>
    <col min="11265" max="11265" width="10.6640625" style="623" customWidth="1"/>
    <col min="11266" max="11266" width="11.77734375" style="623" customWidth="1"/>
    <col min="11267" max="11267" width="8.6640625" style="623" customWidth="1"/>
    <col min="11268" max="11268" width="9.6640625" style="623" customWidth="1"/>
    <col min="11269" max="11269" width="8.6640625" style="623" customWidth="1"/>
    <col min="11270" max="11270" width="9.6640625" style="623" customWidth="1"/>
    <col min="11271" max="11271" width="10.109375" style="623" customWidth="1"/>
    <col min="11272" max="11272" width="10.77734375" style="623" customWidth="1"/>
    <col min="11273" max="11273" width="10.44140625" style="623" customWidth="1"/>
    <col min="11274" max="11274" width="10.109375" style="623" customWidth="1"/>
    <col min="11275" max="11520" width="8.88671875" style="623"/>
    <col min="11521" max="11521" width="10.6640625" style="623" customWidth="1"/>
    <col min="11522" max="11522" width="11.77734375" style="623" customWidth="1"/>
    <col min="11523" max="11523" width="8.6640625" style="623" customWidth="1"/>
    <col min="11524" max="11524" width="9.6640625" style="623" customWidth="1"/>
    <col min="11525" max="11525" width="8.6640625" style="623" customWidth="1"/>
    <col min="11526" max="11526" width="9.6640625" style="623" customWidth="1"/>
    <col min="11527" max="11527" width="10.109375" style="623" customWidth="1"/>
    <col min="11528" max="11528" width="10.77734375" style="623" customWidth="1"/>
    <col min="11529" max="11529" width="10.44140625" style="623" customWidth="1"/>
    <col min="11530" max="11530" width="10.109375" style="623" customWidth="1"/>
    <col min="11531" max="11776" width="8.88671875" style="623"/>
    <col min="11777" max="11777" width="10.6640625" style="623" customWidth="1"/>
    <col min="11778" max="11778" width="11.77734375" style="623" customWidth="1"/>
    <col min="11779" max="11779" width="8.6640625" style="623" customWidth="1"/>
    <col min="11780" max="11780" width="9.6640625" style="623" customWidth="1"/>
    <col min="11781" max="11781" width="8.6640625" style="623" customWidth="1"/>
    <col min="11782" max="11782" width="9.6640625" style="623" customWidth="1"/>
    <col min="11783" max="11783" width="10.109375" style="623" customWidth="1"/>
    <col min="11784" max="11784" width="10.77734375" style="623" customWidth="1"/>
    <col min="11785" max="11785" width="10.44140625" style="623" customWidth="1"/>
    <col min="11786" max="11786" width="10.109375" style="623" customWidth="1"/>
    <col min="11787" max="12032" width="8.88671875" style="623"/>
    <col min="12033" max="12033" width="10.6640625" style="623" customWidth="1"/>
    <col min="12034" max="12034" width="11.77734375" style="623" customWidth="1"/>
    <col min="12035" max="12035" width="8.6640625" style="623" customWidth="1"/>
    <col min="12036" max="12036" width="9.6640625" style="623" customWidth="1"/>
    <col min="12037" max="12037" width="8.6640625" style="623" customWidth="1"/>
    <col min="12038" max="12038" width="9.6640625" style="623" customWidth="1"/>
    <col min="12039" max="12039" width="10.109375" style="623" customWidth="1"/>
    <col min="12040" max="12040" width="10.77734375" style="623" customWidth="1"/>
    <col min="12041" max="12041" width="10.44140625" style="623" customWidth="1"/>
    <col min="12042" max="12042" width="10.109375" style="623" customWidth="1"/>
    <col min="12043" max="12288" width="8.88671875" style="623"/>
    <col min="12289" max="12289" width="10.6640625" style="623" customWidth="1"/>
    <col min="12290" max="12290" width="11.77734375" style="623" customWidth="1"/>
    <col min="12291" max="12291" width="8.6640625" style="623" customWidth="1"/>
    <col min="12292" max="12292" width="9.6640625" style="623" customWidth="1"/>
    <col min="12293" max="12293" width="8.6640625" style="623" customWidth="1"/>
    <col min="12294" max="12294" width="9.6640625" style="623" customWidth="1"/>
    <col min="12295" max="12295" width="10.109375" style="623" customWidth="1"/>
    <col min="12296" max="12296" width="10.77734375" style="623" customWidth="1"/>
    <col min="12297" max="12297" width="10.44140625" style="623" customWidth="1"/>
    <col min="12298" max="12298" width="10.109375" style="623" customWidth="1"/>
    <col min="12299" max="12544" width="8.88671875" style="623"/>
    <col min="12545" max="12545" width="10.6640625" style="623" customWidth="1"/>
    <col min="12546" max="12546" width="11.77734375" style="623" customWidth="1"/>
    <col min="12547" max="12547" width="8.6640625" style="623" customWidth="1"/>
    <col min="12548" max="12548" width="9.6640625" style="623" customWidth="1"/>
    <col min="12549" max="12549" width="8.6640625" style="623" customWidth="1"/>
    <col min="12550" max="12550" width="9.6640625" style="623" customWidth="1"/>
    <col min="12551" max="12551" width="10.109375" style="623" customWidth="1"/>
    <col min="12552" max="12552" width="10.77734375" style="623" customWidth="1"/>
    <col min="12553" max="12553" width="10.44140625" style="623" customWidth="1"/>
    <col min="12554" max="12554" width="10.109375" style="623" customWidth="1"/>
    <col min="12555" max="12800" width="8.88671875" style="623"/>
    <col min="12801" max="12801" width="10.6640625" style="623" customWidth="1"/>
    <col min="12802" max="12802" width="11.77734375" style="623" customWidth="1"/>
    <col min="12803" max="12803" width="8.6640625" style="623" customWidth="1"/>
    <col min="12804" max="12804" width="9.6640625" style="623" customWidth="1"/>
    <col min="12805" max="12805" width="8.6640625" style="623" customWidth="1"/>
    <col min="12806" max="12806" width="9.6640625" style="623" customWidth="1"/>
    <col min="12807" max="12807" width="10.109375" style="623" customWidth="1"/>
    <col min="12808" max="12808" width="10.77734375" style="623" customWidth="1"/>
    <col min="12809" max="12809" width="10.44140625" style="623" customWidth="1"/>
    <col min="12810" max="12810" width="10.109375" style="623" customWidth="1"/>
    <col min="12811" max="13056" width="8.88671875" style="623"/>
    <col min="13057" max="13057" width="10.6640625" style="623" customWidth="1"/>
    <col min="13058" max="13058" width="11.77734375" style="623" customWidth="1"/>
    <col min="13059" max="13059" width="8.6640625" style="623" customWidth="1"/>
    <col min="13060" max="13060" width="9.6640625" style="623" customWidth="1"/>
    <col min="13061" max="13061" width="8.6640625" style="623" customWidth="1"/>
    <col min="13062" max="13062" width="9.6640625" style="623" customWidth="1"/>
    <col min="13063" max="13063" width="10.109375" style="623" customWidth="1"/>
    <col min="13064" max="13064" width="10.77734375" style="623" customWidth="1"/>
    <col min="13065" max="13065" width="10.44140625" style="623" customWidth="1"/>
    <col min="13066" max="13066" width="10.109375" style="623" customWidth="1"/>
    <col min="13067" max="13312" width="8.88671875" style="623"/>
    <col min="13313" max="13313" width="10.6640625" style="623" customWidth="1"/>
    <col min="13314" max="13314" width="11.77734375" style="623" customWidth="1"/>
    <col min="13315" max="13315" width="8.6640625" style="623" customWidth="1"/>
    <col min="13316" max="13316" width="9.6640625" style="623" customWidth="1"/>
    <col min="13317" max="13317" width="8.6640625" style="623" customWidth="1"/>
    <col min="13318" max="13318" width="9.6640625" style="623" customWidth="1"/>
    <col min="13319" max="13319" width="10.109375" style="623" customWidth="1"/>
    <col min="13320" max="13320" width="10.77734375" style="623" customWidth="1"/>
    <col min="13321" max="13321" width="10.44140625" style="623" customWidth="1"/>
    <col min="13322" max="13322" width="10.109375" style="623" customWidth="1"/>
    <col min="13323" max="13568" width="8.88671875" style="623"/>
    <col min="13569" max="13569" width="10.6640625" style="623" customWidth="1"/>
    <col min="13570" max="13570" width="11.77734375" style="623" customWidth="1"/>
    <col min="13571" max="13571" width="8.6640625" style="623" customWidth="1"/>
    <col min="13572" max="13572" width="9.6640625" style="623" customWidth="1"/>
    <col min="13573" max="13573" width="8.6640625" style="623" customWidth="1"/>
    <col min="13574" max="13574" width="9.6640625" style="623" customWidth="1"/>
    <col min="13575" max="13575" width="10.109375" style="623" customWidth="1"/>
    <col min="13576" max="13576" width="10.77734375" style="623" customWidth="1"/>
    <col min="13577" max="13577" width="10.44140625" style="623" customWidth="1"/>
    <col min="13578" max="13578" width="10.109375" style="623" customWidth="1"/>
    <col min="13579" max="13824" width="8.88671875" style="623"/>
    <col min="13825" max="13825" width="10.6640625" style="623" customWidth="1"/>
    <col min="13826" max="13826" width="11.77734375" style="623" customWidth="1"/>
    <col min="13827" max="13827" width="8.6640625" style="623" customWidth="1"/>
    <col min="13828" max="13828" width="9.6640625" style="623" customWidth="1"/>
    <col min="13829" max="13829" width="8.6640625" style="623" customWidth="1"/>
    <col min="13830" max="13830" width="9.6640625" style="623" customWidth="1"/>
    <col min="13831" max="13831" width="10.109375" style="623" customWidth="1"/>
    <col min="13832" max="13832" width="10.77734375" style="623" customWidth="1"/>
    <col min="13833" max="13833" width="10.44140625" style="623" customWidth="1"/>
    <col min="13834" max="13834" width="10.109375" style="623" customWidth="1"/>
    <col min="13835" max="14080" width="8.88671875" style="623"/>
    <col min="14081" max="14081" width="10.6640625" style="623" customWidth="1"/>
    <col min="14082" max="14082" width="11.77734375" style="623" customWidth="1"/>
    <col min="14083" max="14083" width="8.6640625" style="623" customWidth="1"/>
    <col min="14084" max="14084" width="9.6640625" style="623" customWidth="1"/>
    <col min="14085" max="14085" width="8.6640625" style="623" customWidth="1"/>
    <col min="14086" max="14086" width="9.6640625" style="623" customWidth="1"/>
    <col min="14087" max="14087" width="10.109375" style="623" customWidth="1"/>
    <col min="14088" max="14088" width="10.77734375" style="623" customWidth="1"/>
    <col min="14089" max="14089" width="10.44140625" style="623" customWidth="1"/>
    <col min="14090" max="14090" width="10.109375" style="623" customWidth="1"/>
    <col min="14091" max="14336" width="8.88671875" style="623"/>
    <col min="14337" max="14337" width="10.6640625" style="623" customWidth="1"/>
    <col min="14338" max="14338" width="11.77734375" style="623" customWidth="1"/>
    <col min="14339" max="14339" width="8.6640625" style="623" customWidth="1"/>
    <col min="14340" max="14340" width="9.6640625" style="623" customWidth="1"/>
    <col min="14341" max="14341" width="8.6640625" style="623" customWidth="1"/>
    <col min="14342" max="14342" width="9.6640625" style="623" customWidth="1"/>
    <col min="14343" max="14343" width="10.109375" style="623" customWidth="1"/>
    <col min="14344" max="14344" width="10.77734375" style="623" customWidth="1"/>
    <col min="14345" max="14345" width="10.44140625" style="623" customWidth="1"/>
    <col min="14346" max="14346" width="10.109375" style="623" customWidth="1"/>
    <col min="14347" max="14592" width="8.88671875" style="623"/>
    <col min="14593" max="14593" width="10.6640625" style="623" customWidth="1"/>
    <col min="14594" max="14594" width="11.77734375" style="623" customWidth="1"/>
    <col min="14595" max="14595" width="8.6640625" style="623" customWidth="1"/>
    <col min="14596" max="14596" width="9.6640625" style="623" customWidth="1"/>
    <col min="14597" max="14597" width="8.6640625" style="623" customWidth="1"/>
    <col min="14598" max="14598" width="9.6640625" style="623" customWidth="1"/>
    <col min="14599" max="14599" width="10.109375" style="623" customWidth="1"/>
    <col min="14600" max="14600" width="10.77734375" style="623" customWidth="1"/>
    <col min="14601" max="14601" width="10.44140625" style="623" customWidth="1"/>
    <col min="14602" max="14602" width="10.109375" style="623" customWidth="1"/>
    <col min="14603" max="14848" width="8.88671875" style="623"/>
    <col min="14849" max="14849" width="10.6640625" style="623" customWidth="1"/>
    <col min="14850" max="14850" width="11.77734375" style="623" customWidth="1"/>
    <col min="14851" max="14851" width="8.6640625" style="623" customWidth="1"/>
    <col min="14852" max="14852" width="9.6640625" style="623" customWidth="1"/>
    <col min="14853" max="14853" width="8.6640625" style="623" customWidth="1"/>
    <col min="14854" max="14854" width="9.6640625" style="623" customWidth="1"/>
    <col min="14855" max="14855" width="10.109375" style="623" customWidth="1"/>
    <col min="14856" max="14856" width="10.77734375" style="623" customWidth="1"/>
    <col min="14857" max="14857" width="10.44140625" style="623" customWidth="1"/>
    <col min="14858" max="14858" width="10.109375" style="623" customWidth="1"/>
    <col min="14859" max="15104" width="8.88671875" style="623"/>
    <col min="15105" max="15105" width="10.6640625" style="623" customWidth="1"/>
    <col min="15106" max="15106" width="11.77734375" style="623" customWidth="1"/>
    <col min="15107" max="15107" width="8.6640625" style="623" customWidth="1"/>
    <col min="15108" max="15108" width="9.6640625" style="623" customWidth="1"/>
    <col min="15109" max="15109" width="8.6640625" style="623" customWidth="1"/>
    <col min="15110" max="15110" width="9.6640625" style="623" customWidth="1"/>
    <col min="15111" max="15111" width="10.109375" style="623" customWidth="1"/>
    <col min="15112" max="15112" width="10.77734375" style="623" customWidth="1"/>
    <col min="15113" max="15113" width="10.44140625" style="623" customWidth="1"/>
    <col min="15114" max="15114" width="10.109375" style="623" customWidth="1"/>
    <col min="15115" max="15360" width="8.88671875" style="623"/>
    <col min="15361" max="15361" width="10.6640625" style="623" customWidth="1"/>
    <col min="15362" max="15362" width="11.77734375" style="623" customWidth="1"/>
    <col min="15363" max="15363" width="8.6640625" style="623" customWidth="1"/>
    <col min="15364" max="15364" width="9.6640625" style="623" customWidth="1"/>
    <col min="15365" max="15365" width="8.6640625" style="623" customWidth="1"/>
    <col min="15366" max="15366" width="9.6640625" style="623" customWidth="1"/>
    <col min="15367" max="15367" width="10.109375" style="623" customWidth="1"/>
    <col min="15368" max="15368" width="10.77734375" style="623" customWidth="1"/>
    <col min="15369" max="15369" width="10.44140625" style="623" customWidth="1"/>
    <col min="15370" max="15370" width="10.109375" style="623" customWidth="1"/>
    <col min="15371" max="15616" width="8.88671875" style="623"/>
    <col min="15617" max="15617" width="10.6640625" style="623" customWidth="1"/>
    <col min="15618" max="15618" width="11.77734375" style="623" customWidth="1"/>
    <col min="15619" max="15619" width="8.6640625" style="623" customWidth="1"/>
    <col min="15620" max="15620" width="9.6640625" style="623" customWidth="1"/>
    <col min="15621" max="15621" width="8.6640625" style="623" customWidth="1"/>
    <col min="15622" max="15622" width="9.6640625" style="623" customWidth="1"/>
    <col min="15623" max="15623" width="10.109375" style="623" customWidth="1"/>
    <col min="15624" max="15624" width="10.77734375" style="623" customWidth="1"/>
    <col min="15625" max="15625" width="10.44140625" style="623" customWidth="1"/>
    <col min="15626" max="15626" width="10.109375" style="623" customWidth="1"/>
    <col min="15627" max="15872" width="8.88671875" style="623"/>
    <col min="15873" max="15873" width="10.6640625" style="623" customWidth="1"/>
    <col min="15874" max="15874" width="11.77734375" style="623" customWidth="1"/>
    <col min="15875" max="15875" width="8.6640625" style="623" customWidth="1"/>
    <col min="15876" max="15876" width="9.6640625" style="623" customWidth="1"/>
    <col min="15877" max="15877" width="8.6640625" style="623" customWidth="1"/>
    <col min="15878" max="15878" width="9.6640625" style="623" customWidth="1"/>
    <col min="15879" max="15879" width="10.109375" style="623" customWidth="1"/>
    <col min="15880" max="15880" width="10.77734375" style="623" customWidth="1"/>
    <col min="15881" max="15881" width="10.44140625" style="623" customWidth="1"/>
    <col min="15882" max="15882" width="10.109375" style="623" customWidth="1"/>
    <col min="15883" max="16128" width="8.88671875" style="623"/>
    <col min="16129" max="16129" width="10.6640625" style="623" customWidth="1"/>
    <col min="16130" max="16130" width="11.77734375" style="623" customWidth="1"/>
    <col min="16131" max="16131" width="8.6640625" style="623" customWidth="1"/>
    <col min="16132" max="16132" width="9.6640625" style="623" customWidth="1"/>
    <col min="16133" max="16133" width="8.6640625" style="623" customWidth="1"/>
    <col min="16134" max="16134" width="9.6640625" style="623" customWidth="1"/>
    <col min="16135" max="16135" width="10.109375" style="623" customWidth="1"/>
    <col min="16136" max="16136" width="10.77734375" style="623" customWidth="1"/>
    <col min="16137" max="16137" width="10.44140625" style="623" customWidth="1"/>
    <col min="16138" max="16138" width="10.109375" style="623" customWidth="1"/>
    <col min="16139" max="16384" width="8.886718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661" t="s">
        <v>1298</v>
      </c>
      <c r="B3" s="1661"/>
      <c r="C3" s="1661"/>
      <c r="D3" s="1661"/>
      <c r="E3" s="1661"/>
      <c r="F3" s="1661"/>
      <c r="G3" s="1661"/>
      <c r="H3" s="1661"/>
      <c r="I3" s="1661"/>
      <c r="J3" s="1661"/>
    </row>
    <row r="4" spans="1:12" s="127" customFormat="1" ht="15">
      <c r="A4" s="1473"/>
      <c r="B4" s="1473"/>
      <c r="C4" s="1473"/>
      <c r="D4" s="1473"/>
      <c r="E4" s="1473"/>
      <c r="F4" s="1473"/>
    </row>
    <row r="5" spans="1:12" s="127" customFormat="1" ht="15.6" thickBot="1">
      <c r="A5" s="1536" t="s">
        <v>2039</v>
      </c>
      <c r="B5" s="1536"/>
      <c r="C5" s="1536"/>
      <c r="D5" s="1536"/>
      <c r="E5" s="1536"/>
      <c r="F5" s="1536"/>
      <c r="G5" s="1536"/>
      <c r="H5" s="1536"/>
      <c r="I5" s="1536"/>
      <c r="J5" s="1536"/>
    </row>
    <row r="6" spans="1:12" s="336" customFormat="1" ht="24" customHeight="1">
      <c r="A6" s="1660"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6.8" thickBot="1">
      <c r="A10" s="1541"/>
      <c r="B10" s="1542"/>
      <c r="C10" s="1547"/>
      <c r="D10" s="1548"/>
      <c r="E10" s="1555"/>
      <c r="F10" s="1556"/>
      <c r="G10" s="1555"/>
      <c r="H10" s="1556"/>
      <c r="I10" s="1560"/>
      <c r="J10" s="1561"/>
    </row>
    <row r="11" spans="1:12" s="336" customFormat="1" ht="23.1" customHeight="1">
      <c r="A11" s="1659" t="s">
        <v>1305</v>
      </c>
      <c r="B11" s="1567"/>
      <c r="C11" s="626"/>
      <c r="D11" s="726">
        <f>F11+H11+J11</f>
        <v>126570</v>
      </c>
      <c r="E11" s="627"/>
      <c r="F11" s="627">
        <f>SUM(F12:F34)</f>
        <v>43400</v>
      </c>
      <c r="G11" s="627"/>
      <c r="H11" s="627">
        <f>SUM(H12:H34)</f>
        <v>0</v>
      </c>
      <c r="I11" s="627"/>
      <c r="J11" s="627">
        <f>J12+J13+J14+J15+J16+J17+J18+J19+J20+J21+J22+J23+J24+J25+J26+J27+J28+J29+J30+J31+J32+J33+J34</f>
        <v>83170</v>
      </c>
      <c r="K11" s="623"/>
    </row>
    <row r="12" spans="1:12" s="336" customFormat="1" ht="23.1" customHeight="1">
      <c r="A12" s="1562" t="s">
        <v>1306</v>
      </c>
      <c r="B12" s="1563"/>
      <c r="C12" s="628"/>
      <c r="D12" s="627">
        <f t="shared" ref="D12:D34" si="0">F12+H12+J12</f>
        <v>33810</v>
      </c>
      <c r="E12" s="629"/>
      <c r="F12" s="627">
        <v>13400</v>
      </c>
      <c r="G12" s="629"/>
      <c r="H12" s="627">
        <v>0</v>
      </c>
      <c r="I12" s="629"/>
      <c r="J12" s="627">
        <v>20410</v>
      </c>
    </row>
    <row r="13" spans="1:12" s="336" customFormat="1" ht="23.1" customHeight="1">
      <c r="A13" s="1562" t="s">
        <v>1307</v>
      </c>
      <c r="B13" s="1563"/>
      <c r="C13" s="628"/>
      <c r="D13" s="627">
        <f t="shared" si="0"/>
        <v>25040</v>
      </c>
      <c r="E13" s="630"/>
      <c r="F13" s="627">
        <v>8890</v>
      </c>
      <c r="G13" s="630"/>
      <c r="H13" s="627">
        <v>0</v>
      </c>
      <c r="I13" s="630"/>
      <c r="J13" s="627">
        <v>16150</v>
      </c>
    </row>
    <row r="14" spans="1:12" s="336" customFormat="1" ht="23.1" customHeight="1">
      <c r="A14" s="1562" t="s">
        <v>1308</v>
      </c>
      <c r="B14" s="1563"/>
      <c r="C14" s="628"/>
      <c r="D14" s="627">
        <f t="shared" si="0"/>
        <v>8125</v>
      </c>
      <c r="E14" s="630"/>
      <c r="F14" s="627">
        <v>2155</v>
      </c>
      <c r="G14" s="630"/>
      <c r="H14" s="627">
        <v>0</v>
      </c>
      <c r="I14" s="630"/>
      <c r="J14" s="627">
        <v>5970</v>
      </c>
    </row>
    <row r="15" spans="1:12" s="336" customFormat="1" ht="23.1" customHeight="1">
      <c r="A15" s="1562" t="s">
        <v>1309</v>
      </c>
      <c r="B15" s="1563"/>
      <c r="C15" s="628"/>
      <c r="D15" s="627">
        <f t="shared" si="0"/>
        <v>11350</v>
      </c>
      <c r="E15" s="630"/>
      <c r="F15" s="627">
        <v>3255</v>
      </c>
      <c r="G15" s="630"/>
      <c r="H15" s="627">
        <v>0</v>
      </c>
      <c r="I15" s="630"/>
      <c r="J15" s="627">
        <v>8095</v>
      </c>
    </row>
    <row r="16" spans="1:12" s="336" customFormat="1" ht="23.1" customHeight="1">
      <c r="A16" s="1562" t="s">
        <v>1310</v>
      </c>
      <c r="B16" s="1563"/>
      <c r="C16" s="628"/>
      <c r="D16" s="627">
        <f t="shared" si="0"/>
        <v>12896</v>
      </c>
      <c r="E16" s="630"/>
      <c r="F16" s="627">
        <v>3185</v>
      </c>
      <c r="G16" s="630"/>
      <c r="H16" s="627">
        <v>0</v>
      </c>
      <c r="I16" s="630"/>
      <c r="J16" s="627">
        <v>9711</v>
      </c>
    </row>
    <row r="17" spans="1:11" ht="23.1" customHeight="1">
      <c r="A17" s="1562" t="s">
        <v>1311</v>
      </c>
      <c r="B17" s="1563"/>
      <c r="C17" s="628"/>
      <c r="D17" s="627">
        <f t="shared" si="0"/>
        <v>25009</v>
      </c>
      <c r="E17" s="630"/>
      <c r="F17" s="627">
        <v>10550</v>
      </c>
      <c r="G17" s="630"/>
      <c r="H17" s="627">
        <v>0</v>
      </c>
      <c r="I17" s="630"/>
      <c r="J17" s="627">
        <v>14459</v>
      </c>
      <c r="K17" s="336"/>
    </row>
    <row r="18" spans="1:11" ht="23.1" customHeight="1">
      <c r="A18" s="1562" t="s">
        <v>1312</v>
      </c>
      <c r="B18" s="1563"/>
      <c r="C18" s="628"/>
      <c r="D18" s="627">
        <f t="shared" si="0"/>
        <v>6949</v>
      </c>
      <c r="E18" s="630"/>
      <c r="F18" s="627">
        <v>1665</v>
      </c>
      <c r="G18" s="630"/>
      <c r="H18" s="627">
        <v>0</v>
      </c>
      <c r="I18" s="630"/>
      <c r="J18" s="627">
        <v>5284</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f t="shared" si="0"/>
        <v>1174</v>
      </c>
      <c r="E20" s="630"/>
      <c r="F20" s="627">
        <v>200</v>
      </c>
      <c r="G20" s="630"/>
      <c r="H20" s="627">
        <v>0</v>
      </c>
      <c r="I20" s="630"/>
      <c r="J20" s="627">
        <v>974</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f t="shared" si="0"/>
        <v>1606</v>
      </c>
      <c r="E22" s="630"/>
      <c r="F22" s="627">
        <v>0</v>
      </c>
      <c r="G22" s="630"/>
      <c r="H22" s="627">
        <v>0</v>
      </c>
      <c r="I22" s="630"/>
      <c r="J22" s="627">
        <v>1606</v>
      </c>
    </row>
    <row r="23" spans="1:11" ht="23.1" customHeight="1">
      <c r="A23" s="1564" t="s">
        <v>1317</v>
      </c>
      <c r="B23" s="1565"/>
      <c r="C23" s="628"/>
      <c r="D23" s="627">
        <f t="shared" si="0"/>
        <v>365</v>
      </c>
      <c r="E23" s="630"/>
      <c r="F23" s="627">
        <v>0</v>
      </c>
      <c r="G23" s="630"/>
      <c r="H23" s="627">
        <v>0</v>
      </c>
      <c r="I23" s="630"/>
      <c r="J23" s="627">
        <v>365</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f t="shared" si="0"/>
        <v>8</v>
      </c>
      <c r="E25" s="630"/>
      <c r="F25" s="627">
        <v>0</v>
      </c>
      <c r="G25" s="630"/>
      <c r="H25" s="630">
        <v>0</v>
      </c>
      <c r="I25" s="630"/>
      <c r="J25" s="630">
        <v>8</v>
      </c>
    </row>
    <row r="26" spans="1:11" ht="23.1" customHeight="1">
      <c r="A26" s="1564" t="s">
        <v>1320</v>
      </c>
      <c r="B26" s="1565"/>
      <c r="C26" s="628"/>
      <c r="D26" s="627">
        <f t="shared" si="0"/>
        <v>3</v>
      </c>
      <c r="E26" s="630"/>
      <c r="F26" s="627">
        <v>0</v>
      </c>
      <c r="G26" s="630"/>
      <c r="H26" s="630">
        <v>0</v>
      </c>
      <c r="I26" s="630"/>
      <c r="J26" s="630">
        <v>3</v>
      </c>
    </row>
    <row r="27" spans="1:11" ht="23.1" customHeight="1">
      <c r="A27" s="1564" t="s">
        <v>1321</v>
      </c>
      <c r="B27" s="1565"/>
      <c r="C27" s="628"/>
      <c r="D27" s="627">
        <f t="shared" si="0"/>
        <v>120</v>
      </c>
      <c r="E27" s="630"/>
      <c r="F27" s="627">
        <v>0</v>
      </c>
      <c r="G27" s="630"/>
      <c r="H27" s="630">
        <v>0</v>
      </c>
      <c r="I27" s="630"/>
      <c r="J27" s="630">
        <v>120</v>
      </c>
    </row>
    <row r="28" spans="1:11" ht="23.1" customHeight="1">
      <c r="A28" s="1564" t="s">
        <v>1322</v>
      </c>
      <c r="B28" s="1565"/>
      <c r="C28" s="626"/>
      <c r="D28" s="627">
        <f t="shared" si="0"/>
        <v>15</v>
      </c>
      <c r="E28" s="631"/>
      <c r="F28" s="627">
        <v>0</v>
      </c>
      <c r="G28" s="631"/>
      <c r="H28" s="631">
        <v>0</v>
      </c>
      <c r="I28" s="631"/>
      <c r="J28" s="631">
        <v>15</v>
      </c>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0</v>
      </c>
      <c r="E30" s="631"/>
      <c r="F30" s="632">
        <v>0</v>
      </c>
      <c r="G30" s="631"/>
      <c r="H30" s="631">
        <v>0</v>
      </c>
      <c r="I30" s="631"/>
      <c r="J30" s="631">
        <v>0</v>
      </c>
    </row>
    <row r="31" spans="1:11" ht="37.5" customHeight="1">
      <c r="A31" s="1564" t="s">
        <v>1325</v>
      </c>
      <c r="B31" s="1565"/>
      <c r="C31" s="626"/>
      <c r="D31" s="632">
        <f t="shared" si="0"/>
        <v>100</v>
      </c>
      <c r="E31" s="631"/>
      <c r="F31" s="632">
        <v>100</v>
      </c>
      <c r="G31" s="631"/>
      <c r="H31" s="631">
        <v>0</v>
      </c>
      <c r="I31" s="631"/>
      <c r="J31" s="631">
        <v>0</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16.8" thickBot="1">
      <c r="A34" s="1569" t="s">
        <v>1328</v>
      </c>
      <c r="B34" s="1570"/>
      <c r="C34" s="633"/>
      <c r="D34" s="634">
        <f t="shared" si="0"/>
        <v>0</v>
      </c>
      <c r="E34" s="635"/>
      <c r="F34" s="634">
        <v>0</v>
      </c>
      <c r="G34" s="635"/>
      <c r="H34" s="635">
        <v>0</v>
      </c>
      <c r="I34" s="635"/>
      <c r="J34" s="635">
        <v>0</v>
      </c>
    </row>
    <row r="35" spans="1:10">
      <c r="A35" s="299"/>
      <c r="B35" s="621"/>
      <c r="C35" s="127"/>
      <c r="D35" s="127"/>
      <c r="E35" s="160"/>
      <c r="F35" s="160"/>
      <c r="G35" s="160"/>
      <c r="J35" s="160" t="s">
        <v>2040</v>
      </c>
    </row>
    <row r="36" spans="1:10">
      <c r="A36" s="636" t="s">
        <v>1330</v>
      </c>
      <c r="B36" s="637"/>
    </row>
    <row r="37" spans="1:10" ht="30.6" customHeight="1">
      <c r="A37" s="1568" t="s">
        <v>1331</v>
      </c>
      <c r="B37" s="1568"/>
      <c r="C37" s="1568"/>
      <c r="D37" s="1568"/>
      <c r="E37" s="1568"/>
      <c r="F37" s="1568"/>
      <c r="G37" s="1568"/>
      <c r="H37" s="1568"/>
      <c r="I37" s="1568"/>
      <c r="J37" s="1568"/>
    </row>
    <row r="38" spans="1:10">
      <c r="A38" s="638" t="s">
        <v>1332</v>
      </c>
      <c r="B38" s="637"/>
    </row>
    <row r="39" spans="1:10">
      <c r="A39" s="639"/>
    </row>
  </sheetData>
  <mergeCells count="39">
    <mergeCell ref="A4:F4"/>
    <mergeCell ref="A1:B1"/>
    <mergeCell ref="H1:J1"/>
    <mergeCell ref="A2:B2"/>
    <mergeCell ref="H2:J2"/>
    <mergeCell ref="A3:J3"/>
    <mergeCell ref="A5:J5"/>
    <mergeCell ref="A6:B10"/>
    <mergeCell ref="C6:D10"/>
    <mergeCell ref="E6:J6"/>
    <mergeCell ref="E7:F10"/>
    <mergeCell ref="G7:H10"/>
    <mergeCell ref="I7:J10"/>
    <mergeCell ref="A19:B19"/>
    <mergeCell ref="A20:B20"/>
    <mergeCell ref="A21:B21"/>
    <mergeCell ref="A22:B22"/>
    <mergeCell ref="A11:B11"/>
    <mergeCell ref="A12:B12"/>
    <mergeCell ref="A13:B13"/>
    <mergeCell ref="A14:B14"/>
    <mergeCell ref="A15:B15"/>
    <mergeCell ref="A16:B16"/>
    <mergeCell ref="A37:J37"/>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s>
  <phoneticPr fontId="15" type="noConversion"/>
  <hyperlinks>
    <hyperlink ref="K1" location="預告統計資料發布時間表!A1" display="回發布時間表" xr:uid="{41601420-0CFF-4EFE-A590-1BFD7BDDB5E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8"/>
  <sheetViews>
    <sheetView workbookViewId="0">
      <selection activeCell="B1" sqref="B1:C1"/>
    </sheetView>
  </sheetViews>
  <sheetFormatPr defaultRowHeight="16.2"/>
  <cols>
    <col min="1" max="1" width="93.44140625" customWidth="1"/>
  </cols>
  <sheetData>
    <row r="1" spans="1:3" ht="20.399999999999999" thickBot="1">
      <c r="A1" s="110" t="s">
        <v>302</v>
      </c>
      <c r="B1" s="1448" t="s">
        <v>81</v>
      </c>
      <c r="C1" s="1449"/>
    </row>
    <row r="2" spans="1:3" ht="19.8">
      <c r="A2" s="57" t="s">
        <v>158</v>
      </c>
    </row>
    <row r="3" spans="1:3" ht="19.8">
      <c r="A3" s="57" t="s">
        <v>303</v>
      </c>
    </row>
    <row r="4" spans="1:3" ht="19.8">
      <c r="A4" s="58" t="s">
        <v>51</v>
      </c>
    </row>
    <row r="5" spans="1:3" ht="19.8">
      <c r="A5" s="89" t="s">
        <v>518</v>
      </c>
    </row>
    <row r="6" spans="1:3" ht="19.8">
      <c r="A6" s="88" t="s">
        <v>67</v>
      </c>
    </row>
    <row r="7" spans="1:3" ht="19.8">
      <c r="A7" s="88" t="s">
        <v>68</v>
      </c>
    </row>
    <row r="8" spans="1:3" ht="19.8">
      <c r="A8" s="88" t="s">
        <v>64</v>
      </c>
    </row>
    <row r="9" spans="1:3" ht="19.8">
      <c r="A9" s="88" t="s">
        <v>79</v>
      </c>
    </row>
    <row r="10" spans="1:3" ht="19.8">
      <c r="A10" s="90" t="s">
        <v>53</v>
      </c>
    </row>
    <row r="11" spans="1:3" ht="19.8">
      <c r="A11" s="89" t="s">
        <v>519</v>
      </c>
    </row>
    <row r="12" spans="1:3" ht="99">
      <c r="A12" s="62" t="s">
        <v>84</v>
      </c>
    </row>
    <row r="13" spans="1:3" ht="19.8">
      <c r="A13" s="58" t="s">
        <v>54</v>
      </c>
      <c r="C13" s="2"/>
    </row>
    <row r="14" spans="1:3" ht="39.6">
      <c r="A14" s="60" t="s">
        <v>304</v>
      </c>
    </row>
    <row r="15" spans="1:3" ht="39.6">
      <c r="A15" s="61" t="s">
        <v>305</v>
      </c>
    </row>
    <row r="16" spans="1:3" ht="19.8">
      <c r="A16" s="59" t="s">
        <v>55</v>
      </c>
    </row>
    <row r="17" spans="1:1" ht="59.4">
      <c r="A17" s="61" t="s">
        <v>306</v>
      </c>
    </row>
    <row r="18" spans="1:1" ht="19.8">
      <c r="A18" s="61" t="s">
        <v>307</v>
      </c>
    </row>
    <row r="19" spans="1:1" ht="19.8">
      <c r="A19" s="61" t="s">
        <v>308</v>
      </c>
    </row>
    <row r="20" spans="1:1" ht="19.8">
      <c r="A20" s="61" t="s">
        <v>309</v>
      </c>
    </row>
    <row r="21" spans="1:1" ht="39.6">
      <c r="A21" s="61" t="s">
        <v>310</v>
      </c>
    </row>
    <row r="22" spans="1:1" ht="59.4">
      <c r="A22" s="61" t="s">
        <v>311</v>
      </c>
    </row>
    <row r="23" spans="1:1" ht="198">
      <c r="A23" s="61" t="s">
        <v>312</v>
      </c>
    </row>
    <row r="24" spans="1:1" ht="409.6">
      <c r="A24" s="61" t="s">
        <v>313</v>
      </c>
    </row>
    <row r="25" spans="1:1" ht="19.8">
      <c r="A25" s="61" t="s">
        <v>314</v>
      </c>
    </row>
    <row r="26" spans="1:1" ht="79.2">
      <c r="A26" s="61" t="s">
        <v>315</v>
      </c>
    </row>
    <row r="27" spans="1:1" ht="19.8">
      <c r="A27" s="61" t="s">
        <v>268</v>
      </c>
    </row>
    <row r="28" spans="1:1" ht="19.8">
      <c r="A28" s="64" t="s">
        <v>301</v>
      </c>
    </row>
    <row r="29" spans="1:1" ht="19.8">
      <c r="A29" s="61" t="s">
        <v>57</v>
      </c>
    </row>
    <row r="30" spans="1:1" ht="19.8">
      <c r="A30" s="58" t="s">
        <v>58</v>
      </c>
    </row>
    <row r="31" spans="1:1" ht="39.6">
      <c r="A31" s="64" t="s">
        <v>503</v>
      </c>
    </row>
    <row r="32" spans="1:1" ht="39" customHeight="1">
      <c r="A32" s="61" t="s">
        <v>316</v>
      </c>
    </row>
    <row r="33" spans="1:1" ht="19.8">
      <c r="A33" s="58" t="s">
        <v>59</v>
      </c>
    </row>
    <row r="34" spans="1:1" ht="19.8">
      <c r="A34" s="61" t="s">
        <v>161</v>
      </c>
    </row>
    <row r="35" spans="1:1" ht="19.8">
      <c r="A35" s="61" t="s">
        <v>136</v>
      </c>
    </row>
    <row r="36" spans="1:1" ht="39.6">
      <c r="A36" s="65" t="s">
        <v>97</v>
      </c>
    </row>
    <row r="37" spans="1:1" ht="20.399999999999999" thickBot="1">
      <c r="A37" s="66" t="s">
        <v>61</v>
      </c>
    </row>
    <row r="38" spans="1:1">
      <c r="A38" s="55" t="s">
        <v>49</v>
      </c>
    </row>
  </sheetData>
  <mergeCells count="1">
    <mergeCell ref="B1:C1"/>
  </mergeCells>
  <phoneticPr fontId="15" type="noConversion"/>
  <hyperlinks>
    <hyperlink ref="B1" location="預告統計資料發布時間表!A1" display="回發布時間表" xr:uid="{00000000-0004-0000-0C00-000000000000}"/>
    <hyperlink ref="A38" location="預告統計資料發布時間表!A1" display="回發布時間表" xr:uid="{00000000-0004-0000-0C00-000001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1107-125E-4D65-BB8E-3B5F0E46AFFA}">
  <dimension ref="A1:I38"/>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28.2">
      <c r="A3" s="1571" t="s">
        <v>1287</v>
      </c>
      <c r="B3" s="1571"/>
      <c r="C3" s="1571"/>
      <c r="D3" s="1571"/>
      <c r="E3" s="1571"/>
      <c r="F3" s="1571"/>
      <c r="G3" s="1571"/>
    </row>
    <row r="4" spans="1:9">
      <c r="A4" s="1473"/>
      <c r="B4" s="1473"/>
      <c r="C4" s="1473"/>
      <c r="D4" s="1473"/>
      <c r="E4" s="1473"/>
      <c r="F4" s="1473"/>
      <c r="G4" s="1473"/>
    </row>
    <row r="5" spans="1:9" ht="18.75" customHeight="1" thickBot="1">
      <c r="A5" s="1520" t="s">
        <v>2041</v>
      </c>
      <c r="B5" s="1520"/>
      <c r="C5" s="1520"/>
      <c r="D5" s="1521"/>
      <c r="E5" s="1521"/>
      <c r="F5" s="1521"/>
      <c r="G5" s="1521"/>
    </row>
    <row r="6" spans="1:9">
      <c r="A6" s="1572" t="s">
        <v>762</v>
      </c>
      <c r="B6" s="1572"/>
      <c r="C6" s="1476"/>
      <c r="D6" s="1480" t="s">
        <v>763</v>
      </c>
      <c r="E6" s="1220"/>
      <c r="F6" s="1220"/>
      <c r="G6" s="1522" t="s">
        <v>764</v>
      </c>
    </row>
    <row r="7" spans="1:9" ht="40.200000000000003" thickBot="1">
      <c r="A7" s="1478"/>
      <c r="B7" s="1478"/>
      <c r="C7" s="1479"/>
      <c r="D7" s="1477"/>
      <c r="E7" s="615" t="s">
        <v>765</v>
      </c>
      <c r="F7" s="616" t="s">
        <v>766</v>
      </c>
      <c r="G7" s="1523"/>
    </row>
    <row r="8" spans="1:9" ht="20.399999999999999" thickBot="1">
      <c r="A8" s="1526" t="s">
        <v>767</v>
      </c>
      <c r="B8" s="1486" t="s">
        <v>1079</v>
      </c>
      <c r="C8" s="1487"/>
      <c r="D8" s="617">
        <v>142.19999999999999</v>
      </c>
      <c r="E8" s="150">
        <v>0</v>
      </c>
      <c r="F8" s="150">
        <v>0</v>
      </c>
      <c r="G8" s="140">
        <v>3</v>
      </c>
    </row>
    <row r="9" spans="1:9" ht="19.8">
      <c r="A9" s="1526"/>
      <c r="B9" s="1488" t="s">
        <v>769</v>
      </c>
      <c r="C9" s="1489"/>
      <c r="D9" s="618">
        <v>142.19999999999999</v>
      </c>
      <c r="E9" s="138">
        <v>0</v>
      </c>
      <c r="F9" s="139">
        <v>0</v>
      </c>
      <c r="G9" s="136">
        <v>3</v>
      </c>
    </row>
    <row r="10" spans="1:9" ht="19.8">
      <c r="A10" s="1526"/>
      <c r="B10" s="1490" t="s">
        <v>770</v>
      </c>
      <c r="C10" s="1491"/>
      <c r="D10" s="618"/>
      <c r="E10" s="138"/>
      <c r="F10" s="142"/>
      <c r="G10" s="143"/>
    </row>
    <row r="11" spans="1:9" ht="20.399999999999999" thickBot="1">
      <c r="A11" s="1527"/>
      <c r="B11" s="1492" t="s">
        <v>771</v>
      </c>
      <c r="C11" s="1493"/>
      <c r="D11" s="618"/>
      <c r="E11" s="138"/>
      <c r="F11" s="142"/>
      <c r="G11" s="143"/>
    </row>
    <row r="12" spans="1:9" ht="19.8">
      <c r="A12" s="1528" t="s">
        <v>772</v>
      </c>
      <c r="B12" s="1490" t="s">
        <v>1079</v>
      </c>
      <c r="C12" s="1491"/>
      <c r="D12" s="620">
        <v>451.5</v>
      </c>
      <c r="E12" s="138">
        <v>0</v>
      </c>
      <c r="F12" s="138">
        <v>0</v>
      </c>
      <c r="G12" s="136">
        <v>3</v>
      </c>
    </row>
    <row r="13" spans="1:9" ht="19.8">
      <c r="A13" s="1529"/>
      <c r="B13" s="1490" t="s">
        <v>773</v>
      </c>
      <c r="C13" s="1491"/>
      <c r="D13" s="618">
        <v>142.19999999999999</v>
      </c>
      <c r="E13" s="138">
        <v>0</v>
      </c>
      <c r="F13" s="138">
        <v>0</v>
      </c>
      <c r="G13" s="146"/>
    </row>
    <row r="14" spans="1:9" ht="19.8">
      <c r="A14" s="1529"/>
      <c r="B14" s="1490" t="s">
        <v>774</v>
      </c>
      <c r="C14" s="1491"/>
      <c r="D14" s="618">
        <v>309.3</v>
      </c>
      <c r="E14" s="138"/>
      <c r="F14" s="139"/>
      <c r="G14" s="147"/>
    </row>
    <row r="15" spans="1:9" ht="19.8">
      <c r="A15" s="1529"/>
      <c r="B15" s="1503" t="s">
        <v>775</v>
      </c>
      <c r="C15" s="148" t="s">
        <v>776</v>
      </c>
      <c r="D15" s="620">
        <v>451.5</v>
      </c>
      <c r="E15" s="150">
        <v>0</v>
      </c>
      <c r="F15" s="151">
        <v>0</v>
      </c>
      <c r="G15" s="143"/>
    </row>
    <row r="16" spans="1:9" ht="19.8">
      <c r="A16" s="1529"/>
      <c r="B16" s="1503"/>
      <c r="C16" s="144" t="s">
        <v>777</v>
      </c>
      <c r="D16" s="618">
        <v>142.19999999999999</v>
      </c>
      <c r="E16" s="138"/>
      <c r="F16" s="139">
        <v>0</v>
      </c>
      <c r="G16" s="143"/>
    </row>
    <row r="17" spans="1:7" ht="19.8">
      <c r="A17" s="1529"/>
      <c r="B17" s="1504"/>
      <c r="C17" s="144" t="s">
        <v>778</v>
      </c>
      <c r="D17" s="618">
        <v>309.3</v>
      </c>
      <c r="E17" s="138">
        <v>0</v>
      </c>
      <c r="F17" s="139"/>
      <c r="G17" s="147"/>
    </row>
    <row r="18" spans="1:7" ht="19.8">
      <c r="A18" s="1529"/>
      <c r="B18" s="1505" t="s">
        <v>779</v>
      </c>
      <c r="C18" s="144" t="s">
        <v>776</v>
      </c>
      <c r="D18" s="618">
        <v>0</v>
      </c>
      <c r="E18" s="138">
        <v>0</v>
      </c>
      <c r="F18" s="138">
        <v>0</v>
      </c>
      <c r="G18" s="146"/>
    </row>
    <row r="19" spans="1:7" ht="19.8">
      <c r="A19" s="1529"/>
      <c r="B19" s="1503"/>
      <c r="C19" s="144" t="s">
        <v>777</v>
      </c>
      <c r="D19" s="618"/>
      <c r="E19" s="138">
        <v>0</v>
      </c>
      <c r="F19" s="138">
        <v>0</v>
      </c>
      <c r="G19" s="146"/>
    </row>
    <row r="20" spans="1:7" ht="19.8">
      <c r="A20" s="1529"/>
      <c r="B20" s="1504"/>
      <c r="C20" s="144" t="s">
        <v>778</v>
      </c>
      <c r="D20" s="618"/>
      <c r="E20" s="138"/>
      <c r="F20" s="139"/>
      <c r="G20" s="147"/>
    </row>
    <row r="21" spans="1:7" ht="19.8">
      <c r="A21" s="1529"/>
      <c r="B21" s="1492" t="s">
        <v>780</v>
      </c>
      <c r="C21" s="144" t="s">
        <v>781</v>
      </c>
      <c r="D21" s="618"/>
      <c r="E21" s="154"/>
      <c r="F21" s="142"/>
      <c r="G21" s="143"/>
    </row>
    <row r="22" spans="1:7" ht="19.8">
      <c r="A22" s="1529"/>
      <c r="B22" s="1492"/>
      <c r="C22" s="144" t="s">
        <v>782</v>
      </c>
      <c r="D22" s="618"/>
      <c r="E22" s="153"/>
      <c r="F22" s="142"/>
      <c r="G22" s="143"/>
    </row>
    <row r="23" spans="1:7" ht="19.8">
      <c r="A23" s="1529"/>
      <c r="B23" s="1492"/>
      <c r="C23" s="144" t="s">
        <v>783</v>
      </c>
      <c r="D23" s="153"/>
      <c r="E23" s="153"/>
      <c r="F23" s="142"/>
      <c r="G23" s="143">
        <v>3</v>
      </c>
    </row>
    <row r="24" spans="1:7" ht="19.8">
      <c r="A24" s="1529"/>
      <c r="B24" s="1492" t="s">
        <v>784</v>
      </c>
      <c r="C24" s="144" t="s">
        <v>776</v>
      </c>
      <c r="D24" s="155"/>
      <c r="E24" s="156"/>
      <c r="F24" s="156"/>
      <c r="G24" s="146"/>
    </row>
    <row r="25" spans="1:7" ht="19.8">
      <c r="A25" s="1529"/>
      <c r="B25" s="1492"/>
      <c r="C25" s="144" t="s">
        <v>777</v>
      </c>
      <c r="D25" s="155"/>
      <c r="E25" s="156"/>
      <c r="F25" s="156"/>
      <c r="G25" s="146"/>
    </row>
    <row r="26" spans="1:7" ht="19.8">
      <c r="A26" s="1530"/>
      <c r="B26" s="1492"/>
      <c r="C26" s="144" t="s">
        <v>778</v>
      </c>
      <c r="D26" s="155"/>
      <c r="E26" s="156"/>
      <c r="F26" s="157"/>
      <c r="G26" s="158"/>
    </row>
    <row r="27" spans="1:7" ht="20.399999999999999" thickBot="1">
      <c r="A27" s="1524" t="s">
        <v>1289</v>
      </c>
      <c r="B27" s="1524"/>
      <c r="C27" s="1525"/>
      <c r="D27" s="617">
        <v>0</v>
      </c>
      <c r="E27" s="139"/>
      <c r="F27" s="138"/>
      <c r="G27" s="147"/>
    </row>
    <row r="28" spans="1:7" ht="28.8" customHeight="1">
      <c r="A28" s="430"/>
      <c r="B28" s="430"/>
      <c r="C28" s="430"/>
      <c r="D28" s="430"/>
      <c r="E28" s="430"/>
      <c r="F28" s="430"/>
      <c r="G28" s="621" t="s">
        <v>2042</v>
      </c>
    </row>
    <row r="29" spans="1:7" ht="16.2">
      <c r="A29" s="622" t="s">
        <v>1291</v>
      </c>
      <c r="C29" s="160"/>
      <c r="G29" s="160"/>
    </row>
    <row r="30" spans="1:7" ht="16.2">
      <c r="A30" s="622" t="s">
        <v>1292</v>
      </c>
      <c r="C30" s="160"/>
      <c r="G30" s="160"/>
    </row>
    <row r="31" spans="1:7">
      <c r="C31" s="160"/>
      <c r="G31" s="160"/>
    </row>
    <row r="35" spans="1:3" ht="16.2">
      <c r="A35" s="162"/>
      <c r="C35" s="163"/>
    </row>
    <row r="36" spans="1:3" ht="16.2">
      <c r="A36" s="162"/>
      <c r="C36" s="163"/>
    </row>
    <row r="37" spans="1:3" ht="16.2">
      <c r="A37" s="162"/>
      <c r="C37" s="163"/>
    </row>
    <row r="38" spans="1:3" ht="16.2">
      <c r="A38" s="162"/>
      <c r="C38" s="163"/>
    </row>
  </sheetData>
  <mergeCells count="23">
    <mergeCell ref="E2:G2"/>
    <mergeCell ref="A3:G3"/>
    <mergeCell ref="A4:G4"/>
    <mergeCell ref="A5:G5"/>
    <mergeCell ref="A6:C7"/>
    <mergeCell ref="D6:D7"/>
    <mergeCell ref="G6:G7"/>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s>
  <phoneticPr fontId="15" type="noConversion"/>
  <hyperlinks>
    <hyperlink ref="H1" location="預告統計資料發布時間表!A1" display="回發布時間表" xr:uid="{44ED9693-3579-4976-945B-9DBA0B105C69}"/>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B8F2-6986-4C71-BD30-98FA4A089AFF}">
  <dimension ref="A1:L39"/>
  <sheetViews>
    <sheetView workbookViewId="0">
      <selection sqref="A1:B1"/>
    </sheetView>
  </sheetViews>
  <sheetFormatPr defaultRowHeight="16.2"/>
  <cols>
    <col min="1" max="1" width="10.6640625" style="623" customWidth="1"/>
    <col min="2" max="2" width="11.77734375" style="623" customWidth="1"/>
    <col min="3" max="3" width="8.6640625" style="623" customWidth="1"/>
    <col min="4" max="4" width="9.6640625" style="623" customWidth="1"/>
    <col min="5" max="5" width="8.6640625" style="623" customWidth="1"/>
    <col min="6" max="6" width="9.6640625" style="623" customWidth="1"/>
    <col min="7" max="7" width="10.109375" style="623" customWidth="1"/>
    <col min="8" max="8" width="10.77734375" style="623" customWidth="1"/>
    <col min="9" max="9" width="10.44140625" style="623" customWidth="1"/>
    <col min="10" max="10" width="10.109375" style="623" customWidth="1"/>
    <col min="11" max="256" width="8.88671875" style="623"/>
    <col min="257" max="257" width="10.6640625" style="623" customWidth="1"/>
    <col min="258" max="258" width="11.77734375" style="623" customWidth="1"/>
    <col min="259" max="259" width="8.6640625" style="623" customWidth="1"/>
    <col min="260" max="260" width="9.6640625" style="623" customWidth="1"/>
    <col min="261" max="261" width="8.6640625" style="623" customWidth="1"/>
    <col min="262" max="262" width="9.6640625" style="623" customWidth="1"/>
    <col min="263" max="263" width="10.109375" style="623" customWidth="1"/>
    <col min="264" max="264" width="10.77734375" style="623" customWidth="1"/>
    <col min="265" max="265" width="10.44140625" style="623" customWidth="1"/>
    <col min="266" max="266" width="10.109375" style="623" customWidth="1"/>
    <col min="267" max="512" width="8.88671875" style="623"/>
    <col min="513" max="513" width="10.6640625" style="623" customWidth="1"/>
    <col min="514" max="514" width="11.77734375" style="623" customWidth="1"/>
    <col min="515" max="515" width="8.6640625" style="623" customWidth="1"/>
    <col min="516" max="516" width="9.6640625" style="623" customWidth="1"/>
    <col min="517" max="517" width="8.6640625" style="623" customWidth="1"/>
    <col min="518" max="518" width="9.6640625" style="623" customWidth="1"/>
    <col min="519" max="519" width="10.109375" style="623" customWidth="1"/>
    <col min="520" max="520" width="10.77734375" style="623" customWidth="1"/>
    <col min="521" max="521" width="10.44140625" style="623" customWidth="1"/>
    <col min="522" max="522" width="10.109375" style="623" customWidth="1"/>
    <col min="523" max="768" width="8.88671875" style="623"/>
    <col min="769" max="769" width="10.6640625" style="623" customWidth="1"/>
    <col min="770" max="770" width="11.77734375" style="623" customWidth="1"/>
    <col min="771" max="771" width="8.6640625" style="623" customWidth="1"/>
    <col min="772" max="772" width="9.6640625" style="623" customWidth="1"/>
    <col min="773" max="773" width="8.6640625" style="623" customWidth="1"/>
    <col min="774" max="774" width="9.6640625" style="623" customWidth="1"/>
    <col min="775" max="775" width="10.109375" style="623" customWidth="1"/>
    <col min="776" max="776" width="10.77734375" style="623" customWidth="1"/>
    <col min="777" max="777" width="10.44140625" style="623" customWidth="1"/>
    <col min="778" max="778" width="10.109375" style="623" customWidth="1"/>
    <col min="779" max="1024" width="8.88671875" style="623"/>
    <col min="1025" max="1025" width="10.6640625" style="623" customWidth="1"/>
    <col min="1026" max="1026" width="11.77734375" style="623" customWidth="1"/>
    <col min="1027" max="1027" width="8.6640625" style="623" customWidth="1"/>
    <col min="1028" max="1028" width="9.6640625" style="623" customWidth="1"/>
    <col min="1029" max="1029" width="8.6640625" style="623" customWidth="1"/>
    <col min="1030" max="1030" width="9.6640625" style="623" customWidth="1"/>
    <col min="1031" max="1031" width="10.109375" style="623" customWidth="1"/>
    <col min="1032" max="1032" width="10.77734375" style="623" customWidth="1"/>
    <col min="1033" max="1033" width="10.44140625" style="623" customWidth="1"/>
    <col min="1034" max="1034" width="10.109375" style="623" customWidth="1"/>
    <col min="1035" max="1280" width="8.88671875" style="623"/>
    <col min="1281" max="1281" width="10.6640625" style="623" customWidth="1"/>
    <col min="1282" max="1282" width="11.77734375" style="623" customWidth="1"/>
    <col min="1283" max="1283" width="8.6640625" style="623" customWidth="1"/>
    <col min="1284" max="1284" width="9.6640625" style="623" customWidth="1"/>
    <col min="1285" max="1285" width="8.6640625" style="623" customWidth="1"/>
    <col min="1286" max="1286" width="9.6640625" style="623" customWidth="1"/>
    <col min="1287" max="1287" width="10.109375" style="623" customWidth="1"/>
    <col min="1288" max="1288" width="10.77734375" style="623" customWidth="1"/>
    <col min="1289" max="1289" width="10.44140625" style="623" customWidth="1"/>
    <col min="1290" max="1290" width="10.109375" style="623" customWidth="1"/>
    <col min="1291" max="1536" width="8.88671875" style="623"/>
    <col min="1537" max="1537" width="10.6640625" style="623" customWidth="1"/>
    <col min="1538" max="1538" width="11.77734375" style="623" customWidth="1"/>
    <col min="1539" max="1539" width="8.6640625" style="623" customWidth="1"/>
    <col min="1540" max="1540" width="9.6640625" style="623" customWidth="1"/>
    <col min="1541" max="1541" width="8.6640625" style="623" customWidth="1"/>
    <col min="1542" max="1542" width="9.6640625" style="623" customWidth="1"/>
    <col min="1543" max="1543" width="10.109375" style="623" customWidth="1"/>
    <col min="1544" max="1544" width="10.77734375" style="623" customWidth="1"/>
    <col min="1545" max="1545" width="10.44140625" style="623" customWidth="1"/>
    <col min="1546" max="1546" width="10.109375" style="623" customWidth="1"/>
    <col min="1547" max="1792" width="8.88671875" style="623"/>
    <col min="1793" max="1793" width="10.6640625" style="623" customWidth="1"/>
    <col min="1794" max="1794" width="11.77734375" style="623" customWidth="1"/>
    <col min="1795" max="1795" width="8.6640625" style="623" customWidth="1"/>
    <col min="1796" max="1796" width="9.6640625" style="623" customWidth="1"/>
    <col min="1797" max="1797" width="8.6640625" style="623" customWidth="1"/>
    <col min="1798" max="1798" width="9.6640625" style="623" customWidth="1"/>
    <col min="1799" max="1799" width="10.109375" style="623" customWidth="1"/>
    <col min="1800" max="1800" width="10.77734375" style="623" customWidth="1"/>
    <col min="1801" max="1801" width="10.44140625" style="623" customWidth="1"/>
    <col min="1802" max="1802" width="10.109375" style="623" customWidth="1"/>
    <col min="1803" max="2048" width="8.88671875" style="623"/>
    <col min="2049" max="2049" width="10.6640625" style="623" customWidth="1"/>
    <col min="2050" max="2050" width="11.77734375" style="623" customWidth="1"/>
    <col min="2051" max="2051" width="8.6640625" style="623" customWidth="1"/>
    <col min="2052" max="2052" width="9.6640625" style="623" customWidth="1"/>
    <col min="2053" max="2053" width="8.6640625" style="623" customWidth="1"/>
    <col min="2054" max="2054" width="9.6640625" style="623" customWidth="1"/>
    <col min="2055" max="2055" width="10.109375" style="623" customWidth="1"/>
    <col min="2056" max="2056" width="10.77734375" style="623" customWidth="1"/>
    <col min="2057" max="2057" width="10.44140625" style="623" customWidth="1"/>
    <col min="2058" max="2058" width="10.109375" style="623" customWidth="1"/>
    <col min="2059" max="2304" width="8.88671875" style="623"/>
    <col min="2305" max="2305" width="10.6640625" style="623" customWidth="1"/>
    <col min="2306" max="2306" width="11.77734375" style="623" customWidth="1"/>
    <col min="2307" max="2307" width="8.6640625" style="623" customWidth="1"/>
    <col min="2308" max="2308" width="9.6640625" style="623" customWidth="1"/>
    <col min="2309" max="2309" width="8.6640625" style="623" customWidth="1"/>
    <col min="2310" max="2310" width="9.6640625" style="623" customWidth="1"/>
    <col min="2311" max="2311" width="10.109375" style="623" customWidth="1"/>
    <col min="2312" max="2312" width="10.77734375" style="623" customWidth="1"/>
    <col min="2313" max="2313" width="10.44140625" style="623" customWidth="1"/>
    <col min="2314" max="2314" width="10.109375" style="623" customWidth="1"/>
    <col min="2315" max="2560" width="8.88671875" style="623"/>
    <col min="2561" max="2561" width="10.6640625" style="623" customWidth="1"/>
    <col min="2562" max="2562" width="11.77734375" style="623" customWidth="1"/>
    <col min="2563" max="2563" width="8.6640625" style="623" customWidth="1"/>
    <col min="2564" max="2564" width="9.6640625" style="623" customWidth="1"/>
    <col min="2565" max="2565" width="8.6640625" style="623" customWidth="1"/>
    <col min="2566" max="2566" width="9.6640625" style="623" customWidth="1"/>
    <col min="2567" max="2567" width="10.109375" style="623" customWidth="1"/>
    <col min="2568" max="2568" width="10.77734375" style="623" customWidth="1"/>
    <col min="2569" max="2569" width="10.44140625" style="623" customWidth="1"/>
    <col min="2570" max="2570" width="10.109375" style="623" customWidth="1"/>
    <col min="2571" max="2816" width="8.88671875" style="623"/>
    <col min="2817" max="2817" width="10.6640625" style="623" customWidth="1"/>
    <col min="2818" max="2818" width="11.77734375" style="623" customWidth="1"/>
    <col min="2819" max="2819" width="8.6640625" style="623" customWidth="1"/>
    <col min="2820" max="2820" width="9.6640625" style="623" customWidth="1"/>
    <col min="2821" max="2821" width="8.6640625" style="623" customWidth="1"/>
    <col min="2822" max="2822" width="9.6640625" style="623" customWidth="1"/>
    <col min="2823" max="2823" width="10.109375" style="623" customWidth="1"/>
    <col min="2824" max="2824" width="10.77734375" style="623" customWidth="1"/>
    <col min="2825" max="2825" width="10.44140625" style="623" customWidth="1"/>
    <col min="2826" max="2826" width="10.109375" style="623" customWidth="1"/>
    <col min="2827" max="3072" width="8.88671875" style="623"/>
    <col min="3073" max="3073" width="10.6640625" style="623" customWidth="1"/>
    <col min="3074" max="3074" width="11.77734375" style="623" customWidth="1"/>
    <col min="3075" max="3075" width="8.6640625" style="623" customWidth="1"/>
    <col min="3076" max="3076" width="9.6640625" style="623" customWidth="1"/>
    <col min="3077" max="3077" width="8.6640625" style="623" customWidth="1"/>
    <col min="3078" max="3078" width="9.6640625" style="623" customWidth="1"/>
    <col min="3079" max="3079" width="10.109375" style="623" customWidth="1"/>
    <col min="3080" max="3080" width="10.77734375" style="623" customWidth="1"/>
    <col min="3081" max="3081" width="10.44140625" style="623" customWidth="1"/>
    <col min="3082" max="3082" width="10.109375" style="623" customWidth="1"/>
    <col min="3083" max="3328" width="8.88671875" style="623"/>
    <col min="3329" max="3329" width="10.6640625" style="623" customWidth="1"/>
    <col min="3330" max="3330" width="11.77734375" style="623" customWidth="1"/>
    <col min="3331" max="3331" width="8.6640625" style="623" customWidth="1"/>
    <col min="3332" max="3332" width="9.6640625" style="623" customWidth="1"/>
    <col min="3333" max="3333" width="8.6640625" style="623" customWidth="1"/>
    <col min="3334" max="3334" width="9.6640625" style="623" customWidth="1"/>
    <col min="3335" max="3335" width="10.109375" style="623" customWidth="1"/>
    <col min="3336" max="3336" width="10.77734375" style="623" customWidth="1"/>
    <col min="3337" max="3337" width="10.44140625" style="623" customWidth="1"/>
    <col min="3338" max="3338" width="10.109375" style="623" customWidth="1"/>
    <col min="3339" max="3584" width="8.88671875" style="623"/>
    <col min="3585" max="3585" width="10.6640625" style="623" customWidth="1"/>
    <col min="3586" max="3586" width="11.77734375" style="623" customWidth="1"/>
    <col min="3587" max="3587" width="8.6640625" style="623" customWidth="1"/>
    <col min="3588" max="3588" width="9.6640625" style="623" customWidth="1"/>
    <col min="3589" max="3589" width="8.6640625" style="623" customWidth="1"/>
    <col min="3590" max="3590" width="9.6640625" style="623" customWidth="1"/>
    <col min="3591" max="3591" width="10.109375" style="623" customWidth="1"/>
    <col min="3592" max="3592" width="10.77734375" style="623" customWidth="1"/>
    <col min="3593" max="3593" width="10.44140625" style="623" customWidth="1"/>
    <col min="3594" max="3594" width="10.109375" style="623" customWidth="1"/>
    <col min="3595" max="3840" width="8.88671875" style="623"/>
    <col min="3841" max="3841" width="10.6640625" style="623" customWidth="1"/>
    <col min="3842" max="3842" width="11.77734375" style="623" customWidth="1"/>
    <col min="3843" max="3843" width="8.6640625" style="623" customWidth="1"/>
    <col min="3844" max="3844" width="9.6640625" style="623" customWidth="1"/>
    <col min="3845" max="3845" width="8.6640625" style="623" customWidth="1"/>
    <col min="3846" max="3846" width="9.6640625" style="623" customWidth="1"/>
    <col min="3847" max="3847" width="10.109375" style="623" customWidth="1"/>
    <col min="3848" max="3848" width="10.77734375" style="623" customWidth="1"/>
    <col min="3849" max="3849" width="10.44140625" style="623" customWidth="1"/>
    <col min="3850" max="3850" width="10.109375" style="623" customWidth="1"/>
    <col min="3851" max="4096" width="8.88671875" style="623"/>
    <col min="4097" max="4097" width="10.6640625" style="623" customWidth="1"/>
    <col min="4098" max="4098" width="11.77734375" style="623" customWidth="1"/>
    <col min="4099" max="4099" width="8.6640625" style="623" customWidth="1"/>
    <col min="4100" max="4100" width="9.6640625" style="623" customWidth="1"/>
    <col min="4101" max="4101" width="8.6640625" style="623" customWidth="1"/>
    <col min="4102" max="4102" width="9.6640625" style="623" customWidth="1"/>
    <col min="4103" max="4103" width="10.109375" style="623" customWidth="1"/>
    <col min="4104" max="4104" width="10.77734375" style="623" customWidth="1"/>
    <col min="4105" max="4105" width="10.44140625" style="623" customWidth="1"/>
    <col min="4106" max="4106" width="10.109375" style="623" customWidth="1"/>
    <col min="4107" max="4352" width="8.88671875" style="623"/>
    <col min="4353" max="4353" width="10.6640625" style="623" customWidth="1"/>
    <col min="4354" max="4354" width="11.77734375" style="623" customWidth="1"/>
    <col min="4355" max="4355" width="8.6640625" style="623" customWidth="1"/>
    <col min="4356" max="4356" width="9.6640625" style="623" customWidth="1"/>
    <col min="4357" max="4357" width="8.6640625" style="623" customWidth="1"/>
    <col min="4358" max="4358" width="9.6640625" style="623" customWidth="1"/>
    <col min="4359" max="4359" width="10.109375" style="623" customWidth="1"/>
    <col min="4360" max="4360" width="10.77734375" style="623" customWidth="1"/>
    <col min="4361" max="4361" width="10.44140625" style="623" customWidth="1"/>
    <col min="4362" max="4362" width="10.109375" style="623" customWidth="1"/>
    <col min="4363" max="4608" width="8.88671875" style="623"/>
    <col min="4609" max="4609" width="10.6640625" style="623" customWidth="1"/>
    <col min="4610" max="4610" width="11.77734375" style="623" customWidth="1"/>
    <col min="4611" max="4611" width="8.6640625" style="623" customWidth="1"/>
    <col min="4612" max="4612" width="9.6640625" style="623" customWidth="1"/>
    <col min="4613" max="4613" width="8.6640625" style="623" customWidth="1"/>
    <col min="4614" max="4614" width="9.6640625" style="623" customWidth="1"/>
    <col min="4615" max="4615" width="10.109375" style="623" customWidth="1"/>
    <col min="4616" max="4616" width="10.77734375" style="623" customWidth="1"/>
    <col min="4617" max="4617" width="10.44140625" style="623" customWidth="1"/>
    <col min="4618" max="4618" width="10.109375" style="623" customWidth="1"/>
    <col min="4619" max="4864" width="8.88671875" style="623"/>
    <col min="4865" max="4865" width="10.6640625" style="623" customWidth="1"/>
    <col min="4866" max="4866" width="11.77734375" style="623" customWidth="1"/>
    <col min="4867" max="4867" width="8.6640625" style="623" customWidth="1"/>
    <col min="4868" max="4868" width="9.6640625" style="623" customWidth="1"/>
    <col min="4869" max="4869" width="8.6640625" style="623" customWidth="1"/>
    <col min="4870" max="4870" width="9.6640625" style="623" customWidth="1"/>
    <col min="4871" max="4871" width="10.109375" style="623" customWidth="1"/>
    <col min="4872" max="4872" width="10.77734375" style="623" customWidth="1"/>
    <col min="4873" max="4873" width="10.44140625" style="623" customWidth="1"/>
    <col min="4874" max="4874" width="10.109375" style="623" customWidth="1"/>
    <col min="4875" max="5120" width="8.88671875" style="623"/>
    <col min="5121" max="5121" width="10.6640625" style="623" customWidth="1"/>
    <col min="5122" max="5122" width="11.77734375" style="623" customWidth="1"/>
    <col min="5123" max="5123" width="8.6640625" style="623" customWidth="1"/>
    <col min="5124" max="5124" width="9.6640625" style="623" customWidth="1"/>
    <col min="5125" max="5125" width="8.6640625" style="623" customWidth="1"/>
    <col min="5126" max="5126" width="9.6640625" style="623" customWidth="1"/>
    <col min="5127" max="5127" width="10.109375" style="623" customWidth="1"/>
    <col min="5128" max="5128" width="10.77734375" style="623" customWidth="1"/>
    <col min="5129" max="5129" width="10.44140625" style="623" customWidth="1"/>
    <col min="5130" max="5130" width="10.109375" style="623" customWidth="1"/>
    <col min="5131" max="5376" width="8.88671875" style="623"/>
    <col min="5377" max="5377" width="10.6640625" style="623" customWidth="1"/>
    <col min="5378" max="5378" width="11.77734375" style="623" customWidth="1"/>
    <col min="5379" max="5379" width="8.6640625" style="623" customWidth="1"/>
    <col min="5380" max="5380" width="9.6640625" style="623" customWidth="1"/>
    <col min="5381" max="5381" width="8.6640625" style="623" customWidth="1"/>
    <col min="5382" max="5382" width="9.6640625" style="623" customWidth="1"/>
    <col min="5383" max="5383" width="10.109375" style="623" customWidth="1"/>
    <col min="5384" max="5384" width="10.77734375" style="623" customWidth="1"/>
    <col min="5385" max="5385" width="10.44140625" style="623" customWidth="1"/>
    <col min="5386" max="5386" width="10.109375" style="623" customWidth="1"/>
    <col min="5387" max="5632" width="8.88671875" style="623"/>
    <col min="5633" max="5633" width="10.6640625" style="623" customWidth="1"/>
    <col min="5634" max="5634" width="11.77734375" style="623" customWidth="1"/>
    <col min="5635" max="5635" width="8.6640625" style="623" customWidth="1"/>
    <col min="5636" max="5636" width="9.6640625" style="623" customWidth="1"/>
    <col min="5637" max="5637" width="8.6640625" style="623" customWidth="1"/>
    <col min="5638" max="5638" width="9.6640625" style="623" customWidth="1"/>
    <col min="5639" max="5639" width="10.109375" style="623" customWidth="1"/>
    <col min="5640" max="5640" width="10.77734375" style="623" customWidth="1"/>
    <col min="5641" max="5641" width="10.44140625" style="623" customWidth="1"/>
    <col min="5642" max="5642" width="10.109375" style="623" customWidth="1"/>
    <col min="5643" max="5888" width="8.88671875" style="623"/>
    <col min="5889" max="5889" width="10.6640625" style="623" customWidth="1"/>
    <col min="5890" max="5890" width="11.77734375" style="623" customWidth="1"/>
    <col min="5891" max="5891" width="8.6640625" style="623" customWidth="1"/>
    <col min="5892" max="5892" width="9.6640625" style="623" customWidth="1"/>
    <col min="5893" max="5893" width="8.6640625" style="623" customWidth="1"/>
    <col min="5894" max="5894" width="9.6640625" style="623" customWidth="1"/>
    <col min="5895" max="5895" width="10.109375" style="623" customWidth="1"/>
    <col min="5896" max="5896" width="10.77734375" style="623" customWidth="1"/>
    <col min="5897" max="5897" width="10.44140625" style="623" customWidth="1"/>
    <col min="5898" max="5898" width="10.109375" style="623" customWidth="1"/>
    <col min="5899" max="6144" width="8.88671875" style="623"/>
    <col min="6145" max="6145" width="10.6640625" style="623" customWidth="1"/>
    <col min="6146" max="6146" width="11.77734375" style="623" customWidth="1"/>
    <col min="6147" max="6147" width="8.6640625" style="623" customWidth="1"/>
    <col min="6148" max="6148" width="9.6640625" style="623" customWidth="1"/>
    <col min="6149" max="6149" width="8.6640625" style="623" customWidth="1"/>
    <col min="6150" max="6150" width="9.6640625" style="623" customWidth="1"/>
    <col min="6151" max="6151" width="10.109375" style="623" customWidth="1"/>
    <col min="6152" max="6152" width="10.77734375" style="623" customWidth="1"/>
    <col min="6153" max="6153" width="10.44140625" style="623" customWidth="1"/>
    <col min="6154" max="6154" width="10.109375" style="623" customWidth="1"/>
    <col min="6155" max="6400" width="8.88671875" style="623"/>
    <col min="6401" max="6401" width="10.6640625" style="623" customWidth="1"/>
    <col min="6402" max="6402" width="11.77734375" style="623" customWidth="1"/>
    <col min="6403" max="6403" width="8.6640625" style="623" customWidth="1"/>
    <col min="6404" max="6404" width="9.6640625" style="623" customWidth="1"/>
    <col min="6405" max="6405" width="8.6640625" style="623" customWidth="1"/>
    <col min="6406" max="6406" width="9.6640625" style="623" customWidth="1"/>
    <col min="6407" max="6407" width="10.109375" style="623" customWidth="1"/>
    <col min="6408" max="6408" width="10.77734375" style="623" customWidth="1"/>
    <col min="6409" max="6409" width="10.44140625" style="623" customWidth="1"/>
    <col min="6410" max="6410" width="10.109375" style="623" customWidth="1"/>
    <col min="6411" max="6656" width="8.88671875" style="623"/>
    <col min="6657" max="6657" width="10.6640625" style="623" customWidth="1"/>
    <col min="6658" max="6658" width="11.77734375" style="623" customWidth="1"/>
    <col min="6659" max="6659" width="8.6640625" style="623" customWidth="1"/>
    <col min="6660" max="6660" width="9.6640625" style="623" customWidth="1"/>
    <col min="6661" max="6661" width="8.6640625" style="623" customWidth="1"/>
    <col min="6662" max="6662" width="9.6640625" style="623" customWidth="1"/>
    <col min="6663" max="6663" width="10.109375" style="623" customWidth="1"/>
    <col min="6664" max="6664" width="10.77734375" style="623" customWidth="1"/>
    <col min="6665" max="6665" width="10.44140625" style="623" customWidth="1"/>
    <col min="6666" max="6666" width="10.109375" style="623" customWidth="1"/>
    <col min="6667" max="6912" width="8.88671875" style="623"/>
    <col min="6913" max="6913" width="10.6640625" style="623" customWidth="1"/>
    <col min="6914" max="6914" width="11.77734375" style="623" customWidth="1"/>
    <col min="6915" max="6915" width="8.6640625" style="623" customWidth="1"/>
    <col min="6916" max="6916" width="9.6640625" style="623" customWidth="1"/>
    <col min="6917" max="6917" width="8.6640625" style="623" customWidth="1"/>
    <col min="6918" max="6918" width="9.6640625" style="623" customWidth="1"/>
    <col min="6919" max="6919" width="10.109375" style="623" customWidth="1"/>
    <col min="6920" max="6920" width="10.77734375" style="623" customWidth="1"/>
    <col min="6921" max="6921" width="10.44140625" style="623" customWidth="1"/>
    <col min="6922" max="6922" width="10.109375" style="623" customWidth="1"/>
    <col min="6923" max="7168" width="8.88671875" style="623"/>
    <col min="7169" max="7169" width="10.6640625" style="623" customWidth="1"/>
    <col min="7170" max="7170" width="11.77734375" style="623" customWidth="1"/>
    <col min="7171" max="7171" width="8.6640625" style="623" customWidth="1"/>
    <col min="7172" max="7172" width="9.6640625" style="623" customWidth="1"/>
    <col min="7173" max="7173" width="8.6640625" style="623" customWidth="1"/>
    <col min="7174" max="7174" width="9.6640625" style="623" customWidth="1"/>
    <col min="7175" max="7175" width="10.109375" style="623" customWidth="1"/>
    <col min="7176" max="7176" width="10.77734375" style="623" customWidth="1"/>
    <col min="7177" max="7177" width="10.44140625" style="623" customWidth="1"/>
    <col min="7178" max="7178" width="10.109375" style="623" customWidth="1"/>
    <col min="7179" max="7424" width="8.88671875" style="623"/>
    <col min="7425" max="7425" width="10.6640625" style="623" customWidth="1"/>
    <col min="7426" max="7426" width="11.77734375" style="623" customWidth="1"/>
    <col min="7427" max="7427" width="8.6640625" style="623" customWidth="1"/>
    <col min="7428" max="7428" width="9.6640625" style="623" customWidth="1"/>
    <col min="7429" max="7429" width="8.6640625" style="623" customWidth="1"/>
    <col min="7430" max="7430" width="9.6640625" style="623" customWidth="1"/>
    <col min="7431" max="7431" width="10.109375" style="623" customWidth="1"/>
    <col min="7432" max="7432" width="10.77734375" style="623" customWidth="1"/>
    <col min="7433" max="7433" width="10.44140625" style="623" customWidth="1"/>
    <col min="7434" max="7434" width="10.109375" style="623" customWidth="1"/>
    <col min="7435" max="7680" width="8.88671875" style="623"/>
    <col min="7681" max="7681" width="10.6640625" style="623" customWidth="1"/>
    <col min="7682" max="7682" width="11.77734375" style="623" customWidth="1"/>
    <col min="7683" max="7683" width="8.6640625" style="623" customWidth="1"/>
    <col min="7684" max="7684" width="9.6640625" style="623" customWidth="1"/>
    <col min="7685" max="7685" width="8.6640625" style="623" customWidth="1"/>
    <col min="7686" max="7686" width="9.6640625" style="623" customWidth="1"/>
    <col min="7687" max="7687" width="10.109375" style="623" customWidth="1"/>
    <col min="7688" max="7688" width="10.77734375" style="623" customWidth="1"/>
    <col min="7689" max="7689" width="10.44140625" style="623" customWidth="1"/>
    <col min="7690" max="7690" width="10.109375" style="623" customWidth="1"/>
    <col min="7691" max="7936" width="8.88671875" style="623"/>
    <col min="7937" max="7937" width="10.6640625" style="623" customWidth="1"/>
    <col min="7938" max="7938" width="11.77734375" style="623" customWidth="1"/>
    <col min="7939" max="7939" width="8.6640625" style="623" customWidth="1"/>
    <col min="7940" max="7940" width="9.6640625" style="623" customWidth="1"/>
    <col min="7941" max="7941" width="8.6640625" style="623" customWidth="1"/>
    <col min="7942" max="7942" width="9.6640625" style="623" customWidth="1"/>
    <col min="7943" max="7943" width="10.109375" style="623" customWidth="1"/>
    <col min="7944" max="7944" width="10.77734375" style="623" customWidth="1"/>
    <col min="7945" max="7945" width="10.44140625" style="623" customWidth="1"/>
    <col min="7946" max="7946" width="10.109375" style="623" customWidth="1"/>
    <col min="7947" max="8192" width="8.88671875" style="623"/>
    <col min="8193" max="8193" width="10.6640625" style="623" customWidth="1"/>
    <col min="8194" max="8194" width="11.77734375" style="623" customWidth="1"/>
    <col min="8195" max="8195" width="8.6640625" style="623" customWidth="1"/>
    <col min="8196" max="8196" width="9.6640625" style="623" customWidth="1"/>
    <col min="8197" max="8197" width="8.6640625" style="623" customWidth="1"/>
    <col min="8198" max="8198" width="9.6640625" style="623" customWidth="1"/>
    <col min="8199" max="8199" width="10.109375" style="623" customWidth="1"/>
    <col min="8200" max="8200" width="10.77734375" style="623" customWidth="1"/>
    <col min="8201" max="8201" width="10.44140625" style="623" customWidth="1"/>
    <col min="8202" max="8202" width="10.109375" style="623" customWidth="1"/>
    <col min="8203" max="8448" width="8.88671875" style="623"/>
    <col min="8449" max="8449" width="10.6640625" style="623" customWidth="1"/>
    <col min="8450" max="8450" width="11.77734375" style="623" customWidth="1"/>
    <col min="8451" max="8451" width="8.6640625" style="623" customWidth="1"/>
    <col min="8452" max="8452" width="9.6640625" style="623" customWidth="1"/>
    <col min="8453" max="8453" width="8.6640625" style="623" customWidth="1"/>
    <col min="8454" max="8454" width="9.6640625" style="623" customWidth="1"/>
    <col min="8455" max="8455" width="10.109375" style="623" customWidth="1"/>
    <col min="8456" max="8456" width="10.77734375" style="623" customWidth="1"/>
    <col min="8457" max="8457" width="10.44140625" style="623" customWidth="1"/>
    <col min="8458" max="8458" width="10.109375" style="623" customWidth="1"/>
    <col min="8459" max="8704" width="8.88671875" style="623"/>
    <col min="8705" max="8705" width="10.6640625" style="623" customWidth="1"/>
    <col min="8706" max="8706" width="11.77734375" style="623" customWidth="1"/>
    <col min="8707" max="8707" width="8.6640625" style="623" customWidth="1"/>
    <col min="8708" max="8708" width="9.6640625" style="623" customWidth="1"/>
    <col min="8709" max="8709" width="8.6640625" style="623" customWidth="1"/>
    <col min="8710" max="8710" width="9.6640625" style="623" customWidth="1"/>
    <col min="8711" max="8711" width="10.109375" style="623" customWidth="1"/>
    <col min="8712" max="8712" width="10.77734375" style="623" customWidth="1"/>
    <col min="8713" max="8713" width="10.44140625" style="623" customWidth="1"/>
    <col min="8714" max="8714" width="10.109375" style="623" customWidth="1"/>
    <col min="8715" max="8960" width="8.88671875" style="623"/>
    <col min="8961" max="8961" width="10.6640625" style="623" customWidth="1"/>
    <col min="8962" max="8962" width="11.77734375" style="623" customWidth="1"/>
    <col min="8963" max="8963" width="8.6640625" style="623" customWidth="1"/>
    <col min="8964" max="8964" width="9.6640625" style="623" customWidth="1"/>
    <col min="8965" max="8965" width="8.6640625" style="623" customWidth="1"/>
    <col min="8966" max="8966" width="9.6640625" style="623" customWidth="1"/>
    <col min="8967" max="8967" width="10.109375" style="623" customWidth="1"/>
    <col min="8968" max="8968" width="10.77734375" style="623" customWidth="1"/>
    <col min="8969" max="8969" width="10.44140625" style="623" customWidth="1"/>
    <col min="8970" max="8970" width="10.109375" style="623" customWidth="1"/>
    <col min="8971" max="9216" width="8.88671875" style="623"/>
    <col min="9217" max="9217" width="10.6640625" style="623" customWidth="1"/>
    <col min="9218" max="9218" width="11.77734375" style="623" customWidth="1"/>
    <col min="9219" max="9219" width="8.6640625" style="623" customWidth="1"/>
    <col min="9220" max="9220" width="9.6640625" style="623" customWidth="1"/>
    <col min="9221" max="9221" width="8.6640625" style="623" customWidth="1"/>
    <col min="9222" max="9222" width="9.6640625" style="623" customWidth="1"/>
    <col min="9223" max="9223" width="10.109375" style="623" customWidth="1"/>
    <col min="9224" max="9224" width="10.77734375" style="623" customWidth="1"/>
    <col min="9225" max="9225" width="10.44140625" style="623" customWidth="1"/>
    <col min="9226" max="9226" width="10.109375" style="623" customWidth="1"/>
    <col min="9227" max="9472" width="8.88671875" style="623"/>
    <col min="9473" max="9473" width="10.6640625" style="623" customWidth="1"/>
    <col min="9474" max="9474" width="11.77734375" style="623" customWidth="1"/>
    <col min="9475" max="9475" width="8.6640625" style="623" customWidth="1"/>
    <col min="9476" max="9476" width="9.6640625" style="623" customWidth="1"/>
    <col min="9477" max="9477" width="8.6640625" style="623" customWidth="1"/>
    <col min="9478" max="9478" width="9.6640625" style="623" customWidth="1"/>
    <col min="9479" max="9479" width="10.109375" style="623" customWidth="1"/>
    <col min="9480" max="9480" width="10.77734375" style="623" customWidth="1"/>
    <col min="9481" max="9481" width="10.44140625" style="623" customWidth="1"/>
    <col min="9482" max="9482" width="10.109375" style="623" customWidth="1"/>
    <col min="9483" max="9728" width="8.88671875" style="623"/>
    <col min="9729" max="9729" width="10.6640625" style="623" customWidth="1"/>
    <col min="9730" max="9730" width="11.77734375" style="623" customWidth="1"/>
    <col min="9731" max="9731" width="8.6640625" style="623" customWidth="1"/>
    <col min="9732" max="9732" width="9.6640625" style="623" customWidth="1"/>
    <col min="9733" max="9733" width="8.6640625" style="623" customWidth="1"/>
    <col min="9734" max="9734" width="9.6640625" style="623" customWidth="1"/>
    <col min="9735" max="9735" width="10.109375" style="623" customWidth="1"/>
    <col min="9736" max="9736" width="10.77734375" style="623" customWidth="1"/>
    <col min="9737" max="9737" width="10.44140625" style="623" customWidth="1"/>
    <col min="9738" max="9738" width="10.109375" style="623" customWidth="1"/>
    <col min="9739" max="9984" width="8.88671875" style="623"/>
    <col min="9985" max="9985" width="10.6640625" style="623" customWidth="1"/>
    <col min="9986" max="9986" width="11.77734375" style="623" customWidth="1"/>
    <col min="9987" max="9987" width="8.6640625" style="623" customWidth="1"/>
    <col min="9988" max="9988" width="9.6640625" style="623" customWidth="1"/>
    <col min="9989" max="9989" width="8.6640625" style="623" customWidth="1"/>
    <col min="9990" max="9990" width="9.6640625" style="623" customWidth="1"/>
    <col min="9991" max="9991" width="10.109375" style="623" customWidth="1"/>
    <col min="9992" max="9992" width="10.77734375" style="623" customWidth="1"/>
    <col min="9993" max="9993" width="10.44140625" style="623" customWidth="1"/>
    <col min="9994" max="9994" width="10.109375" style="623" customWidth="1"/>
    <col min="9995" max="10240" width="8.88671875" style="623"/>
    <col min="10241" max="10241" width="10.6640625" style="623" customWidth="1"/>
    <col min="10242" max="10242" width="11.77734375" style="623" customWidth="1"/>
    <col min="10243" max="10243" width="8.6640625" style="623" customWidth="1"/>
    <col min="10244" max="10244" width="9.6640625" style="623" customWidth="1"/>
    <col min="10245" max="10245" width="8.6640625" style="623" customWidth="1"/>
    <col min="10246" max="10246" width="9.6640625" style="623" customWidth="1"/>
    <col min="10247" max="10247" width="10.109375" style="623" customWidth="1"/>
    <col min="10248" max="10248" width="10.77734375" style="623" customWidth="1"/>
    <col min="10249" max="10249" width="10.44140625" style="623" customWidth="1"/>
    <col min="10250" max="10250" width="10.109375" style="623" customWidth="1"/>
    <col min="10251" max="10496" width="8.88671875" style="623"/>
    <col min="10497" max="10497" width="10.6640625" style="623" customWidth="1"/>
    <col min="10498" max="10498" width="11.77734375" style="623" customWidth="1"/>
    <col min="10499" max="10499" width="8.6640625" style="623" customWidth="1"/>
    <col min="10500" max="10500" width="9.6640625" style="623" customWidth="1"/>
    <col min="10501" max="10501" width="8.6640625" style="623" customWidth="1"/>
    <col min="10502" max="10502" width="9.6640625" style="623" customWidth="1"/>
    <col min="10503" max="10503" width="10.109375" style="623" customWidth="1"/>
    <col min="10504" max="10504" width="10.77734375" style="623" customWidth="1"/>
    <col min="10505" max="10505" width="10.44140625" style="623" customWidth="1"/>
    <col min="10506" max="10506" width="10.109375" style="623" customWidth="1"/>
    <col min="10507" max="10752" width="8.88671875" style="623"/>
    <col min="10753" max="10753" width="10.6640625" style="623" customWidth="1"/>
    <col min="10754" max="10754" width="11.77734375" style="623" customWidth="1"/>
    <col min="10755" max="10755" width="8.6640625" style="623" customWidth="1"/>
    <col min="10756" max="10756" width="9.6640625" style="623" customWidth="1"/>
    <col min="10757" max="10757" width="8.6640625" style="623" customWidth="1"/>
    <col min="10758" max="10758" width="9.6640625" style="623" customWidth="1"/>
    <col min="10759" max="10759" width="10.109375" style="623" customWidth="1"/>
    <col min="10760" max="10760" width="10.77734375" style="623" customWidth="1"/>
    <col min="10761" max="10761" width="10.44140625" style="623" customWidth="1"/>
    <col min="10762" max="10762" width="10.109375" style="623" customWidth="1"/>
    <col min="10763" max="11008" width="8.88671875" style="623"/>
    <col min="11009" max="11009" width="10.6640625" style="623" customWidth="1"/>
    <col min="11010" max="11010" width="11.77734375" style="623" customWidth="1"/>
    <col min="11011" max="11011" width="8.6640625" style="623" customWidth="1"/>
    <col min="11012" max="11012" width="9.6640625" style="623" customWidth="1"/>
    <col min="11013" max="11013" width="8.6640625" style="623" customWidth="1"/>
    <col min="11014" max="11014" width="9.6640625" style="623" customWidth="1"/>
    <col min="11015" max="11015" width="10.109375" style="623" customWidth="1"/>
    <col min="11016" max="11016" width="10.77734375" style="623" customWidth="1"/>
    <col min="11017" max="11017" width="10.44140625" style="623" customWidth="1"/>
    <col min="11018" max="11018" width="10.109375" style="623" customWidth="1"/>
    <col min="11019" max="11264" width="8.88671875" style="623"/>
    <col min="11265" max="11265" width="10.6640625" style="623" customWidth="1"/>
    <col min="11266" max="11266" width="11.77734375" style="623" customWidth="1"/>
    <col min="11267" max="11267" width="8.6640625" style="623" customWidth="1"/>
    <col min="11268" max="11268" width="9.6640625" style="623" customWidth="1"/>
    <col min="11269" max="11269" width="8.6640625" style="623" customWidth="1"/>
    <col min="11270" max="11270" width="9.6640625" style="623" customWidth="1"/>
    <col min="11271" max="11271" width="10.109375" style="623" customWidth="1"/>
    <col min="11272" max="11272" width="10.77734375" style="623" customWidth="1"/>
    <col min="11273" max="11273" width="10.44140625" style="623" customWidth="1"/>
    <col min="11274" max="11274" width="10.109375" style="623" customWidth="1"/>
    <col min="11275" max="11520" width="8.88671875" style="623"/>
    <col min="11521" max="11521" width="10.6640625" style="623" customWidth="1"/>
    <col min="11522" max="11522" width="11.77734375" style="623" customWidth="1"/>
    <col min="11523" max="11523" width="8.6640625" style="623" customWidth="1"/>
    <col min="11524" max="11524" width="9.6640625" style="623" customWidth="1"/>
    <col min="11525" max="11525" width="8.6640625" style="623" customWidth="1"/>
    <col min="11526" max="11526" width="9.6640625" style="623" customWidth="1"/>
    <col min="11527" max="11527" width="10.109375" style="623" customWidth="1"/>
    <col min="11528" max="11528" width="10.77734375" style="623" customWidth="1"/>
    <col min="11529" max="11529" width="10.44140625" style="623" customWidth="1"/>
    <col min="11530" max="11530" width="10.109375" style="623" customWidth="1"/>
    <col min="11531" max="11776" width="8.88671875" style="623"/>
    <col min="11777" max="11777" width="10.6640625" style="623" customWidth="1"/>
    <col min="11778" max="11778" width="11.77734375" style="623" customWidth="1"/>
    <col min="11779" max="11779" width="8.6640625" style="623" customWidth="1"/>
    <col min="11780" max="11780" width="9.6640625" style="623" customWidth="1"/>
    <col min="11781" max="11781" width="8.6640625" style="623" customWidth="1"/>
    <col min="11782" max="11782" width="9.6640625" style="623" customWidth="1"/>
    <col min="11783" max="11783" width="10.109375" style="623" customWidth="1"/>
    <col min="11784" max="11784" width="10.77734375" style="623" customWidth="1"/>
    <col min="11785" max="11785" width="10.44140625" style="623" customWidth="1"/>
    <col min="11786" max="11786" width="10.109375" style="623" customWidth="1"/>
    <col min="11787" max="12032" width="8.88671875" style="623"/>
    <col min="12033" max="12033" width="10.6640625" style="623" customWidth="1"/>
    <col min="12034" max="12034" width="11.77734375" style="623" customWidth="1"/>
    <col min="12035" max="12035" width="8.6640625" style="623" customWidth="1"/>
    <col min="12036" max="12036" width="9.6640625" style="623" customWidth="1"/>
    <col min="12037" max="12037" width="8.6640625" style="623" customWidth="1"/>
    <col min="12038" max="12038" width="9.6640625" style="623" customWidth="1"/>
    <col min="12039" max="12039" width="10.109375" style="623" customWidth="1"/>
    <col min="12040" max="12040" width="10.77734375" style="623" customWidth="1"/>
    <col min="12041" max="12041" width="10.44140625" style="623" customWidth="1"/>
    <col min="12042" max="12042" width="10.109375" style="623" customWidth="1"/>
    <col min="12043" max="12288" width="8.88671875" style="623"/>
    <col min="12289" max="12289" width="10.6640625" style="623" customWidth="1"/>
    <col min="12290" max="12290" width="11.77734375" style="623" customWidth="1"/>
    <col min="12291" max="12291" width="8.6640625" style="623" customWidth="1"/>
    <col min="12292" max="12292" width="9.6640625" style="623" customWidth="1"/>
    <col min="12293" max="12293" width="8.6640625" style="623" customWidth="1"/>
    <col min="12294" max="12294" width="9.6640625" style="623" customWidth="1"/>
    <col min="12295" max="12295" width="10.109375" style="623" customWidth="1"/>
    <col min="12296" max="12296" width="10.77734375" style="623" customWidth="1"/>
    <col min="12297" max="12297" width="10.44140625" style="623" customWidth="1"/>
    <col min="12298" max="12298" width="10.109375" style="623" customWidth="1"/>
    <col min="12299" max="12544" width="8.88671875" style="623"/>
    <col min="12545" max="12545" width="10.6640625" style="623" customWidth="1"/>
    <col min="12546" max="12546" width="11.77734375" style="623" customWidth="1"/>
    <col min="12547" max="12547" width="8.6640625" style="623" customWidth="1"/>
    <col min="12548" max="12548" width="9.6640625" style="623" customWidth="1"/>
    <col min="12549" max="12549" width="8.6640625" style="623" customWidth="1"/>
    <col min="12550" max="12550" width="9.6640625" style="623" customWidth="1"/>
    <col min="12551" max="12551" width="10.109375" style="623" customWidth="1"/>
    <col min="12552" max="12552" width="10.77734375" style="623" customWidth="1"/>
    <col min="12553" max="12553" width="10.44140625" style="623" customWidth="1"/>
    <col min="12554" max="12554" width="10.109375" style="623" customWidth="1"/>
    <col min="12555" max="12800" width="8.88671875" style="623"/>
    <col min="12801" max="12801" width="10.6640625" style="623" customWidth="1"/>
    <col min="12802" max="12802" width="11.77734375" style="623" customWidth="1"/>
    <col min="12803" max="12803" width="8.6640625" style="623" customWidth="1"/>
    <col min="12804" max="12804" width="9.6640625" style="623" customWidth="1"/>
    <col min="12805" max="12805" width="8.6640625" style="623" customWidth="1"/>
    <col min="12806" max="12806" width="9.6640625" style="623" customWidth="1"/>
    <col min="12807" max="12807" width="10.109375" style="623" customWidth="1"/>
    <col min="12808" max="12808" width="10.77734375" style="623" customWidth="1"/>
    <col min="12809" max="12809" width="10.44140625" style="623" customWidth="1"/>
    <col min="12810" max="12810" width="10.109375" style="623" customWidth="1"/>
    <col min="12811" max="13056" width="8.88671875" style="623"/>
    <col min="13057" max="13057" width="10.6640625" style="623" customWidth="1"/>
    <col min="13058" max="13058" width="11.77734375" style="623" customWidth="1"/>
    <col min="13059" max="13059" width="8.6640625" style="623" customWidth="1"/>
    <col min="13060" max="13060" width="9.6640625" style="623" customWidth="1"/>
    <col min="13061" max="13061" width="8.6640625" style="623" customWidth="1"/>
    <col min="13062" max="13062" width="9.6640625" style="623" customWidth="1"/>
    <col min="13063" max="13063" width="10.109375" style="623" customWidth="1"/>
    <col min="13064" max="13064" width="10.77734375" style="623" customWidth="1"/>
    <col min="13065" max="13065" width="10.44140625" style="623" customWidth="1"/>
    <col min="13066" max="13066" width="10.109375" style="623" customWidth="1"/>
    <col min="13067" max="13312" width="8.88671875" style="623"/>
    <col min="13313" max="13313" width="10.6640625" style="623" customWidth="1"/>
    <col min="13314" max="13314" width="11.77734375" style="623" customWidth="1"/>
    <col min="13315" max="13315" width="8.6640625" style="623" customWidth="1"/>
    <col min="13316" max="13316" width="9.6640625" style="623" customWidth="1"/>
    <col min="13317" max="13317" width="8.6640625" style="623" customWidth="1"/>
    <col min="13318" max="13318" width="9.6640625" style="623" customWidth="1"/>
    <col min="13319" max="13319" width="10.109375" style="623" customWidth="1"/>
    <col min="13320" max="13320" width="10.77734375" style="623" customWidth="1"/>
    <col min="13321" max="13321" width="10.44140625" style="623" customWidth="1"/>
    <col min="13322" max="13322" width="10.109375" style="623" customWidth="1"/>
    <col min="13323" max="13568" width="8.88671875" style="623"/>
    <col min="13569" max="13569" width="10.6640625" style="623" customWidth="1"/>
    <col min="13570" max="13570" width="11.77734375" style="623" customWidth="1"/>
    <col min="13571" max="13571" width="8.6640625" style="623" customWidth="1"/>
    <col min="13572" max="13572" width="9.6640625" style="623" customWidth="1"/>
    <col min="13573" max="13573" width="8.6640625" style="623" customWidth="1"/>
    <col min="13574" max="13574" width="9.6640625" style="623" customWidth="1"/>
    <col min="13575" max="13575" width="10.109375" style="623" customWidth="1"/>
    <col min="13576" max="13576" width="10.77734375" style="623" customWidth="1"/>
    <col min="13577" max="13577" width="10.44140625" style="623" customWidth="1"/>
    <col min="13578" max="13578" width="10.109375" style="623" customWidth="1"/>
    <col min="13579" max="13824" width="8.88671875" style="623"/>
    <col min="13825" max="13825" width="10.6640625" style="623" customWidth="1"/>
    <col min="13826" max="13826" width="11.77734375" style="623" customWidth="1"/>
    <col min="13827" max="13827" width="8.6640625" style="623" customWidth="1"/>
    <col min="13828" max="13828" width="9.6640625" style="623" customWidth="1"/>
    <col min="13829" max="13829" width="8.6640625" style="623" customWidth="1"/>
    <col min="13830" max="13830" width="9.6640625" style="623" customWidth="1"/>
    <col min="13831" max="13831" width="10.109375" style="623" customWidth="1"/>
    <col min="13832" max="13832" width="10.77734375" style="623" customWidth="1"/>
    <col min="13833" max="13833" width="10.44140625" style="623" customWidth="1"/>
    <col min="13834" max="13834" width="10.109375" style="623" customWidth="1"/>
    <col min="13835" max="14080" width="8.88671875" style="623"/>
    <col min="14081" max="14081" width="10.6640625" style="623" customWidth="1"/>
    <col min="14082" max="14082" width="11.77734375" style="623" customWidth="1"/>
    <col min="14083" max="14083" width="8.6640625" style="623" customWidth="1"/>
    <col min="14084" max="14084" width="9.6640625" style="623" customWidth="1"/>
    <col min="14085" max="14085" width="8.6640625" style="623" customWidth="1"/>
    <col min="14086" max="14086" width="9.6640625" style="623" customWidth="1"/>
    <col min="14087" max="14087" width="10.109375" style="623" customWidth="1"/>
    <col min="14088" max="14088" width="10.77734375" style="623" customWidth="1"/>
    <col min="14089" max="14089" width="10.44140625" style="623" customWidth="1"/>
    <col min="14090" max="14090" width="10.109375" style="623" customWidth="1"/>
    <col min="14091" max="14336" width="8.88671875" style="623"/>
    <col min="14337" max="14337" width="10.6640625" style="623" customWidth="1"/>
    <col min="14338" max="14338" width="11.77734375" style="623" customWidth="1"/>
    <col min="14339" max="14339" width="8.6640625" style="623" customWidth="1"/>
    <col min="14340" max="14340" width="9.6640625" style="623" customWidth="1"/>
    <col min="14341" max="14341" width="8.6640625" style="623" customWidth="1"/>
    <col min="14342" max="14342" width="9.6640625" style="623" customWidth="1"/>
    <col min="14343" max="14343" width="10.109375" style="623" customWidth="1"/>
    <col min="14344" max="14344" width="10.77734375" style="623" customWidth="1"/>
    <col min="14345" max="14345" width="10.44140625" style="623" customWidth="1"/>
    <col min="14346" max="14346" width="10.109375" style="623" customWidth="1"/>
    <col min="14347" max="14592" width="8.88671875" style="623"/>
    <col min="14593" max="14593" width="10.6640625" style="623" customWidth="1"/>
    <col min="14594" max="14594" width="11.77734375" style="623" customWidth="1"/>
    <col min="14595" max="14595" width="8.6640625" style="623" customWidth="1"/>
    <col min="14596" max="14596" width="9.6640625" style="623" customWidth="1"/>
    <col min="14597" max="14597" width="8.6640625" style="623" customWidth="1"/>
    <col min="14598" max="14598" width="9.6640625" style="623" customWidth="1"/>
    <col min="14599" max="14599" width="10.109375" style="623" customWidth="1"/>
    <col min="14600" max="14600" width="10.77734375" style="623" customWidth="1"/>
    <col min="14601" max="14601" width="10.44140625" style="623" customWidth="1"/>
    <col min="14602" max="14602" width="10.109375" style="623" customWidth="1"/>
    <col min="14603" max="14848" width="8.88671875" style="623"/>
    <col min="14849" max="14849" width="10.6640625" style="623" customWidth="1"/>
    <col min="14850" max="14850" width="11.77734375" style="623" customWidth="1"/>
    <col min="14851" max="14851" width="8.6640625" style="623" customWidth="1"/>
    <col min="14852" max="14852" width="9.6640625" style="623" customWidth="1"/>
    <col min="14853" max="14853" width="8.6640625" style="623" customWidth="1"/>
    <col min="14854" max="14854" width="9.6640625" style="623" customWidth="1"/>
    <col min="14855" max="14855" width="10.109375" style="623" customWidth="1"/>
    <col min="14856" max="14856" width="10.77734375" style="623" customWidth="1"/>
    <col min="14857" max="14857" width="10.44140625" style="623" customWidth="1"/>
    <col min="14858" max="14858" width="10.109375" style="623" customWidth="1"/>
    <col min="14859" max="15104" width="8.88671875" style="623"/>
    <col min="15105" max="15105" width="10.6640625" style="623" customWidth="1"/>
    <col min="15106" max="15106" width="11.77734375" style="623" customWidth="1"/>
    <col min="15107" max="15107" width="8.6640625" style="623" customWidth="1"/>
    <col min="15108" max="15108" width="9.6640625" style="623" customWidth="1"/>
    <col min="15109" max="15109" width="8.6640625" style="623" customWidth="1"/>
    <col min="15110" max="15110" width="9.6640625" style="623" customWidth="1"/>
    <col min="15111" max="15111" width="10.109375" style="623" customWidth="1"/>
    <col min="15112" max="15112" width="10.77734375" style="623" customWidth="1"/>
    <col min="15113" max="15113" width="10.44140625" style="623" customWidth="1"/>
    <col min="15114" max="15114" width="10.109375" style="623" customWidth="1"/>
    <col min="15115" max="15360" width="8.88671875" style="623"/>
    <col min="15361" max="15361" width="10.6640625" style="623" customWidth="1"/>
    <col min="15362" max="15362" width="11.77734375" style="623" customWidth="1"/>
    <col min="15363" max="15363" width="8.6640625" style="623" customWidth="1"/>
    <col min="15364" max="15364" width="9.6640625" style="623" customWidth="1"/>
    <col min="15365" max="15365" width="8.6640625" style="623" customWidth="1"/>
    <col min="15366" max="15366" width="9.6640625" style="623" customWidth="1"/>
    <col min="15367" max="15367" width="10.109375" style="623" customWidth="1"/>
    <col min="15368" max="15368" width="10.77734375" style="623" customWidth="1"/>
    <col min="15369" max="15369" width="10.44140625" style="623" customWidth="1"/>
    <col min="15370" max="15370" width="10.109375" style="623" customWidth="1"/>
    <col min="15371" max="15616" width="8.88671875" style="623"/>
    <col min="15617" max="15617" width="10.6640625" style="623" customWidth="1"/>
    <col min="15618" max="15618" width="11.77734375" style="623" customWidth="1"/>
    <col min="15619" max="15619" width="8.6640625" style="623" customWidth="1"/>
    <col min="15620" max="15620" width="9.6640625" style="623" customWidth="1"/>
    <col min="15621" max="15621" width="8.6640625" style="623" customWidth="1"/>
    <col min="15622" max="15622" width="9.6640625" style="623" customWidth="1"/>
    <col min="15623" max="15623" width="10.109375" style="623" customWidth="1"/>
    <col min="15624" max="15624" width="10.77734375" style="623" customWidth="1"/>
    <col min="15625" max="15625" width="10.44140625" style="623" customWidth="1"/>
    <col min="15626" max="15626" width="10.109375" style="623" customWidth="1"/>
    <col min="15627" max="15872" width="8.88671875" style="623"/>
    <col min="15873" max="15873" width="10.6640625" style="623" customWidth="1"/>
    <col min="15874" max="15874" width="11.77734375" style="623" customWidth="1"/>
    <col min="15875" max="15875" width="8.6640625" style="623" customWidth="1"/>
    <col min="15876" max="15876" width="9.6640625" style="623" customWidth="1"/>
    <col min="15877" max="15877" width="8.6640625" style="623" customWidth="1"/>
    <col min="15878" max="15878" width="9.6640625" style="623" customWidth="1"/>
    <col min="15879" max="15879" width="10.109375" style="623" customWidth="1"/>
    <col min="15880" max="15880" width="10.77734375" style="623" customWidth="1"/>
    <col min="15881" max="15881" width="10.44140625" style="623" customWidth="1"/>
    <col min="15882" max="15882" width="10.109375" style="623" customWidth="1"/>
    <col min="15883" max="16128" width="8.88671875" style="623"/>
    <col min="16129" max="16129" width="10.6640625" style="623" customWidth="1"/>
    <col min="16130" max="16130" width="11.77734375" style="623" customWidth="1"/>
    <col min="16131" max="16131" width="8.6640625" style="623" customWidth="1"/>
    <col min="16132" max="16132" width="9.6640625" style="623" customWidth="1"/>
    <col min="16133" max="16133" width="8.6640625" style="623" customWidth="1"/>
    <col min="16134" max="16134" width="9.6640625" style="623" customWidth="1"/>
    <col min="16135" max="16135" width="10.109375" style="623" customWidth="1"/>
    <col min="16136" max="16136" width="10.77734375" style="623" customWidth="1"/>
    <col min="16137" max="16137" width="10.44140625" style="623" customWidth="1"/>
    <col min="16138" max="16138" width="10.109375" style="623" customWidth="1"/>
    <col min="16139" max="16384" width="8.886718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661" t="s">
        <v>1298</v>
      </c>
      <c r="B3" s="1661"/>
      <c r="C3" s="1661"/>
      <c r="D3" s="1661"/>
      <c r="E3" s="1661"/>
      <c r="F3" s="1661"/>
      <c r="G3" s="1661"/>
      <c r="H3" s="1661"/>
      <c r="I3" s="1661"/>
      <c r="J3" s="1661"/>
    </row>
    <row r="4" spans="1:12" s="127" customFormat="1" ht="15">
      <c r="A4" s="1473"/>
      <c r="B4" s="1473"/>
      <c r="C4" s="1473"/>
      <c r="D4" s="1473"/>
      <c r="E4" s="1473"/>
      <c r="F4" s="1473"/>
    </row>
    <row r="5" spans="1:12" s="127" customFormat="1" ht="15.6" thickBot="1">
      <c r="A5" s="1536" t="s">
        <v>2043</v>
      </c>
      <c r="B5" s="1536"/>
      <c r="C5" s="1536"/>
      <c r="D5" s="1536"/>
      <c r="E5" s="1536"/>
      <c r="F5" s="1536"/>
      <c r="G5" s="1536"/>
      <c r="H5" s="1536"/>
      <c r="I5" s="1536"/>
      <c r="J5" s="1536"/>
    </row>
    <row r="6" spans="1:12" s="336" customFormat="1" ht="24" customHeight="1">
      <c r="A6" s="1660"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6.8" thickBot="1">
      <c r="A10" s="1541"/>
      <c r="B10" s="1542"/>
      <c r="C10" s="1547"/>
      <c r="D10" s="1548"/>
      <c r="E10" s="1555"/>
      <c r="F10" s="1556"/>
      <c r="G10" s="1555"/>
      <c r="H10" s="1556"/>
      <c r="I10" s="1560"/>
      <c r="J10" s="1561"/>
    </row>
    <row r="11" spans="1:12" s="336" customFormat="1" ht="23.1" customHeight="1">
      <c r="A11" s="1659" t="s">
        <v>1305</v>
      </c>
      <c r="B11" s="1567"/>
      <c r="C11" s="626"/>
      <c r="D11" s="726">
        <f>F11+H11+J11</f>
        <v>100553</v>
      </c>
      <c r="E11" s="627"/>
      <c r="F11" s="627">
        <f>SUM(F12:F34)</f>
        <v>47060</v>
      </c>
      <c r="G11" s="627"/>
      <c r="H11" s="627">
        <f>SUM(H12:H34)</f>
        <v>0</v>
      </c>
      <c r="I11" s="627"/>
      <c r="J11" s="627">
        <f>J12+J13+J14+J15+J16+J17+J18+J19+J20+J21+J22+J23+J24+J25+J26+J27+J28+J29+J30+J31+J32+J33+J34</f>
        <v>53493</v>
      </c>
      <c r="K11" s="623"/>
    </row>
    <row r="12" spans="1:12" s="336" customFormat="1" ht="23.1" customHeight="1">
      <c r="A12" s="1562" t="s">
        <v>1306</v>
      </c>
      <c r="B12" s="1563"/>
      <c r="C12" s="628"/>
      <c r="D12" s="627">
        <f t="shared" ref="D12:D34" si="0">F12+H12+J12</f>
        <v>31036</v>
      </c>
      <c r="E12" s="629"/>
      <c r="F12" s="627">
        <v>14056</v>
      </c>
      <c r="G12" s="629"/>
      <c r="H12" s="627">
        <v>0</v>
      </c>
      <c r="I12" s="629"/>
      <c r="J12" s="627">
        <v>16980</v>
      </c>
    </row>
    <row r="13" spans="1:12" s="336" customFormat="1" ht="23.1" customHeight="1">
      <c r="A13" s="1562" t="s">
        <v>1307</v>
      </c>
      <c r="B13" s="1563"/>
      <c r="C13" s="628"/>
      <c r="D13" s="627">
        <f t="shared" si="0"/>
        <v>19577</v>
      </c>
      <c r="E13" s="630"/>
      <c r="F13" s="627">
        <v>9460</v>
      </c>
      <c r="G13" s="630"/>
      <c r="H13" s="627">
        <v>0</v>
      </c>
      <c r="I13" s="630"/>
      <c r="J13" s="627">
        <v>10117</v>
      </c>
    </row>
    <row r="14" spans="1:12" s="336" customFormat="1" ht="23.1" customHeight="1">
      <c r="A14" s="1562" t="s">
        <v>1308</v>
      </c>
      <c r="B14" s="1563"/>
      <c r="C14" s="628"/>
      <c r="D14" s="627">
        <f t="shared" si="0"/>
        <v>5756</v>
      </c>
      <c r="E14" s="630"/>
      <c r="F14" s="627">
        <v>2156</v>
      </c>
      <c r="G14" s="630"/>
      <c r="H14" s="627">
        <v>0</v>
      </c>
      <c r="I14" s="630"/>
      <c r="J14" s="627">
        <v>3600</v>
      </c>
    </row>
    <row r="15" spans="1:12" s="336" customFormat="1" ht="23.1" customHeight="1">
      <c r="A15" s="1562" t="s">
        <v>1309</v>
      </c>
      <c r="B15" s="1563"/>
      <c r="C15" s="628"/>
      <c r="D15" s="627">
        <f t="shared" si="0"/>
        <v>9557</v>
      </c>
      <c r="E15" s="630"/>
      <c r="F15" s="627">
        <v>3355</v>
      </c>
      <c r="G15" s="630"/>
      <c r="H15" s="627">
        <v>0</v>
      </c>
      <c r="I15" s="630"/>
      <c r="J15" s="627">
        <v>6202</v>
      </c>
    </row>
    <row r="16" spans="1:12" s="336" customFormat="1" ht="23.1" customHeight="1">
      <c r="A16" s="1562" t="s">
        <v>1310</v>
      </c>
      <c r="B16" s="1563"/>
      <c r="C16" s="628"/>
      <c r="D16" s="627">
        <f t="shared" si="0"/>
        <v>10099</v>
      </c>
      <c r="E16" s="630"/>
      <c r="F16" s="627">
        <v>4148</v>
      </c>
      <c r="G16" s="630"/>
      <c r="H16" s="627">
        <v>0</v>
      </c>
      <c r="I16" s="630"/>
      <c r="J16" s="627">
        <v>5951</v>
      </c>
    </row>
    <row r="17" spans="1:11" ht="23.1" customHeight="1">
      <c r="A17" s="1562" t="s">
        <v>1311</v>
      </c>
      <c r="B17" s="1563"/>
      <c r="C17" s="628"/>
      <c r="D17" s="627">
        <f t="shared" si="0"/>
        <v>19470</v>
      </c>
      <c r="E17" s="630"/>
      <c r="F17" s="627">
        <v>10885</v>
      </c>
      <c r="G17" s="630"/>
      <c r="H17" s="627">
        <v>0</v>
      </c>
      <c r="I17" s="630"/>
      <c r="J17" s="627">
        <v>8585</v>
      </c>
      <c r="K17" s="336"/>
    </row>
    <row r="18" spans="1:11" ht="23.1" customHeight="1">
      <c r="A18" s="1562" t="s">
        <v>1312</v>
      </c>
      <c r="B18" s="1563"/>
      <c r="C18" s="628"/>
      <c r="D18" s="627">
        <f t="shared" si="0"/>
        <v>1135</v>
      </c>
      <c r="E18" s="630"/>
      <c r="F18" s="627">
        <v>1055</v>
      </c>
      <c r="G18" s="630"/>
      <c r="H18" s="627">
        <v>0</v>
      </c>
      <c r="I18" s="630"/>
      <c r="J18" s="627">
        <v>80</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f t="shared" si="0"/>
        <v>3067</v>
      </c>
      <c r="E20" s="630"/>
      <c r="F20" s="627">
        <v>1845</v>
      </c>
      <c r="G20" s="630"/>
      <c r="H20" s="627">
        <v>0</v>
      </c>
      <c r="I20" s="630"/>
      <c r="J20" s="627">
        <v>1222</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f t="shared" si="0"/>
        <v>400</v>
      </c>
      <c r="E22" s="630"/>
      <c r="F22" s="627">
        <v>0</v>
      </c>
      <c r="G22" s="630"/>
      <c r="H22" s="627">
        <v>0</v>
      </c>
      <c r="I22" s="630"/>
      <c r="J22" s="627">
        <v>400</v>
      </c>
    </row>
    <row r="23" spans="1:11" ht="23.1" customHeight="1">
      <c r="A23" s="1564" t="s">
        <v>1317</v>
      </c>
      <c r="B23" s="1565"/>
      <c r="C23" s="628"/>
      <c r="D23" s="627">
        <f t="shared" si="0"/>
        <v>150</v>
      </c>
      <c r="E23" s="630"/>
      <c r="F23" s="627">
        <v>0</v>
      </c>
      <c r="G23" s="630"/>
      <c r="H23" s="627">
        <v>0</v>
      </c>
      <c r="I23" s="630"/>
      <c r="J23" s="627">
        <v>150</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f t="shared" si="0"/>
        <v>13</v>
      </c>
      <c r="E25" s="630"/>
      <c r="F25" s="627">
        <v>0</v>
      </c>
      <c r="G25" s="630"/>
      <c r="H25" s="630">
        <v>0</v>
      </c>
      <c r="I25" s="630"/>
      <c r="J25" s="630">
        <v>13</v>
      </c>
    </row>
    <row r="26" spans="1:11" ht="23.1" customHeight="1">
      <c r="A26" s="1564" t="s">
        <v>1320</v>
      </c>
      <c r="B26" s="1565"/>
      <c r="C26" s="628"/>
      <c r="D26" s="627">
        <f t="shared" si="0"/>
        <v>3</v>
      </c>
      <c r="E26" s="630"/>
      <c r="F26" s="627">
        <v>0</v>
      </c>
      <c r="G26" s="630"/>
      <c r="H26" s="630">
        <v>0</v>
      </c>
      <c r="I26" s="630"/>
      <c r="J26" s="630">
        <v>3</v>
      </c>
    </row>
    <row r="27" spans="1:11" ht="23.1" customHeight="1">
      <c r="A27" s="1564" t="s">
        <v>1321</v>
      </c>
      <c r="B27" s="1565"/>
      <c r="C27" s="628"/>
      <c r="D27" s="627">
        <f t="shared" si="0"/>
        <v>150</v>
      </c>
      <c r="E27" s="630"/>
      <c r="F27" s="627">
        <v>0</v>
      </c>
      <c r="G27" s="630"/>
      <c r="H27" s="630">
        <v>0</v>
      </c>
      <c r="I27" s="630"/>
      <c r="J27" s="630">
        <v>150</v>
      </c>
    </row>
    <row r="28" spans="1:11" ht="23.1" customHeight="1">
      <c r="A28" s="1564" t="s">
        <v>1322</v>
      </c>
      <c r="B28" s="1565"/>
      <c r="C28" s="626"/>
      <c r="D28" s="627">
        <f t="shared" si="0"/>
        <v>0</v>
      </c>
      <c r="E28" s="631"/>
      <c r="F28" s="627">
        <v>0</v>
      </c>
      <c r="G28" s="631"/>
      <c r="H28" s="631">
        <v>0</v>
      </c>
      <c r="I28" s="631"/>
      <c r="J28" s="631">
        <v>0</v>
      </c>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25</v>
      </c>
      <c r="E30" s="631"/>
      <c r="F30" s="632">
        <v>0</v>
      </c>
      <c r="G30" s="631"/>
      <c r="H30" s="631">
        <v>0</v>
      </c>
      <c r="I30" s="631"/>
      <c r="J30" s="631">
        <v>25</v>
      </c>
    </row>
    <row r="31" spans="1:11" ht="37.5" customHeight="1">
      <c r="A31" s="1564" t="s">
        <v>1325</v>
      </c>
      <c r="B31" s="1565"/>
      <c r="C31" s="626"/>
      <c r="D31" s="632">
        <f t="shared" si="0"/>
        <v>100</v>
      </c>
      <c r="E31" s="631"/>
      <c r="F31" s="632">
        <v>100</v>
      </c>
      <c r="G31" s="631"/>
      <c r="H31" s="631">
        <v>0</v>
      </c>
      <c r="I31" s="631"/>
      <c r="J31" s="631">
        <v>0</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16.8" thickBot="1">
      <c r="A34" s="1569" t="s">
        <v>1328</v>
      </c>
      <c r="B34" s="1570"/>
      <c r="C34" s="633"/>
      <c r="D34" s="634">
        <f t="shared" si="0"/>
        <v>15</v>
      </c>
      <c r="E34" s="635"/>
      <c r="F34" s="634">
        <v>0</v>
      </c>
      <c r="G34" s="635"/>
      <c r="H34" s="635">
        <v>0</v>
      </c>
      <c r="I34" s="635"/>
      <c r="J34" s="635">
        <v>15</v>
      </c>
    </row>
    <row r="35" spans="1:10">
      <c r="A35" s="299"/>
      <c r="B35" s="621"/>
      <c r="C35" s="127"/>
      <c r="D35" s="127"/>
      <c r="E35" s="160"/>
      <c r="F35" s="160"/>
      <c r="G35" s="160"/>
      <c r="J35" s="160" t="s">
        <v>2044</v>
      </c>
    </row>
    <row r="36" spans="1:10">
      <c r="A36" s="636" t="s">
        <v>1330</v>
      </c>
      <c r="B36" s="637"/>
    </row>
    <row r="37" spans="1:10" ht="30.6" customHeight="1">
      <c r="A37" s="1568" t="s">
        <v>1331</v>
      </c>
      <c r="B37" s="1568"/>
      <c r="C37" s="1568"/>
      <c r="D37" s="1568"/>
      <c r="E37" s="1568"/>
      <c r="F37" s="1568"/>
      <c r="G37" s="1568"/>
      <c r="H37" s="1568"/>
      <c r="I37" s="1568"/>
      <c r="J37" s="1568"/>
    </row>
    <row r="38" spans="1:10">
      <c r="A38" s="638" t="s">
        <v>1332</v>
      </c>
      <c r="B38" s="637"/>
    </row>
    <row r="39" spans="1:10">
      <c r="A39" s="639"/>
    </row>
  </sheetData>
  <mergeCells count="39">
    <mergeCell ref="A4:F4"/>
    <mergeCell ref="A1:B1"/>
    <mergeCell ref="H1:J1"/>
    <mergeCell ref="A2:B2"/>
    <mergeCell ref="H2:J2"/>
    <mergeCell ref="A3:J3"/>
    <mergeCell ref="A5:J5"/>
    <mergeCell ref="A6:B10"/>
    <mergeCell ref="C6:D10"/>
    <mergeCell ref="E6:J6"/>
    <mergeCell ref="E7:F10"/>
    <mergeCell ref="G7:H10"/>
    <mergeCell ref="I7:J10"/>
    <mergeCell ref="A19:B19"/>
    <mergeCell ref="A20:B20"/>
    <mergeCell ref="A21:B21"/>
    <mergeCell ref="A22:B22"/>
    <mergeCell ref="A11:B11"/>
    <mergeCell ref="A12:B12"/>
    <mergeCell ref="A13:B13"/>
    <mergeCell ref="A14:B14"/>
    <mergeCell ref="A15:B15"/>
    <mergeCell ref="A16:B16"/>
    <mergeCell ref="A37:J37"/>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s>
  <phoneticPr fontId="15" type="noConversion"/>
  <hyperlinks>
    <hyperlink ref="K1" location="預告統計資料發布時間表!A1" display="回發布時間表" xr:uid="{C697E25E-44FA-4974-81F4-0D66C65B4692}"/>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F1C9-E8DE-4B02-8396-B0A252CD1C59}">
  <dimension ref="A1:L41"/>
  <sheetViews>
    <sheetView workbookViewId="0">
      <selection activeCell="K1" sqref="K1:L1"/>
    </sheetView>
  </sheetViews>
  <sheetFormatPr defaultRowHeight="16.2"/>
  <cols>
    <col min="1" max="1" width="10.6640625" style="623" customWidth="1"/>
    <col min="2" max="2" width="11.77734375" style="623" customWidth="1"/>
    <col min="3" max="3" width="8.6640625" style="623" customWidth="1"/>
    <col min="4" max="4" width="10.77734375" style="623" customWidth="1"/>
    <col min="5" max="5" width="8.6640625" style="623" customWidth="1"/>
    <col min="6" max="6" width="9.6640625" style="623" customWidth="1"/>
    <col min="7" max="7" width="10.109375" style="623" customWidth="1"/>
    <col min="8" max="8" width="10.77734375" style="623" customWidth="1"/>
    <col min="9" max="9" width="10.44140625" style="623" customWidth="1"/>
    <col min="10" max="10" width="10.109375" style="623" customWidth="1"/>
    <col min="11" max="256" width="8.88671875" style="623"/>
    <col min="257" max="257" width="10.6640625" style="623" customWidth="1"/>
    <col min="258" max="258" width="11.77734375" style="623" customWidth="1"/>
    <col min="259" max="259" width="8.6640625" style="623" customWidth="1"/>
    <col min="260" max="260" width="9.6640625" style="623" customWidth="1"/>
    <col min="261" max="261" width="8.6640625" style="623" customWidth="1"/>
    <col min="262" max="262" width="9.6640625" style="623" customWidth="1"/>
    <col min="263" max="263" width="10.109375" style="623" customWidth="1"/>
    <col min="264" max="264" width="10.77734375" style="623" customWidth="1"/>
    <col min="265" max="265" width="10.44140625" style="623" customWidth="1"/>
    <col min="266" max="266" width="10.109375" style="623" customWidth="1"/>
    <col min="267" max="512" width="8.88671875" style="623"/>
    <col min="513" max="513" width="10.6640625" style="623" customWidth="1"/>
    <col min="514" max="514" width="11.77734375" style="623" customWidth="1"/>
    <col min="515" max="515" width="8.6640625" style="623" customWidth="1"/>
    <col min="516" max="516" width="9.6640625" style="623" customWidth="1"/>
    <col min="517" max="517" width="8.6640625" style="623" customWidth="1"/>
    <col min="518" max="518" width="9.6640625" style="623" customWidth="1"/>
    <col min="519" max="519" width="10.109375" style="623" customWidth="1"/>
    <col min="520" max="520" width="10.77734375" style="623" customWidth="1"/>
    <col min="521" max="521" width="10.44140625" style="623" customWidth="1"/>
    <col min="522" max="522" width="10.109375" style="623" customWidth="1"/>
    <col min="523" max="768" width="8.88671875" style="623"/>
    <col min="769" max="769" width="10.6640625" style="623" customWidth="1"/>
    <col min="770" max="770" width="11.77734375" style="623" customWidth="1"/>
    <col min="771" max="771" width="8.6640625" style="623" customWidth="1"/>
    <col min="772" max="772" width="9.6640625" style="623" customWidth="1"/>
    <col min="773" max="773" width="8.6640625" style="623" customWidth="1"/>
    <col min="774" max="774" width="9.6640625" style="623" customWidth="1"/>
    <col min="775" max="775" width="10.109375" style="623" customWidth="1"/>
    <col min="776" max="776" width="10.77734375" style="623" customWidth="1"/>
    <col min="777" max="777" width="10.44140625" style="623" customWidth="1"/>
    <col min="778" max="778" width="10.109375" style="623" customWidth="1"/>
    <col min="779" max="1024" width="8.88671875" style="623"/>
    <col min="1025" max="1025" width="10.6640625" style="623" customWidth="1"/>
    <col min="1026" max="1026" width="11.77734375" style="623" customWidth="1"/>
    <col min="1027" max="1027" width="8.6640625" style="623" customWidth="1"/>
    <col min="1028" max="1028" width="9.6640625" style="623" customWidth="1"/>
    <col min="1029" max="1029" width="8.6640625" style="623" customWidth="1"/>
    <col min="1030" max="1030" width="9.6640625" style="623" customWidth="1"/>
    <col min="1031" max="1031" width="10.109375" style="623" customWidth="1"/>
    <col min="1032" max="1032" width="10.77734375" style="623" customWidth="1"/>
    <col min="1033" max="1033" width="10.44140625" style="623" customWidth="1"/>
    <col min="1034" max="1034" width="10.109375" style="623" customWidth="1"/>
    <col min="1035" max="1280" width="8.88671875" style="623"/>
    <col min="1281" max="1281" width="10.6640625" style="623" customWidth="1"/>
    <col min="1282" max="1282" width="11.77734375" style="623" customWidth="1"/>
    <col min="1283" max="1283" width="8.6640625" style="623" customWidth="1"/>
    <col min="1284" max="1284" width="9.6640625" style="623" customWidth="1"/>
    <col min="1285" max="1285" width="8.6640625" style="623" customWidth="1"/>
    <col min="1286" max="1286" width="9.6640625" style="623" customWidth="1"/>
    <col min="1287" max="1287" width="10.109375" style="623" customWidth="1"/>
    <col min="1288" max="1288" width="10.77734375" style="623" customWidth="1"/>
    <col min="1289" max="1289" width="10.44140625" style="623" customWidth="1"/>
    <col min="1290" max="1290" width="10.109375" style="623" customWidth="1"/>
    <col min="1291" max="1536" width="8.88671875" style="623"/>
    <col min="1537" max="1537" width="10.6640625" style="623" customWidth="1"/>
    <col min="1538" max="1538" width="11.77734375" style="623" customWidth="1"/>
    <col min="1539" max="1539" width="8.6640625" style="623" customWidth="1"/>
    <col min="1540" max="1540" width="9.6640625" style="623" customWidth="1"/>
    <col min="1541" max="1541" width="8.6640625" style="623" customWidth="1"/>
    <col min="1542" max="1542" width="9.6640625" style="623" customWidth="1"/>
    <col min="1543" max="1543" width="10.109375" style="623" customWidth="1"/>
    <col min="1544" max="1544" width="10.77734375" style="623" customWidth="1"/>
    <col min="1545" max="1545" width="10.44140625" style="623" customWidth="1"/>
    <col min="1546" max="1546" width="10.109375" style="623" customWidth="1"/>
    <col min="1547" max="1792" width="8.88671875" style="623"/>
    <col min="1793" max="1793" width="10.6640625" style="623" customWidth="1"/>
    <col min="1794" max="1794" width="11.77734375" style="623" customWidth="1"/>
    <col min="1795" max="1795" width="8.6640625" style="623" customWidth="1"/>
    <col min="1796" max="1796" width="9.6640625" style="623" customWidth="1"/>
    <col min="1797" max="1797" width="8.6640625" style="623" customWidth="1"/>
    <col min="1798" max="1798" width="9.6640625" style="623" customWidth="1"/>
    <col min="1799" max="1799" width="10.109375" style="623" customWidth="1"/>
    <col min="1800" max="1800" width="10.77734375" style="623" customWidth="1"/>
    <col min="1801" max="1801" width="10.44140625" style="623" customWidth="1"/>
    <col min="1802" max="1802" width="10.109375" style="623" customWidth="1"/>
    <col min="1803" max="2048" width="8.88671875" style="623"/>
    <col min="2049" max="2049" width="10.6640625" style="623" customWidth="1"/>
    <col min="2050" max="2050" width="11.77734375" style="623" customWidth="1"/>
    <col min="2051" max="2051" width="8.6640625" style="623" customWidth="1"/>
    <col min="2052" max="2052" width="9.6640625" style="623" customWidth="1"/>
    <col min="2053" max="2053" width="8.6640625" style="623" customWidth="1"/>
    <col min="2054" max="2054" width="9.6640625" style="623" customWidth="1"/>
    <col min="2055" max="2055" width="10.109375" style="623" customWidth="1"/>
    <col min="2056" max="2056" width="10.77734375" style="623" customWidth="1"/>
    <col min="2057" max="2057" width="10.44140625" style="623" customWidth="1"/>
    <col min="2058" max="2058" width="10.109375" style="623" customWidth="1"/>
    <col min="2059" max="2304" width="8.88671875" style="623"/>
    <col min="2305" max="2305" width="10.6640625" style="623" customWidth="1"/>
    <col min="2306" max="2306" width="11.77734375" style="623" customWidth="1"/>
    <col min="2307" max="2307" width="8.6640625" style="623" customWidth="1"/>
    <col min="2308" max="2308" width="9.6640625" style="623" customWidth="1"/>
    <col min="2309" max="2309" width="8.6640625" style="623" customWidth="1"/>
    <col min="2310" max="2310" width="9.6640625" style="623" customWidth="1"/>
    <col min="2311" max="2311" width="10.109375" style="623" customWidth="1"/>
    <col min="2312" max="2312" width="10.77734375" style="623" customWidth="1"/>
    <col min="2313" max="2313" width="10.44140625" style="623" customWidth="1"/>
    <col min="2314" max="2314" width="10.109375" style="623" customWidth="1"/>
    <col min="2315" max="2560" width="8.88671875" style="623"/>
    <col min="2561" max="2561" width="10.6640625" style="623" customWidth="1"/>
    <col min="2562" max="2562" width="11.77734375" style="623" customWidth="1"/>
    <col min="2563" max="2563" width="8.6640625" style="623" customWidth="1"/>
    <col min="2564" max="2564" width="9.6640625" style="623" customWidth="1"/>
    <col min="2565" max="2565" width="8.6640625" style="623" customWidth="1"/>
    <col min="2566" max="2566" width="9.6640625" style="623" customWidth="1"/>
    <col min="2567" max="2567" width="10.109375" style="623" customWidth="1"/>
    <col min="2568" max="2568" width="10.77734375" style="623" customWidth="1"/>
    <col min="2569" max="2569" width="10.44140625" style="623" customWidth="1"/>
    <col min="2570" max="2570" width="10.109375" style="623" customWidth="1"/>
    <col min="2571" max="2816" width="8.88671875" style="623"/>
    <col min="2817" max="2817" width="10.6640625" style="623" customWidth="1"/>
    <col min="2818" max="2818" width="11.77734375" style="623" customWidth="1"/>
    <col min="2819" max="2819" width="8.6640625" style="623" customWidth="1"/>
    <col min="2820" max="2820" width="9.6640625" style="623" customWidth="1"/>
    <col min="2821" max="2821" width="8.6640625" style="623" customWidth="1"/>
    <col min="2822" max="2822" width="9.6640625" style="623" customWidth="1"/>
    <col min="2823" max="2823" width="10.109375" style="623" customWidth="1"/>
    <col min="2824" max="2824" width="10.77734375" style="623" customWidth="1"/>
    <col min="2825" max="2825" width="10.44140625" style="623" customWidth="1"/>
    <col min="2826" max="2826" width="10.109375" style="623" customWidth="1"/>
    <col min="2827" max="3072" width="8.88671875" style="623"/>
    <col min="3073" max="3073" width="10.6640625" style="623" customWidth="1"/>
    <col min="3074" max="3074" width="11.77734375" style="623" customWidth="1"/>
    <col min="3075" max="3075" width="8.6640625" style="623" customWidth="1"/>
    <col min="3076" max="3076" width="9.6640625" style="623" customWidth="1"/>
    <col min="3077" max="3077" width="8.6640625" style="623" customWidth="1"/>
    <col min="3078" max="3078" width="9.6640625" style="623" customWidth="1"/>
    <col min="3079" max="3079" width="10.109375" style="623" customWidth="1"/>
    <col min="3080" max="3080" width="10.77734375" style="623" customWidth="1"/>
    <col min="3081" max="3081" width="10.44140625" style="623" customWidth="1"/>
    <col min="3082" max="3082" width="10.109375" style="623" customWidth="1"/>
    <col min="3083" max="3328" width="8.88671875" style="623"/>
    <col min="3329" max="3329" width="10.6640625" style="623" customWidth="1"/>
    <col min="3330" max="3330" width="11.77734375" style="623" customWidth="1"/>
    <col min="3331" max="3331" width="8.6640625" style="623" customWidth="1"/>
    <col min="3332" max="3332" width="9.6640625" style="623" customWidth="1"/>
    <col min="3333" max="3333" width="8.6640625" style="623" customWidth="1"/>
    <col min="3334" max="3334" width="9.6640625" style="623" customWidth="1"/>
    <col min="3335" max="3335" width="10.109375" style="623" customWidth="1"/>
    <col min="3336" max="3336" width="10.77734375" style="623" customWidth="1"/>
    <col min="3337" max="3337" width="10.44140625" style="623" customWidth="1"/>
    <col min="3338" max="3338" width="10.109375" style="623" customWidth="1"/>
    <col min="3339" max="3584" width="8.88671875" style="623"/>
    <col min="3585" max="3585" width="10.6640625" style="623" customWidth="1"/>
    <col min="3586" max="3586" width="11.77734375" style="623" customWidth="1"/>
    <col min="3587" max="3587" width="8.6640625" style="623" customWidth="1"/>
    <col min="3588" max="3588" width="9.6640625" style="623" customWidth="1"/>
    <col min="3589" max="3589" width="8.6640625" style="623" customWidth="1"/>
    <col min="3590" max="3590" width="9.6640625" style="623" customWidth="1"/>
    <col min="3591" max="3591" width="10.109375" style="623" customWidth="1"/>
    <col min="3592" max="3592" width="10.77734375" style="623" customWidth="1"/>
    <col min="3593" max="3593" width="10.44140625" style="623" customWidth="1"/>
    <col min="3594" max="3594" width="10.109375" style="623" customWidth="1"/>
    <col min="3595" max="3840" width="8.88671875" style="623"/>
    <col min="3841" max="3841" width="10.6640625" style="623" customWidth="1"/>
    <col min="3842" max="3842" width="11.77734375" style="623" customWidth="1"/>
    <col min="3843" max="3843" width="8.6640625" style="623" customWidth="1"/>
    <col min="3844" max="3844" width="9.6640625" style="623" customWidth="1"/>
    <col min="3845" max="3845" width="8.6640625" style="623" customWidth="1"/>
    <col min="3846" max="3846" width="9.6640625" style="623" customWidth="1"/>
    <col min="3847" max="3847" width="10.109375" style="623" customWidth="1"/>
    <col min="3848" max="3848" width="10.77734375" style="623" customWidth="1"/>
    <col min="3849" max="3849" width="10.44140625" style="623" customWidth="1"/>
    <col min="3850" max="3850" width="10.109375" style="623" customWidth="1"/>
    <col min="3851" max="4096" width="8.88671875" style="623"/>
    <col min="4097" max="4097" width="10.6640625" style="623" customWidth="1"/>
    <col min="4098" max="4098" width="11.77734375" style="623" customWidth="1"/>
    <col min="4099" max="4099" width="8.6640625" style="623" customWidth="1"/>
    <col min="4100" max="4100" width="9.6640625" style="623" customWidth="1"/>
    <col min="4101" max="4101" width="8.6640625" style="623" customWidth="1"/>
    <col min="4102" max="4102" width="9.6640625" style="623" customWidth="1"/>
    <col min="4103" max="4103" width="10.109375" style="623" customWidth="1"/>
    <col min="4104" max="4104" width="10.77734375" style="623" customWidth="1"/>
    <col min="4105" max="4105" width="10.44140625" style="623" customWidth="1"/>
    <col min="4106" max="4106" width="10.109375" style="623" customWidth="1"/>
    <col min="4107" max="4352" width="8.88671875" style="623"/>
    <col min="4353" max="4353" width="10.6640625" style="623" customWidth="1"/>
    <col min="4354" max="4354" width="11.77734375" style="623" customWidth="1"/>
    <col min="4355" max="4355" width="8.6640625" style="623" customWidth="1"/>
    <col min="4356" max="4356" width="9.6640625" style="623" customWidth="1"/>
    <col min="4357" max="4357" width="8.6640625" style="623" customWidth="1"/>
    <col min="4358" max="4358" width="9.6640625" style="623" customWidth="1"/>
    <col min="4359" max="4359" width="10.109375" style="623" customWidth="1"/>
    <col min="4360" max="4360" width="10.77734375" style="623" customWidth="1"/>
    <col min="4361" max="4361" width="10.44140625" style="623" customWidth="1"/>
    <col min="4362" max="4362" width="10.109375" style="623" customWidth="1"/>
    <col min="4363" max="4608" width="8.88671875" style="623"/>
    <col min="4609" max="4609" width="10.6640625" style="623" customWidth="1"/>
    <col min="4610" max="4610" width="11.77734375" style="623" customWidth="1"/>
    <col min="4611" max="4611" width="8.6640625" style="623" customWidth="1"/>
    <col min="4612" max="4612" width="9.6640625" style="623" customWidth="1"/>
    <col min="4613" max="4613" width="8.6640625" style="623" customWidth="1"/>
    <col min="4614" max="4614" width="9.6640625" style="623" customWidth="1"/>
    <col min="4615" max="4615" width="10.109375" style="623" customWidth="1"/>
    <col min="4616" max="4616" width="10.77734375" style="623" customWidth="1"/>
    <col min="4617" max="4617" width="10.44140625" style="623" customWidth="1"/>
    <col min="4618" max="4618" width="10.109375" style="623" customWidth="1"/>
    <col min="4619" max="4864" width="8.88671875" style="623"/>
    <col min="4865" max="4865" width="10.6640625" style="623" customWidth="1"/>
    <col min="4866" max="4866" width="11.77734375" style="623" customWidth="1"/>
    <col min="4867" max="4867" width="8.6640625" style="623" customWidth="1"/>
    <col min="4868" max="4868" width="9.6640625" style="623" customWidth="1"/>
    <col min="4869" max="4869" width="8.6640625" style="623" customWidth="1"/>
    <col min="4870" max="4870" width="9.6640625" style="623" customWidth="1"/>
    <col min="4871" max="4871" width="10.109375" style="623" customWidth="1"/>
    <col min="4872" max="4872" width="10.77734375" style="623" customWidth="1"/>
    <col min="4873" max="4873" width="10.44140625" style="623" customWidth="1"/>
    <col min="4874" max="4874" width="10.109375" style="623" customWidth="1"/>
    <col min="4875" max="5120" width="8.88671875" style="623"/>
    <col min="5121" max="5121" width="10.6640625" style="623" customWidth="1"/>
    <col min="5122" max="5122" width="11.77734375" style="623" customWidth="1"/>
    <col min="5123" max="5123" width="8.6640625" style="623" customWidth="1"/>
    <col min="5124" max="5124" width="9.6640625" style="623" customWidth="1"/>
    <col min="5125" max="5125" width="8.6640625" style="623" customWidth="1"/>
    <col min="5126" max="5126" width="9.6640625" style="623" customWidth="1"/>
    <col min="5127" max="5127" width="10.109375" style="623" customWidth="1"/>
    <col min="5128" max="5128" width="10.77734375" style="623" customWidth="1"/>
    <col min="5129" max="5129" width="10.44140625" style="623" customWidth="1"/>
    <col min="5130" max="5130" width="10.109375" style="623" customWidth="1"/>
    <col min="5131" max="5376" width="8.88671875" style="623"/>
    <col min="5377" max="5377" width="10.6640625" style="623" customWidth="1"/>
    <col min="5378" max="5378" width="11.77734375" style="623" customWidth="1"/>
    <col min="5379" max="5379" width="8.6640625" style="623" customWidth="1"/>
    <col min="5380" max="5380" width="9.6640625" style="623" customWidth="1"/>
    <col min="5381" max="5381" width="8.6640625" style="623" customWidth="1"/>
    <col min="5382" max="5382" width="9.6640625" style="623" customWidth="1"/>
    <col min="5383" max="5383" width="10.109375" style="623" customWidth="1"/>
    <col min="5384" max="5384" width="10.77734375" style="623" customWidth="1"/>
    <col min="5385" max="5385" width="10.44140625" style="623" customWidth="1"/>
    <col min="5386" max="5386" width="10.109375" style="623" customWidth="1"/>
    <col min="5387" max="5632" width="8.88671875" style="623"/>
    <col min="5633" max="5633" width="10.6640625" style="623" customWidth="1"/>
    <col min="5634" max="5634" width="11.77734375" style="623" customWidth="1"/>
    <col min="5635" max="5635" width="8.6640625" style="623" customWidth="1"/>
    <col min="5636" max="5636" width="9.6640625" style="623" customWidth="1"/>
    <col min="5637" max="5637" width="8.6640625" style="623" customWidth="1"/>
    <col min="5638" max="5638" width="9.6640625" style="623" customWidth="1"/>
    <col min="5639" max="5639" width="10.109375" style="623" customWidth="1"/>
    <col min="5640" max="5640" width="10.77734375" style="623" customWidth="1"/>
    <col min="5641" max="5641" width="10.44140625" style="623" customWidth="1"/>
    <col min="5642" max="5642" width="10.109375" style="623" customWidth="1"/>
    <col min="5643" max="5888" width="8.88671875" style="623"/>
    <col min="5889" max="5889" width="10.6640625" style="623" customWidth="1"/>
    <col min="5890" max="5890" width="11.77734375" style="623" customWidth="1"/>
    <col min="5891" max="5891" width="8.6640625" style="623" customWidth="1"/>
    <col min="5892" max="5892" width="9.6640625" style="623" customWidth="1"/>
    <col min="5893" max="5893" width="8.6640625" style="623" customWidth="1"/>
    <col min="5894" max="5894" width="9.6640625" style="623" customWidth="1"/>
    <col min="5895" max="5895" width="10.109375" style="623" customWidth="1"/>
    <col min="5896" max="5896" width="10.77734375" style="623" customWidth="1"/>
    <col min="5897" max="5897" width="10.44140625" style="623" customWidth="1"/>
    <col min="5898" max="5898" width="10.109375" style="623" customWidth="1"/>
    <col min="5899" max="6144" width="8.88671875" style="623"/>
    <col min="6145" max="6145" width="10.6640625" style="623" customWidth="1"/>
    <col min="6146" max="6146" width="11.77734375" style="623" customWidth="1"/>
    <col min="6147" max="6147" width="8.6640625" style="623" customWidth="1"/>
    <col min="6148" max="6148" width="9.6640625" style="623" customWidth="1"/>
    <col min="6149" max="6149" width="8.6640625" style="623" customWidth="1"/>
    <col min="6150" max="6150" width="9.6640625" style="623" customWidth="1"/>
    <col min="6151" max="6151" width="10.109375" style="623" customWidth="1"/>
    <col min="6152" max="6152" width="10.77734375" style="623" customWidth="1"/>
    <col min="6153" max="6153" width="10.44140625" style="623" customWidth="1"/>
    <col min="6154" max="6154" width="10.109375" style="623" customWidth="1"/>
    <col min="6155" max="6400" width="8.88671875" style="623"/>
    <col min="6401" max="6401" width="10.6640625" style="623" customWidth="1"/>
    <col min="6402" max="6402" width="11.77734375" style="623" customWidth="1"/>
    <col min="6403" max="6403" width="8.6640625" style="623" customWidth="1"/>
    <col min="6404" max="6404" width="9.6640625" style="623" customWidth="1"/>
    <col min="6405" max="6405" width="8.6640625" style="623" customWidth="1"/>
    <col min="6406" max="6406" width="9.6640625" style="623" customWidth="1"/>
    <col min="6407" max="6407" width="10.109375" style="623" customWidth="1"/>
    <col min="6408" max="6408" width="10.77734375" style="623" customWidth="1"/>
    <col min="6409" max="6409" width="10.44140625" style="623" customWidth="1"/>
    <col min="6410" max="6410" width="10.109375" style="623" customWidth="1"/>
    <col min="6411" max="6656" width="8.88671875" style="623"/>
    <col min="6657" max="6657" width="10.6640625" style="623" customWidth="1"/>
    <col min="6658" max="6658" width="11.77734375" style="623" customWidth="1"/>
    <col min="6659" max="6659" width="8.6640625" style="623" customWidth="1"/>
    <col min="6660" max="6660" width="9.6640625" style="623" customWidth="1"/>
    <col min="6661" max="6661" width="8.6640625" style="623" customWidth="1"/>
    <col min="6662" max="6662" width="9.6640625" style="623" customWidth="1"/>
    <col min="6663" max="6663" width="10.109375" style="623" customWidth="1"/>
    <col min="6664" max="6664" width="10.77734375" style="623" customWidth="1"/>
    <col min="6665" max="6665" width="10.44140625" style="623" customWidth="1"/>
    <col min="6666" max="6666" width="10.109375" style="623" customWidth="1"/>
    <col min="6667" max="6912" width="8.88671875" style="623"/>
    <col min="6913" max="6913" width="10.6640625" style="623" customWidth="1"/>
    <col min="6914" max="6914" width="11.77734375" style="623" customWidth="1"/>
    <col min="6915" max="6915" width="8.6640625" style="623" customWidth="1"/>
    <col min="6916" max="6916" width="9.6640625" style="623" customWidth="1"/>
    <col min="6917" max="6917" width="8.6640625" style="623" customWidth="1"/>
    <col min="6918" max="6918" width="9.6640625" style="623" customWidth="1"/>
    <col min="6919" max="6919" width="10.109375" style="623" customWidth="1"/>
    <col min="6920" max="6920" width="10.77734375" style="623" customWidth="1"/>
    <col min="6921" max="6921" width="10.44140625" style="623" customWidth="1"/>
    <col min="6922" max="6922" width="10.109375" style="623" customWidth="1"/>
    <col min="6923" max="7168" width="8.88671875" style="623"/>
    <col min="7169" max="7169" width="10.6640625" style="623" customWidth="1"/>
    <col min="7170" max="7170" width="11.77734375" style="623" customWidth="1"/>
    <col min="7171" max="7171" width="8.6640625" style="623" customWidth="1"/>
    <col min="7172" max="7172" width="9.6640625" style="623" customWidth="1"/>
    <col min="7173" max="7173" width="8.6640625" style="623" customWidth="1"/>
    <col min="7174" max="7174" width="9.6640625" style="623" customWidth="1"/>
    <col min="7175" max="7175" width="10.109375" style="623" customWidth="1"/>
    <col min="7176" max="7176" width="10.77734375" style="623" customWidth="1"/>
    <col min="7177" max="7177" width="10.44140625" style="623" customWidth="1"/>
    <col min="7178" max="7178" width="10.109375" style="623" customWidth="1"/>
    <col min="7179" max="7424" width="8.88671875" style="623"/>
    <col min="7425" max="7425" width="10.6640625" style="623" customWidth="1"/>
    <col min="7426" max="7426" width="11.77734375" style="623" customWidth="1"/>
    <col min="7427" max="7427" width="8.6640625" style="623" customWidth="1"/>
    <col min="7428" max="7428" width="9.6640625" style="623" customWidth="1"/>
    <col min="7429" max="7429" width="8.6640625" style="623" customWidth="1"/>
    <col min="7430" max="7430" width="9.6640625" style="623" customWidth="1"/>
    <col min="7431" max="7431" width="10.109375" style="623" customWidth="1"/>
    <col min="7432" max="7432" width="10.77734375" style="623" customWidth="1"/>
    <col min="7433" max="7433" width="10.44140625" style="623" customWidth="1"/>
    <col min="7434" max="7434" width="10.109375" style="623" customWidth="1"/>
    <col min="7435" max="7680" width="8.88671875" style="623"/>
    <col min="7681" max="7681" width="10.6640625" style="623" customWidth="1"/>
    <col min="7682" max="7682" width="11.77734375" style="623" customWidth="1"/>
    <col min="7683" max="7683" width="8.6640625" style="623" customWidth="1"/>
    <col min="7684" max="7684" width="9.6640625" style="623" customWidth="1"/>
    <col min="7685" max="7685" width="8.6640625" style="623" customWidth="1"/>
    <col min="7686" max="7686" width="9.6640625" style="623" customWidth="1"/>
    <col min="7687" max="7687" width="10.109375" style="623" customWidth="1"/>
    <col min="7688" max="7688" width="10.77734375" style="623" customWidth="1"/>
    <col min="7689" max="7689" width="10.44140625" style="623" customWidth="1"/>
    <col min="7690" max="7690" width="10.109375" style="623" customWidth="1"/>
    <col min="7691" max="7936" width="8.88671875" style="623"/>
    <col min="7937" max="7937" width="10.6640625" style="623" customWidth="1"/>
    <col min="7938" max="7938" width="11.77734375" style="623" customWidth="1"/>
    <col min="7939" max="7939" width="8.6640625" style="623" customWidth="1"/>
    <col min="7940" max="7940" width="9.6640625" style="623" customWidth="1"/>
    <col min="7941" max="7941" width="8.6640625" style="623" customWidth="1"/>
    <col min="7942" max="7942" width="9.6640625" style="623" customWidth="1"/>
    <col min="7943" max="7943" width="10.109375" style="623" customWidth="1"/>
    <col min="7944" max="7944" width="10.77734375" style="623" customWidth="1"/>
    <col min="7945" max="7945" width="10.44140625" style="623" customWidth="1"/>
    <col min="7946" max="7946" width="10.109375" style="623" customWidth="1"/>
    <col min="7947" max="8192" width="8.88671875" style="623"/>
    <col min="8193" max="8193" width="10.6640625" style="623" customWidth="1"/>
    <col min="8194" max="8194" width="11.77734375" style="623" customWidth="1"/>
    <col min="8195" max="8195" width="8.6640625" style="623" customWidth="1"/>
    <col min="8196" max="8196" width="9.6640625" style="623" customWidth="1"/>
    <col min="8197" max="8197" width="8.6640625" style="623" customWidth="1"/>
    <col min="8198" max="8198" width="9.6640625" style="623" customWidth="1"/>
    <col min="8199" max="8199" width="10.109375" style="623" customWidth="1"/>
    <col min="8200" max="8200" width="10.77734375" style="623" customWidth="1"/>
    <col min="8201" max="8201" width="10.44140625" style="623" customWidth="1"/>
    <col min="8202" max="8202" width="10.109375" style="623" customWidth="1"/>
    <col min="8203" max="8448" width="8.88671875" style="623"/>
    <col min="8449" max="8449" width="10.6640625" style="623" customWidth="1"/>
    <col min="8450" max="8450" width="11.77734375" style="623" customWidth="1"/>
    <col min="8451" max="8451" width="8.6640625" style="623" customWidth="1"/>
    <col min="8452" max="8452" width="9.6640625" style="623" customWidth="1"/>
    <col min="8453" max="8453" width="8.6640625" style="623" customWidth="1"/>
    <col min="8454" max="8454" width="9.6640625" style="623" customWidth="1"/>
    <col min="8455" max="8455" width="10.109375" style="623" customWidth="1"/>
    <col min="8456" max="8456" width="10.77734375" style="623" customWidth="1"/>
    <col min="8457" max="8457" width="10.44140625" style="623" customWidth="1"/>
    <col min="8458" max="8458" width="10.109375" style="623" customWidth="1"/>
    <col min="8459" max="8704" width="8.88671875" style="623"/>
    <col min="8705" max="8705" width="10.6640625" style="623" customWidth="1"/>
    <col min="8706" max="8706" width="11.77734375" style="623" customWidth="1"/>
    <col min="8707" max="8707" width="8.6640625" style="623" customWidth="1"/>
    <col min="8708" max="8708" width="9.6640625" style="623" customWidth="1"/>
    <col min="8709" max="8709" width="8.6640625" style="623" customWidth="1"/>
    <col min="8710" max="8710" width="9.6640625" style="623" customWidth="1"/>
    <col min="8711" max="8711" width="10.109375" style="623" customWidth="1"/>
    <col min="8712" max="8712" width="10.77734375" style="623" customWidth="1"/>
    <col min="8713" max="8713" width="10.44140625" style="623" customWidth="1"/>
    <col min="8714" max="8714" width="10.109375" style="623" customWidth="1"/>
    <col min="8715" max="8960" width="8.88671875" style="623"/>
    <col min="8961" max="8961" width="10.6640625" style="623" customWidth="1"/>
    <col min="8962" max="8962" width="11.77734375" style="623" customWidth="1"/>
    <col min="8963" max="8963" width="8.6640625" style="623" customWidth="1"/>
    <col min="8964" max="8964" width="9.6640625" style="623" customWidth="1"/>
    <col min="8965" max="8965" width="8.6640625" style="623" customWidth="1"/>
    <col min="8966" max="8966" width="9.6640625" style="623" customWidth="1"/>
    <col min="8967" max="8967" width="10.109375" style="623" customWidth="1"/>
    <col min="8968" max="8968" width="10.77734375" style="623" customWidth="1"/>
    <col min="8969" max="8969" width="10.44140625" style="623" customWidth="1"/>
    <col min="8970" max="8970" width="10.109375" style="623" customWidth="1"/>
    <col min="8971" max="9216" width="8.88671875" style="623"/>
    <col min="9217" max="9217" width="10.6640625" style="623" customWidth="1"/>
    <col min="9218" max="9218" width="11.77734375" style="623" customWidth="1"/>
    <col min="9219" max="9219" width="8.6640625" style="623" customWidth="1"/>
    <col min="9220" max="9220" width="9.6640625" style="623" customWidth="1"/>
    <col min="9221" max="9221" width="8.6640625" style="623" customWidth="1"/>
    <col min="9222" max="9222" width="9.6640625" style="623" customWidth="1"/>
    <col min="9223" max="9223" width="10.109375" style="623" customWidth="1"/>
    <col min="9224" max="9224" width="10.77734375" style="623" customWidth="1"/>
    <col min="9225" max="9225" width="10.44140625" style="623" customWidth="1"/>
    <col min="9226" max="9226" width="10.109375" style="623" customWidth="1"/>
    <col min="9227" max="9472" width="8.88671875" style="623"/>
    <col min="9473" max="9473" width="10.6640625" style="623" customWidth="1"/>
    <col min="9474" max="9474" width="11.77734375" style="623" customWidth="1"/>
    <col min="9475" max="9475" width="8.6640625" style="623" customWidth="1"/>
    <col min="9476" max="9476" width="9.6640625" style="623" customWidth="1"/>
    <col min="9477" max="9477" width="8.6640625" style="623" customWidth="1"/>
    <col min="9478" max="9478" width="9.6640625" style="623" customWidth="1"/>
    <col min="9479" max="9479" width="10.109375" style="623" customWidth="1"/>
    <col min="9480" max="9480" width="10.77734375" style="623" customWidth="1"/>
    <col min="9481" max="9481" width="10.44140625" style="623" customWidth="1"/>
    <col min="9482" max="9482" width="10.109375" style="623" customWidth="1"/>
    <col min="9483" max="9728" width="8.88671875" style="623"/>
    <col min="9729" max="9729" width="10.6640625" style="623" customWidth="1"/>
    <col min="9730" max="9730" width="11.77734375" style="623" customWidth="1"/>
    <col min="9731" max="9731" width="8.6640625" style="623" customWidth="1"/>
    <col min="9732" max="9732" width="9.6640625" style="623" customWidth="1"/>
    <col min="9733" max="9733" width="8.6640625" style="623" customWidth="1"/>
    <col min="9734" max="9734" width="9.6640625" style="623" customWidth="1"/>
    <col min="9735" max="9735" width="10.109375" style="623" customWidth="1"/>
    <col min="9736" max="9736" width="10.77734375" style="623" customWidth="1"/>
    <col min="9737" max="9737" width="10.44140625" style="623" customWidth="1"/>
    <col min="9738" max="9738" width="10.109375" style="623" customWidth="1"/>
    <col min="9739" max="9984" width="8.88671875" style="623"/>
    <col min="9985" max="9985" width="10.6640625" style="623" customWidth="1"/>
    <col min="9986" max="9986" width="11.77734375" style="623" customWidth="1"/>
    <col min="9987" max="9987" width="8.6640625" style="623" customWidth="1"/>
    <col min="9988" max="9988" width="9.6640625" style="623" customWidth="1"/>
    <col min="9989" max="9989" width="8.6640625" style="623" customWidth="1"/>
    <col min="9990" max="9990" width="9.6640625" style="623" customWidth="1"/>
    <col min="9991" max="9991" width="10.109375" style="623" customWidth="1"/>
    <col min="9992" max="9992" width="10.77734375" style="623" customWidth="1"/>
    <col min="9993" max="9993" width="10.44140625" style="623" customWidth="1"/>
    <col min="9994" max="9994" width="10.109375" style="623" customWidth="1"/>
    <col min="9995" max="10240" width="8.88671875" style="623"/>
    <col min="10241" max="10241" width="10.6640625" style="623" customWidth="1"/>
    <col min="10242" max="10242" width="11.77734375" style="623" customWidth="1"/>
    <col min="10243" max="10243" width="8.6640625" style="623" customWidth="1"/>
    <col min="10244" max="10244" width="9.6640625" style="623" customWidth="1"/>
    <col min="10245" max="10245" width="8.6640625" style="623" customWidth="1"/>
    <col min="10246" max="10246" width="9.6640625" style="623" customWidth="1"/>
    <col min="10247" max="10247" width="10.109375" style="623" customWidth="1"/>
    <col min="10248" max="10248" width="10.77734375" style="623" customWidth="1"/>
    <col min="10249" max="10249" width="10.44140625" style="623" customWidth="1"/>
    <col min="10250" max="10250" width="10.109375" style="623" customWidth="1"/>
    <col min="10251" max="10496" width="8.88671875" style="623"/>
    <col min="10497" max="10497" width="10.6640625" style="623" customWidth="1"/>
    <col min="10498" max="10498" width="11.77734375" style="623" customWidth="1"/>
    <col min="10499" max="10499" width="8.6640625" style="623" customWidth="1"/>
    <col min="10500" max="10500" width="9.6640625" style="623" customWidth="1"/>
    <col min="10501" max="10501" width="8.6640625" style="623" customWidth="1"/>
    <col min="10502" max="10502" width="9.6640625" style="623" customWidth="1"/>
    <col min="10503" max="10503" width="10.109375" style="623" customWidth="1"/>
    <col min="10504" max="10504" width="10.77734375" style="623" customWidth="1"/>
    <col min="10505" max="10505" width="10.44140625" style="623" customWidth="1"/>
    <col min="10506" max="10506" width="10.109375" style="623" customWidth="1"/>
    <col min="10507" max="10752" width="8.88671875" style="623"/>
    <col min="10753" max="10753" width="10.6640625" style="623" customWidth="1"/>
    <col min="10754" max="10754" width="11.77734375" style="623" customWidth="1"/>
    <col min="10755" max="10755" width="8.6640625" style="623" customWidth="1"/>
    <col min="10756" max="10756" width="9.6640625" style="623" customWidth="1"/>
    <col min="10757" max="10757" width="8.6640625" style="623" customWidth="1"/>
    <col min="10758" max="10758" width="9.6640625" style="623" customWidth="1"/>
    <col min="10759" max="10759" width="10.109375" style="623" customWidth="1"/>
    <col min="10760" max="10760" width="10.77734375" style="623" customWidth="1"/>
    <col min="10761" max="10761" width="10.44140625" style="623" customWidth="1"/>
    <col min="10762" max="10762" width="10.109375" style="623" customWidth="1"/>
    <col min="10763" max="11008" width="8.88671875" style="623"/>
    <col min="11009" max="11009" width="10.6640625" style="623" customWidth="1"/>
    <col min="11010" max="11010" width="11.77734375" style="623" customWidth="1"/>
    <col min="11011" max="11011" width="8.6640625" style="623" customWidth="1"/>
    <col min="11012" max="11012" width="9.6640625" style="623" customWidth="1"/>
    <col min="11013" max="11013" width="8.6640625" style="623" customWidth="1"/>
    <col min="11014" max="11014" width="9.6640625" style="623" customWidth="1"/>
    <col min="11015" max="11015" width="10.109375" style="623" customWidth="1"/>
    <col min="11016" max="11016" width="10.77734375" style="623" customWidth="1"/>
    <col min="11017" max="11017" width="10.44140625" style="623" customWidth="1"/>
    <col min="11018" max="11018" width="10.109375" style="623" customWidth="1"/>
    <col min="11019" max="11264" width="8.88671875" style="623"/>
    <col min="11265" max="11265" width="10.6640625" style="623" customWidth="1"/>
    <col min="11266" max="11266" width="11.77734375" style="623" customWidth="1"/>
    <col min="11267" max="11267" width="8.6640625" style="623" customWidth="1"/>
    <col min="11268" max="11268" width="9.6640625" style="623" customWidth="1"/>
    <col min="11269" max="11269" width="8.6640625" style="623" customWidth="1"/>
    <col min="11270" max="11270" width="9.6640625" style="623" customWidth="1"/>
    <col min="11271" max="11271" width="10.109375" style="623" customWidth="1"/>
    <col min="11272" max="11272" width="10.77734375" style="623" customWidth="1"/>
    <col min="11273" max="11273" width="10.44140625" style="623" customWidth="1"/>
    <col min="11274" max="11274" width="10.109375" style="623" customWidth="1"/>
    <col min="11275" max="11520" width="8.88671875" style="623"/>
    <col min="11521" max="11521" width="10.6640625" style="623" customWidth="1"/>
    <col min="11522" max="11522" width="11.77734375" style="623" customWidth="1"/>
    <col min="11523" max="11523" width="8.6640625" style="623" customWidth="1"/>
    <col min="11524" max="11524" width="9.6640625" style="623" customWidth="1"/>
    <col min="11525" max="11525" width="8.6640625" style="623" customWidth="1"/>
    <col min="11526" max="11526" width="9.6640625" style="623" customWidth="1"/>
    <col min="11527" max="11527" width="10.109375" style="623" customWidth="1"/>
    <col min="11528" max="11528" width="10.77734375" style="623" customWidth="1"/>
    <col min="11529" max="11529" width="10.44140625" style="623" customWidth="1"/>
    <col min="11530" max="11530" width="10.109375" style="623" customWidth="1"/>
    <col min="11531" max="11776" width="8.88671875" style="623"/>
    <col min="11777" max="11777" width="10.6640625" style="623" customWidth="1"/>
    <col min="11778" max="11778" width="11.77734375" style="623" customWidth="1"/>
    <col min="11779" max="11779" width="8.6640625" style="623" customWidth="1"/>
    <col min="11780" max="11780" width="9.6640625" style="623" customWidth="1"/>
    <col min="11781" max="11781" width="8.6640625" style="623" customWidth="1"/>
    <col min="11782" max="11782" width="9.6640625" style="623" customWidth="1"/>
    <col min="11783" max="11783" width="10.109375" style="623" customWidth="1"/>
    <col min="11784" max="11784" width="10.77734375" style="623" customWidth="1"/>
    <col min="11785" max="11785" width="10.44140625" style="623" customWidth="1"/>
    <col min="11786" max="11786" width="10.109375" style="623" customWidth="1"/>
    <col min="11787" max="12032" width="8.88671875" style="623"/>
    <col min="12033" max="12033" width="10.6640625" style="623" customWidth="1"/>
    <col min="12034" max="12034" width="11.77734375" style="623" customWidth="1"/>
    <col min="12035" max="12035" width="8.6640625" style="623" customWidth="1"/>
    <col min="12036" max="12036" width="9.6640625" style="623" customWidth="1"/>
    <col min="12037" max="12037" width="8.6640625" style="623" customWidth="1"/>
    <col min="12038" max="12038" width="9.6640625" style="623" customWidth="1"/>
    <col min="12039" max="12039" width="10.109375" style="623" customWidth="1"/>
    <col min="12040" max="12040" width="10.77734375" style="623" customWidth="1"/>
    <col min="12041" max="12041" width="10.44140625" style="623" customWidth="1"/>
    <col min="12042" max="12042" width="10.109375" style="623" customWidth="1"/>
    <col min="12043" max="12288" width="8.88671875" style="623"/>
    <col min="12289" max="12289" width="10.6640625" style="623" customWidth="1"/>
    <col min="12290" max="12290" width="11.77734375" style="623" customWidth="1"/>
    <col min="12291" max="12291" width="8.6640625" style="623" customWidth="1"/>
    <col min="12292" max="12292" width="9.6640625" style="623" customWidth="1"/>
    <col min="12293" max="12293" width="8.6640625" style="623" customWidth="1"/>
    <col min="12294" max="12294" width="9.6640625" style="623" customWidth="1"/>
    <col min="12295" max="12295" width="10.109375" style="623" customWidth="1"/>
    <col min="12296" max="12296" width="10.77734375" style="623" customWidth="1"/>
    <col min="12297" max="12297" width="10.44140625" style="623" customWidth="1"/>
    <col min="12298" max="12298" width="10.109375" style="623" customWidth="1"/>
    <col min="12299" max="12544" width="8.88671875" style="623"/>
    <col min="12545" max="12545" width="10.6640625" style="623" customWidth="1"/>
    <col min="12546" max="12546" width="11.77734375" style="623" customWidth="1"/>
    <col min="12547" max="12547" width="8.6640625" style="623" customWidth="1"/>
    <col min="12548" max="12548" width="9.6640625" style="623" customWidth="1"/>
    <col min="12549" max="12549" width="8.6640625" style="623" customWidth="1"/>
    <col min="12550" max="12550" width="9.6640625" style="623" customWidth="1"/>
    <col min="12551" max="12551" width="10.109375" style="623" customWidth="1"/>
    <col min="12552" max="12552" width="10.77734375" style="623" customWidth="1"/>
    <col min="12553" max="12553" width="10.44140625" style="623" customWidth="1"/>
    <col min="12554" max="12554" width="10.109375" style="623" customWidth="1"/>
    <col min="12555" max="12800" width="8.88671875" style="623"/>
    <col min="12801" max="12801" width="10.6640625" style="623" customWidth="1"/>
    <col min="12802" max="12802" width="11.77734375" style="623" customWidth="1"/>
    <col min="12803" max="12803" width="8.6640625" style="623" customWidth="1"/>
    <col min="12804" max="12804" width="9.6640625" style="623" customWidth="1"/>
    <col min="12805" max="12805" width="8.6640625" style="623" customWidth="1"/>
    <col min="12806" max="12806" width="9.6640625" style="623" customWidth="1"/>
    <col min="12807" max="12807" width="10.109375" style="623" customWidth="1"/>
    <col min="12808" max="12808" width="10.77734375" style="623" customWidth="1"/>
    <col min="12809" max="12809" width="10.44140625" style="623" customWidth="1"/>
    <col min="12810" max="12810" width="10.109375" style="623" customWidth="1"/>
    <col min="12811" max="13056" width="8.88671875" style="623"/>
    <col min="13057" max="13057" width="10.6640625" style="623" customWidth="1"/>
    <col min="13058" max="13058" width="11.77734375" style="623" customWidth="1"/>
    <col min="13059" max="13059" width="8.6640625" style="623" customWidth="1"/>
    <col min="13060" max="13060" width="9.6640625" style="623" customWidth="1"/>
    <col min="13061" max="13061" width="8.6640625" style="623" customWidth="1"/>
    <col min="13062" max="13062" width="9.6640625" style="623" customWidth="1"/>
    <col min="13063" max="13063" width="10.109375" style="623" customWidth="1"/>
    <col min="13064" max="13064" width="10.77734375" style="623" customWidth="1"/>
    <col min="13065" max="13065" width="10.44140625" style="623" customWidth="1"/>
    <col min="13066" max="13066" width="10.109375" style="623" customWidth="1"/>
    <col min="13067" max="13312" width="8.88671875" style="623"/>
    <col min="13313" max="13313" width="10.6640625" style="623" customWidth="1"/>
    <col min="13314" max="13314" width="11.77734375" style="623" customWidth="1"/>
    <col min="13315" max="13315" width="8.6640625" style="623" customWidth="1"/>
    <col min="13316" max="13316" width="9.6640625" style="623" customWidth="1"/>
    <col min="13317" max="13317" width="8.6640625" style="623" customWidth="1"/>
    <col min="13318" max="13318" width="9.6640625" style="623" customWidth="1"/>
    <col min="13319" max="13319" width="10.109375" style="623" customWidth="1"/>
    <col min="13320" max="13320" width="10.77734375" style="623" customWidth="1"/>
    <col min="13321" max="13321" width="10.44140625" style="623" customWidth="1"/>
    <col min="13322" max="13322" width="10.109375" style="623" customWidth="1"/>
    <col min="13323" max="13568" width="8.88671875" style="623"/>
    <col min="13569" max="13569" width="10.6640625" style="623" customWidth="1"/>
    <col min="13570" max="13570" width="11.77734375" style="623" customWidth="1"/>
    <col min="13571" max="13571" width="8.6640625" style="623" customWidth="1"/>
    <col min="13572" max="13572" width="9.6640625" style="623" customWidth="1"/>
    <col min="13573" max="13573" width="8.6640625" style="623" customWidth="1"/>
    <col min="13574" max="13574" width="9.6640625" style="623" customWidth="1"/>
    <col min="13575" max="13575" width="10.109375" style="623" customWidth="1"/>
    <col min="13576" max="13576" width="10.77734375" style="623" customWidth="1"/>
    <col min="13577" max="13577" width="10.44140625" style="623" customWidth="1"/>
    <col min="13578" max="13578" width="10.109375" style="623" customWidth="1"/>
    <col min="13579" max="13824" width="8.88671875" style="623"/>
    <col min="13825" max="13825" width="10.6640625" style="623" customWidth="1"/>
    <col min="13826" max="13826" width="11.77734375" style="623" customWidth="1"/>
    <col min="13827" max="13827" width="8.6640625" style="623" customWidth="1"/>
    <col min="13828" max="13828" width="9.6640625" style="623" customWidth="1"/>
    <col min="13829" max="13829" width="8.6640625" style="623" customWidth="1"/>
    <col min="13830" max="13830" width="9.6640625" style="623" customWidth="1"/>
    <col min="13831" max="13831" width="10.109375" style="623" customWidth="1"/>
    <col min="13832" max="13832" width="10.77734375" style="623" customWidth="1"/>
    <col min="13833" max="13833" width="10.44140625" style="623" customWidth="1"/>
    <col min="13834" max="13834" width="10.109375" style="623" customWidth="1"/>
    <col min="13835" max="14080" width="8.88671875" style="623"/>
    <col min="14081" max="14081" width="10.6640625" style="623" customWidth="1"/>
    <col min="14082" max="14082" width="11.77734375" style="623" customWidth="1"/>
    <col min="14083" max="14083" width="8.6640625" style="623" customWidth="1"/>
    <col min="14084" max="14084" width="9.6640625" style="623" customWidth="1"/>
    <col min="14085" max="14085" width="8.6640625" style="623" customWidth="1"/>
    <col min="14086" max="14086" width="9.6640625" style="623" customWidth="1"/>
    <col min="14087" max="14087" width="10.109375" style="623" customWidth="1"/>
    <col min="14088" max="14088" width="10.77734375" style="623" customWidth="1"/>
    <col min="14089" max="14089" width="10.44140625" style="623" customWidth="1"/>
    <col min="14090" max="14090" width="10.109375" style="623" customWidth="1"/>
    <col min="14091" max="14336" width="8.88671875" style="623"/>
    <col min="14337" max="14337" width="10.6640625" style="623" customWidth="1"/>
    <col min="14338" max="14338" width="11.77734375" style="623" customWidth="1"/>
    <col min="14339" max="14339" width="8.6640625" style="623" customWidth="1"/>
    <col min="14340" max="14340" width="9.6640625" style="623" customWidth="1"/>
    <col min="14341" max="14341" width="8.6640625" style="623" customWidth="1"/>
    <col min="14342" max="14342" width="9.6640625" style="623" customWidth="1"/>
    <col min="14343" max="14343" width="10.109375" style="623" customWidth="1"/>
    <col min="14344" max="14344" width="10.77734375" style="623" customWidth="1"/>
    <col min="14345" max="14345" width="10.44140625" style="623" customWidth="1"/>
    <col min="14346" max="14346" width="10.109375" style="623" customWidth="1"/>
    <col min="14347" max="14592" width="8.88671875" style="623"/>
    <col min="14593" max="14593" width="10.6640625" style="623" customWidth="1"/>
    <col min="14594" max="14594" width="11.77734375" style="623" customWidth="1"/>
    <col min="14595" max="14595" width="8.6640625" style="623" customWidth="1"/>
    <col min="14596" max="14596" width="9.6640625" style="623" customWidth="1"/>
    <col min="14597" max="14597" width="8.6640625" style="623" customWidth="1"/>
    <col min="14598" max="14598" width="9.6640625" style="623" customWidth="1"/>
    <col min="14599" max="14599" width="10.109375" style="623" customWidth="1"/>
    <col min="14600" max="14600" width="10.77734375" style="623" customWidth="1"/>
    <col min="14601" max="14601" width="10.44140625" style="623" customWidth="1"/>
    <col min="14602" max="14602" width="10.109375" style="623" customWidth="1"/>
    <col min="14603" max="14848" width="8.88671875" style="623"/>
    <col min="14849" max="14849" width="10.6640625" style="623" customWidth="1"/>
    <col min="14850" max="14850" width="11.77734375" style="623" customWidth="1"/>
    <col min="14851" max="14851" width="8.6640625" style="623" customWidth="1"/>
    <col min="14852" max="14852" width="9.6640625" style="623" customWidth="1"/>
    <col min="14853" max="14853" width="8.6640625" style="623" customWidth="1"/>
    <col min="14854" max="14854" width="9.6640625" style="623" customWidth="1"/>
    <col min="14855" max="14855" width="10.109375" style="623" customWidth="1"/>
    <col min="14856" max="14856" width="10.77734375" style="623" customWidth="1"/>
    <col min="14857" max="14857" width="10.44140625" style="623" customWidth="1"/>
    <col min="14858" max="14858" width="10.109375" style="623" customWidth="1"/>
    <col min="14859" max="15104" width="8.88671875" style="623"/>
    <col min="15105" max="15105" width="10.6640625" style="623" customWidth="1"/>
    <col min="15106" max="15106" width="11.77734375" style="623" customWidth="1"/>
    <col min="15107" max="15107" width="8.6640625" style="623" customWidth="1"/>
    <col min="15108" max="15108" width="9.6640625" style="623" customWidth="1"/>
    <col min="15109" max="15109" width="8.6640625" style="623" customWidth="1"/>
    <col min="15110" max="15110" width="9.6640625" style="623" customWidth="1"/>
    <col min="15111" max="15111" width="10.109375" style="623" customWidth="1"/>
    <col min="15112" max="15112" width="10.77734375" style="623" customWidth="1"/>
    <col min="15113" max="15113" width="10.44140625" style="623" customWidth="1"/>
    <col min="15114" max="15114" width="10.109375" style="623" customWidth="1"/>
    <col min="15115" max="15360" width="8.88671875" style="623"/>
    <col min="15361" max="15361" width="10.6640625" style="623" customWidth="1"/>
    <col min="15362" max="15362" width="11.77734375" style="623" customWidth="1"/>
    <col min="15363" max="15363" width="8.6640625" style="623" customWidth="1"/>
    <col min="15364" max="15364" width="9.6640625" style="623" customWidth="1"/>
    <col min="15365" max="15365" width="8.6640625" style="623" customWidth="1"/>
    <col min="15366" max="15366" width="9.6640625" style="623" customWidth="1"/>
    <col min="15367" max="15367" width="10.109375" style="623" customWidth="1"/>
    <col min="15368" max="15368" width="10.77734375" style="623" customWidth="1"/>
    <col min="15369" max="15369" width="10.44140625" style="623" customWidth="1"/>
    <col min="15370" max="15370" width="10.109375" style="623" customWidth="1"/>
    <col min="15371" max="15616" width="8.88671875" style="623"/>
    <col min="15617" max="15617" width="10.6640625" style="623" customWidth="1"/>
    <col min="15618" max="15618" width="11.77734375" style="623" customWidth="1"/>
    <col min="15619" max="15619" width="8.6640625" style="623" customWidth="1"/>
    <col min="15620" max="15620" width="9.6640625" style="623" customWidth="1"/>
    <col min="15621" max="15621" width="8.6640625" style="623" customWidth="1"/>
    <col min="15622" max="15622" width="9.6640625" style="623" customWidth="1"/>
    <col min="15623" max="15623" width="10.109375" style="623" customWidth="1"/>
    <col min="15624" max="15624" width="10.77734375" style="623" customWidth="1"/>
    <col min="15625" max="15625" width="10.44140625" style="623" customWidth="1"/>
    <col min="15626" max="15626" width="10.109375" style="623" customWidth="1"/>
    <col min="15627" max="15872" width="8.88671875" style="623"/>
    <col min="15873" max="15873" width="10.6640625" style="623" customWidth="1"/>
    <col min="15874" max="15874" width="11.77734375" style="623" customWidth="1"/>
    <col min="15875" max="15875" width="8.6640625" style="623" customWidth="1"/>
    <col min="15876" max="15876" width="9.6640625" style="623" customWidth="1"/>
    <col min="15877" max="15877" width="8.6640625" style="623" customWidth="1"/>
    <col min="15878" max="15878" width="9.6640625" style="623" customWidth="1"/>
    <col min="15879" max="15879" width="10.109375" style="623" customWidth="1"/>
    <col min="15880" max="15880" width="10.77734375" style="623" customWidth="1"/>
    <col min="15881" max="15881" width="10.44140625" style="623" customWidth="1"/>
    <col min="15882" max="15882" width="10.109375" style="623" customWidth="1"/>
    <col min="15883" max="16128" width="8.88671875" style="623"/>
    <col min="16129" max="16129" width="10.6640625" style="623" customWidth="1"/>
    <col min="16130" max="16130" width="11.77734375" style="623" customWidth="1"/>
    <col min="16131" max="16131" width="8.6640625" style="623" customWidth="1"/>
    <col min="16132" max="16132" width="9.6640625" style="623" customWidth="1"/>
    <col min="16133" max="16133" width="8.6640625" style="623" customWidth="1"/>
    <col min="16134" max="16134" width="9.6640625" style="623" customWidth="1"/>
    <col min="16135" max="16135" width="10.109375" style="623" customWidth="1"/>
    <col min="16136" max="16136" width="10.77734375" style="623" customWidth="1"/>
    <col min="16137" max="16137" width="10.44140625" style="623" customWidth="1"/>
    <col min="16138" max="16138" width="10.109375" style="623" customWidth="1"/>
    <col min="16139" max="16384" width="8.88671875" style="623"/>
  </cols>
  <sheetData>
    <row r="1" spans="1:12" ht="16.8" thickBot="1">
      <c r="A1" s="1531" t="s">
        <v>1293</v>
      </c>
      <c r="B1" s="1532"/>
      <c r="G1" s="624" t="s">
        <v>754</v>
      </c>
      <c r="H1" s="1531" t="s">
        <v>1285</v>
      </c>
      <c r="I1" s="1533"/>
      <c r="J1" s="1532"/>
      <c r="K1" s="1453" t="s">
        <v>49</v>
      </c>
      <c r="L1" s="1453"/>
    </row>
    <row r="2" spans="1:12" ht="16.8" thickBot="1">
      <c r="A2" s="1531" t="s">
        <v>1294</v>
      </c>
      <c r="B2" s="1532"/>
      <c r="C2" s="625" t="s">
        <v>1295</v>
      </c>
      <c r="D2" s="340"/>
      <c r="G2" s="624" t="s">
        <v>1296</v>
      </c>
      <c r="H2" s="1534" t="s">
        <v>1297</v>
      </c>
      <c r="I2" s="1533"/>
      <c r="J2" s="1532"/>
    </row>
    <row r="3" spans="1:12" s="127" customFormat="1" ht="24.6">
      <c r="A3" s="1535" t="s">
        <v>1298</v>
      </c>
      <c r="B3" s="1535"/>
      <c r="C3" s="1535"/>
      <c r="D3" s="1535"/>
      <c r="E3" s="1535"/>
      <c r="F3" s="1535"/>
      <c r="G3" s="1535"/>
      <c r="H3" s="1535"/>
      <c r="I3" s="1535"/>
      <c r="J3" s="1535"/>
    </row>
    <row r="4" spans="1:12" s="127" customFormat="1" ht="15">
      <c r="A4" s="1473"/>
      <c r="B4" s="1473"/>
      <c r="C4" s="1473"/>
      <c r="D4" s="1473"/>
      <c r="E4" s="1473"/>
      <c r="F4" s="1473"/>
    </row>
    <row r="5" spans="1:12" s="127" customFormat="1" ht="15.6" thickBot="1">
      <c r="A5" s="1536" t="s">
        <v>2153</v>
      </c>
      <c r="B5" s="1536"/>
      <c r="C5" s="1536"/>
      <c r="D5" s="1536"/>
      <c r="E5" s="1536"/>
      <c r="F5" s="1536"/>
      <c r="G5" s="1536"/>
      <c r="H5" s="1536"/>
      <c r="I5" s="1536"/>
      <c r="J5" s="1536"/>
    </row>
    <row r="6" spans="1:12" s="336" customFormat="1" ht="24" customHeight="1">
      <c r="A6" s="1537" t="s">
        <v>762</v>
      </c>
      <c r="B6" s="1538"/>
      <c r="C6" s="1543" t="s">
        <v>1300</v>
      </c>
      <c r="D6" s="1544"/>
      <c r="E6" s="1549" t="s">
        <v>1301</v>
      </c>
      <c r="F6" s="1550"/>
      <c r="G6" s="1550"/>
      <c r="H6" s="1550"/>
      <c r="I6" s="1550"/>
      <c r="J6" s="1550"/>
    </row>
    <row r="7" spans="1:12" ht="15" customHeight="1">
      <c r="A7" s="1539"/>
      <c r="B7" s="1540"/>
      <c r="C7" s="1545"/>
      <c r="D7" s="1546"/>
      <c r="E7" s="1551" t="s">
        <v>1302</v>
      </c>
      <c r="F7" s="1552"/>
      <c r="G7" s="1551" t="s">
        <v>1303</v>
      </c>
      <c r="H7" s="1552"/>
      <c r="I7" s="1551" t="s">
        <v>1304</v>
      </c>
      <c r="J7" s="1557"/>
      <c r="K7" s="336"/>
    </row>
    <row r="8" spans="1:12" ht="18" customHeight="1">
      <c r="A8" s="1539"/>
      <c r="B8" s="1540"/>
      <c r="C8" s="1545"/>
      <c r="D8" s="1546"/>
      <c r="E8" s="1553"/>
      <c r="F8" s="1554"/>
      <c r="G8" s="1553"/>
      <c r="H8" s="1554"/>
      <c r="I8" s="1558"/>
      <c r="J8" s="1559"/>
      <c r="K8" s="336"/>
    </row>
    <row r="9" spans="1:12" ht="17.25" customHeight="1">
      <c r="A9" s="1539"/>
      <c r="B9" s="1540"/>
      <c r="C9" s="1545"/>
      <c r="D9" s="1546"/>
      <c r="E9" s="1553"/>
      <c r="F9" s="1554"/>
      <c r="G9" s="1553"/>
      <c r="H9" s="1554"/>
      <c r="I9" s="1558"/>
      <c r="J9" s="1559"/>
      <c r="K9" s="336"/>
    </row>
    <row r="10" spans="1:12" s="336" customFormat="1" ht="16.8" thickBot="1">
      <c r="A10" s="1541"/>
      <c r="B10" s="1542"/>
      <c r="C10" s="1547"/>
      <c r="D10" s="1548"/>
      <c r="E10" s="1555"/>
      <c r="F10" s="1556"/>
      <c r="G10" s="1555"/>
      <c r="H10" s="1556"/>
      <c r="I10" s="1560"/>
      <c r="J10" s="1561"/>
    </row>
    <row r="11" spans="1:12" s="336" customFormat="1" ht="23.1" customHeight="1">
      <c r="A11" s="1566" t="s">
        <v>1305</v>
      </c>
      <c r="B11" s="1567"/>
      <c r="C11" s="626"/>
      <c r="D11" s="1313">
        <f>F11+H11+J11</f>
        <v>134736</v>
      </c>
      <c r="E11" s="627"/>
      <c r="F11" s="627">
        <f>SUM(F12:F34)</f>
        <v>51833</v>
      </c>
      <c r="G11" s="627"/>
      <c r="H11" s="627">
        <f>SUM(H12:H34)</f>
        <v>0</v>
      </c>
      <c r="I11" s="627"/>
      <c r="J11" s="627">
        <f>J12+J13+J14+J15+J16+J17+J18+J19+J20+J21+J22+J23+J24+J25+J26+J27+J28+J29+J30+J31+J32+J33+J34</f>
        <v>82903</v>
      </c>
      <c r="K11" s="623"/>
    </row>
    <row r="12" spans="1:12" s="336" customFormat="1" ht="23.1" customHeight="1">
      <c r="A12" s="1562" t="s">
        <v>1306</v>
      </c>
      <c r="B12" s="1563"/>
      <c r="C12" s="628"/>
      <c r="D12" s="627">
        <f t="shared" ref="D12:D34" si="0">F12+H12+J12</f>
        <v>30020</v>
      </c>
      <c r="E12" s="629"/>
      <c r="F12" s="627">
        <v>11775</v>
      </c>
      <c r="G12" s="629"/>
      <c r="H12" s="627">
        <v>0</v>
      </c>
      <c r="I12" s="629"/>
      <c r="J12" s="627">
        <v>18245</v>
      </c>
    </row>
    <row r="13" spans="1:12" s="336" customFormat="1" ht="23.1" customHeight="1">
      <c r="A13" s="1562" t="s">
        <v>1307</v>
      </c>
      <c r="B13" s="1563"/>
      <c r="C13" s="628"/>
      <c r="D13" s="627">
        <f t="shared" si="0"/>
        <v>24379</v>
      </c>
      <c r="E13" s="630"/>
      <c r="F13" s="627">
        <v>8056</v>
      </c>
      <c r="G13" s="630"/>
      <c r="H13" s="627">
        <v>0</v>
      </c>
      <c r="I13" s="630"/>
      <c r="J13" s="627">
        <v>16323</v>
      </c>
    </row>
    <row r="14" spans="1:12" s="336" customFormat="1" ht="23.1" customHeight="1">
      <c r="A14" s="1562" t="s">
        <v>1308</v>
      </c>
      <c r="B14" s="1563"/>
      <c r="C14" s="628"/>
      <c r="D14" s="627">
        <f t="shared" si="0"/>
        <v>9092</v>
      </c>
      <c r="E14" s="630"/>
      <c r="F14" s="627">
        <v>2761</v>
      </c>
      <c r="G14" s="630"/>
      <c r="H14" s="627">
        <v>0</v>
      </c>
      <c r="I14" s="630"/>
      <c r="J14" s="627">
        <v>6331</v>
      </c>
    </row>
    <row r="15" spans="1:12" s="336" customFormat="1" ht="23.1" customHeight="1">
      <c r="A15" s="1562" t="s">
        <v>1309</v>
      </c>
      <c r="B15" s="1563"/>
      <c r="C15" s="628"/>
      <c r="D15" s="627">
        <f t="shared" si="0"/>
        <v>10703</v>
      </c>
      <c r="E15" s="630"/>
      <c r="F15" s="627">
        <v>3214</v>
      </c>
      <c r="G15" s="630"/>
      <c r="H15" s="627">
        <v>0</v>
      </c>
      <c r="I15" s="630"/>
      <c r="J15" s="627">
        <v>7489</v>
      </c>
    </row>
    <row r="16" spans="1:12" s="336" customFormat="1" ht="23.1" customHeight="1">
      <c r="A16" s="1562" t="s">
        <v>1310</v>
      </c>
      <c r="B16" s="1563"/>
      <c r="C16" s="628"/>
      <c r="D16" s="627">
        <f t="shared" si="0"/>
        <v>12991</v>
      </c>
      <c r="E16" s="630"/>
      <c r="F16" s="627">
        <v>4103</v>
      </c>
      <c r="G16" s="630"/>
      <c r="H16" s="627">
        <v>0</v>
      </c>
      <c r="I16" s="630"/>
      <c r="J16" s="627">
        <v>8888</v>
      </c>
    </row>
    <row r="17" spans="1:11" ht="23.1" customHeight="1">
      <c r="A17" s="1562" t="s">
        <v>1311</v>
      </c>
      <c r="B17" s="1563"/>
      <c r="C17" s="628"/>
      <c r="D17" s="627">
        <f t="shared" si="0"/>
        <v>37158</v>
      </c>
      <c r="E17" s="630"/>
      <c r="F17" s="627">
        <v>15664</v>
      </c>
      <c r="G17" s="630"/>
      <c r="H17" s="627">
        <v>0</v>
      </c>
      <c r="I17" s="630"/>
      <c r="J17" s="627">
        <v>21494</v>
      </c>
      <c r="K17" s="336"/>
    </row>
    <row r="18" spans="1:11" ht="23.1" customHeight="1">
      <c r="A18" s="1562" t="s">
        <v>1312</v>
      </c>
      <c r="B18" s="1563"/>
      <c r="C18" s="628"/>
      <c r="D18" s="627">
        <f t="shared" si="0"/>
        <v>5771</v>
      </c>
      <c r="E18" s="630"/>
      <c r="F18" s="627">
        <v>2560</v>
      </c>
      <c r="G18" s="630"/>
      <c r="H18" s="627">
        <v>0</v>
      </c>
      <c r="I18" s="630"/>
      <c r="J18" s="627">
        <v>3211</v>
      </c>
      <c r="K18" s="336"/>
    </row>
    <row r="19" spans="1:11" ht="23.1" customHeight="1">
      <c r="A19" s="1562" t="s">
        <v>1313</v>
      </c>
      <c r="B19" s="1563"/>
      <c r="C19" s="628"/>
      <c r="D19" s="627">
        <f t="shared" si="0"/>
        <v>0</v>
      </c>
      <c r="E19" s="630"/>
      <c r="F19" s="627">
        <v>0</v>
      </c>
      <c r="G19" s="630"/>
      <c r="H19" s="627">
        <v>0</v>
      </c>
      <c r="I19" s="630"/>
      <c r="J19" s="627">
        <v>0</v>
      </c>
    </row>
    <row r="20" spans="1:11" ht="23.1" customHeight="1">
      <c r="A20" s="1562" t="s">
        <v>1314</v>
      </c>
      <c r="B20" s="1563"/>
      <c r="C20" s="628"/>
      <c r="D20" s="627">
        <f t="shared" si="0"/>
        <v>1603</v>
      </c>
      <c r="E20" s="630"/>
      <c r="F20" s="627">
        <v>1364</v>
      </c>
      <c r="G20" s="630"/>
      <c r="H20" s="627">
        <v>0</v>
      </c>
      <c r="I20" s="630"/>
      <c r="J20" s="627">
        <v>239</v>
      </c>
    </row>
    <row r="21" spans="1:11" ht="23.1" customHeight="1">
      <c r="A21" s="1562" t="s">
        <v>1315</v>
      </c>
      <c r="B21" s="1563"/>
      <c r="C21" s="628"/>
      <c r="D21" s="627">
        <f t="shared" si="0"/>
        <v>0</v>
      </c>
      <c r="E21" s="630"/>
      <c r="F21" s="627">
        <v>0</v>
      </c>
      <c r="G21" s="630"/>
      <c r="H21" s="627">
        <v>0</v>
      </c>
      <c r="I21" s="630"/>
      <c r="J21" s="627">
        <v>0</v>
      </c>
    </row>
    <row r="22" spans="1:11" ht="23.1" customHeight="1">
      <c r="A22" s="1564" t="s">
        <v>1316</v>
      </c>
      <c r="B22" s="1565"/>
      <c r="C22" s="628"/>
      <c r="D22" s="627">
        <f t="shared" si="0"/>
        <v>2163</v>
      </c>
      <c r="E22" s="630"/>
      <c r="F22" s="627">
        <v>1733</v>
      </c>
      <c r="G22" s="630"/>
      <c r="H22" s="627">
        <v>0</v>
      </c>
      <c r="I22" s="630"/>
      <c r="J22" s="627">
        <v>430</v>
      </c>
    </row>
    <row r="23" spans="1:11" ht="23.1" customHeight="1">
      <c r="A23" s="1564" t="s">
        <v>1317</v>
      </c>
      <c r="B23" s="1565"/>
      <c r="C23" s="628"/>
      <c r="D23" s="627">
        <f t="shared" si="0"/>
        <v>0</v>
      </c>
      <c r="E23" s="630"/>
      <c r="F23" s="627">
        <v>0</v>
      </c>
      <c r="G23" s="630"/>
      <c r="H23" s="627">
        <v>0</v>
      </c>
      <c r="I23" s="630"/>
      <c r="J23" s="627">
        <v>0</v>
      </c>
    </row>
    <row r="24" spans="1:11" ht="23.1" customHeight="1">
      <c r="A24" s="1564" t="s">
        <v>1318</v>
      </c>
      <c r="B24" s="1565"/>
      <c r="C24" s="628"/>
      <c r="D24" s="627">
        <f t="shared" si="0"/>
        <v>0</v>
      </c>
      <c r="E24" s="630"/>
      <c r="F24" s="627">
        <v>0</v>
      </c>
      <c r="G24" s="630"/>
      <c r="H24" s="627">
        <v>0</v>
      </c>
      <c r="I24" s="630"/>
      <c r="J24" s="627">
        <v>0</v>
      </c>
    </row>
    <row r="25" spans="1:11" ht="23.1" customHeight="1">
      <c r="A25" s="1564" t="s">
        <v>1319</v>
      </c>
      <c r="B25" s="1565"/>
      <c r="C25" s="628"/>
      <c r="D25" s="627">
        <f t="shared" si="0"/>
        <v>10</v>
      </c>
      <c r="E25" s="630"/>
      <c r="F25" s="627">
        <v>0</v>
      </c>
      <c r="G25" s="630"/>
      <c r="H25" s="630">
        <v>0</v>
      </c>
      <c r="I25" s="630"/>
      <c r="J25" s="630">
        <v>10</v>
      </c>
    </row>
    <row r="26" spans="1:11" ht="23.1" customHeight="1">
      <c r="A26" s="1564" t="s">
        <v>1320</v>
      </c>
      <c r="B26" s="1565"/>
      <c r="C26" s="628"/>
      <c r="D26" s="627">
        <f t="shared" si="0"/>
        <v>8</v>
      </c>
      <c r="E26" s="630"/>
      <c r="F26" s="627">
        <v>0</v>
      </c>
      <c r="G26" s="630"/>
      <c r="H26" s="630">
        <v>0</v>
      </c>
      <c r="I26" s="630"/>
      <c r="J26" s="630">
        <v>8</v>
      </c>
    </row>
    <row r="27" spans="1:11" ht="23.1" customHeight="1">
      <c r="A27" s="1564" t="s">
        <v>1321</v>
      </c>
      <c r="B27" s="1565"/>
      <c r="C27" s="628"/>
      <c r="D27" s="627">
        <f t="shared" si="0"/>
        <v>550</v>
      </c>
      <c r="E27" s="630"/>
      <c r="F27" s="627">
        <v>450</v>
      </c>
      <c r="G27" s="630"/>
      <c r="H27" s="630">
        <v>0</v>
      </c>
      <c r="I27" s="630"/>
      <c r="J27" s="630">
        <v>100</v>
      </c>
    </row>
    <row r="28" spans="1:11" ht="23.1" customHeight="1">
      <c r="A28" s="1564" t="s">
        <v>1322</v>
      </c>
      <c r="B28" s="1565"/>
      <c r="C28" s="626"/>
      <c r="D28" s="627">
        <f t="shared" si="0"/>
        <v>0</v>
      </c>
      <c r="E28" s="631"/>
      <c r="F28" s="627">
        <v>0</v>
      </c>
      <c r="G28" s="631"/>
      <c r="H28" s="631">
        <v>0</v>
      </c>
      <c r="I28" s="631"/>
      <c r="J28" s="631">
        <v>0</v>
      </c>
    </row>
    <row r="29" spans="1:11" ht="23.1" customHeight="1">
      <c r="A29" s="1564" t="s">
        <v>1323</v>
      </c>
      <c r="B29" s="1565"/>
      <c r="C29" s="626"/>
      <c r="D29" s="627">
        <f t="shared" si="0"/>
        <v>0</v>
      </c>
      <c r="E29" s="631"/>
      <c r="F29" s="627">
        <v>0</v>
      </c>
      <c r="G29" s="631"/>
      <c r="H29" s="631">
        <v>0</v>
      </c>
      <c r="I29" s="631"/>
      <c r="J29" s="631">
        <v>0</v>
      </c>
    </row>
    <row r="30" spans="1:11" ht="36" customHeight="1">
      <c r="A30" s="1564" t="s">
        <v>1324</v>
      </c>
      <c r="B30" s="1565"/>
      <c r="C30" s="626"/>
      <c r="D30" s="632">
        <f t="shared" si="0"/>
        <v>0</v>
      </c>
      <c r="E30" s="631"/>
      <c r="F30" s="632">
        <v>0</v>
      </c>
      <c r="G30" s="631"/>
      <c r="H30" s="631">
        <v>0</v>
      </c>
      <c r="I30" s="631"/>
      <c r="J30" s="631">
        <v>0</v>
      </c>
    </row>
    <row r="31" spans="1:11" ht="37.5" customHeight="1">
      <c r="A31" s="1564" t="s">
        <v>1325</v>
      </c>
      <c r="B31" s="1565"/>
      <c r="C31" s="626"/>
      <c r="D31" s="632">
        <f t="shared" si="0"/>
        <v>288</v>
      </c>
      <c r="E31" s="631"/>
      <c r="F31" s="632">
        <v>153</v>
      </c>
      <c r="G31" s="631"/>
      <c r="H31" s="631">
        <v>0</v>
      </c>
      <c r="I31" s="631"/>
      <c r="J31" s="631">
        <v>135</v>
      </c>
    </row>
    <row r="32" spans="1:11" ht="23.1" customHeight="1">
      <c r="A32" s="1564" t="s">
        <v>1326</v>
      </c>
      <c r="B32" s="1565"/>
      <c r="C32" s="626"/>
      <c r="D32" s="627">
        <f t="shared" si="0"/>
        <v>0</v>
      </c>
      <c r="E32" s="631"/>
      <c r="F32" s="627">
        <v>0</v>
      </c>
      <c r="G32" s="631"/>
      <c r="H32" s="631">
        <v>0</v>
      </c>
      <c r="I32" s="631"/>
      <c r="J32" s="631">
        <v>0</v>
      </c>
    </row>
    <row r="33" spans="1:10" ht="23.1" customHeight="1">
      <c r="A33" s="1564" t="s">
        <v>1327</v>
      </c>
      <c r="B33" s="1565"/>
      <c r="C33" s="626"/>
      <c r="D33" s="627">
        <f t="shared" si="0"/>
        <v>0</v>
      </c>
      <c r="E33" s="631"/>
      <c r="F33" s="627">
        <v>0</v>
      </c>
      <c r="G33" s="631"/>
      <c r="H33" s="631">
        <v>0</v>
      </c>
      <c r="I33" s="631"/>
      <c r="J33" s="631">
        <v>0</v>
      </c>
    </row>
    <row r="34" spans="1:10" ht="16.8" thickBot="1">
      <c r="A34" s="1569" t="s">
        <v>1328</v>
      </c>
      <c r="B34" s="1570"/>
      <c r="C34" s="633"/>
      <c r="D34" s="634">
        <f t="shared" si="0"/>
        <v>0</v>
      </c>
      <c r="E34" s="635"/>
      <c r="F34" s="634">
        <v>0</v>
      </c>
      <c r="G34" s="635"/>
      <c r="H34" s="635">
        <v>0</v>
      </c>
      <c r="I34" s="635"/>
      <c r="J34" s="635">
        <v>0</v>
      </c>
    </row>
    <row r="35" spans="1:10">
      <c r="A35" s="299" t="s">
        <v>1471</v>
      </c>
      <c r="B35" s="621" t="s">
        <v>1478</v>
      </c>
      <c r="C35" s="127"/>
      <c r="D35" s="127"/>
      <c r="E35" s="160" t="s">
        <v>1479</v>
      </c>
      <c r="F35" s="160"/>
      <c r="G35" s="160" t="s">
        <v>1480</v>
      </c>
      <c r="J35" s="160" t="s">
        <v>2154</v>
      </c>
    </row>
    <row r="36" spans="1:10">
      <c r="A36" s="127"/>
      <c r="B36" s="127"/>
      <c r="E36" s="160" t="s">
        <v>1482</v>
      </c>
      <c r="F36" s="160"/>
      <c r="J36" s="160"/>
    </row>
    <row r="37" spans="1:10">
      <c r="A37" s="127"/>
      <c r="B37" s="127"/>
      <c r="E37" s="160"/>
      <c r="F37" s="160"/>
      <c r="J37" s="160"/>
    </row>
    <row r="38" spans="1:10">
      <c r="A38" s="636" t="s">
        <v>1330</v>
      </c>
      <c r="B38" s="637"/>
    </row>
    <row r="39" spans="1:10" ht="30.6" customHeight="1">
      <c r="A39" s="1568" t="s">
        <v>1331</v>
      </c>
      <c r="B39" s="1568"/>
      <c r="C39" s="1568"/>
      <c r="D39" s="1568"/>
      <c r="E39" s="1568"/>
      <c r="F39" s="1568"/>
      <c r="G39" s="1568"/>
      <c r="H39" s="1568"/>
      <c r="I39" s="1568"/>
      <c r="J39" s="1568"/>
    </row>
    <row r="40" spans="1:10">
      <c r="A40" s="638" t="s">
        <v>1332</v>
      </c>
      <c r="B40" s="637"/>
    </row>
    <row r="41" spans="1:10">
      <c r="A41" s="639"/>
    </row>
  </sheetData>
  <mergeCells count="39">
    <mergeCell ref="A39:J39"/>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9C253EF7-847E-44A8-B6FD-C0D5BE6537B5}"/>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5DB7-4A00-4119-A36E-DCE7DB756C45}">
  <dimension ref="A1:AMJ42"/>
  <sheetViews>
    <sheetView workbookViewId="0">
      <selection activeCell="K1" sqref="K1:L1"/>
    </sheetView>
  </sheetViews>
  <sheetFormatPr defaultRowHeight="16.2"/>
  <cols>
    <col min="1" max="1" width="10" style="1353" customWidth="1"/>
    <col min="2" max="2" width="11" style="1353" customWidth="1"/>
    <col min="3" max="3" width="8.109375" style="1353" customWidth="1"/>
    <col min="4" max="4" width="15.77734375" style="1353" bestFit="1" customWidth="1"/>
    <col min="5" max="5" width="8.109375" style="1353" customWidth="1"/>
    <col min="6" max="6" width="13.5546875" style="1353" bestFit="1" customWidth="1"/>
    <col min="7" max="7" width="12" style="1353" customWidth="1"/>
    <col min="8" max="8" width="11.21875" style="1353" customWidth="1"/>
    <col min="9" max="9" width="8.109375" style="1353" customWidth="1"/>
    <col min="10" max="10" width="32" style="1353" bestFit="1" customWidth="1"/>
    <col min="11" max="256" width="8.33203125" style="1353" customWidth="1"/>
    <col min="257" max="257" width="10" style="1353" customWidth="1"/>
    <col min="258" max="258" width="11" style="1353" customWidth="1"/>
    <col min="259" max="259" width="8.109375" style="1353" customWidth="1"/>
    <col min="260" max="260" width="8.88671875" style="1353"/>
    <col min="261" max="261" width="8.109375" style="1353" customWidth="1"/>
    <col min="262" max="262" width="8.88671875" style="1353"/>
    <col min="263" max="263" width="9.44140625" style="1353" customWidth="1"/>
    <col min="264" max="265" width="8.109375" style="1353" customWidth="1"/>
    <col min="266" max="266" width="8.88671875" style="1353"/>
    <col min="267" max="512" width="8.33203125" style="1353" customWidth="1"/>
    <col min="513" max="513" width="10" style="1353" customWidth="1"/>
    <col min="514" max="514" width="11" style="1353" customWidth="1"/>
    <col min="515" max="515" width="8.109375" style="1353" customWidth="1"/>
    <col min="516" max="516" width="8.88671875" style="1353"/>
    <col min="517" max="517" width="8.109375" style="1353" customWidth="1"/>
    <col min="518" max="518" width="8.88671875" style="1353"/>
    <col min="519" max="519" width="9.44140625" style="1353" customWidth="1"/>
    <col min="520" max="521" width="8.109375" style="1353" customWidth="1"/>
    <col min="522" max="522" width="8.88671875" style="1353"/>
    <col min="523" max="768" width="8.33203125" style="1353" customWidth="1"/>
    <col min="769" max="769" width="10" style="1353" customWidth="1"/>
    <col min="770" max="770" width="11" style="1353" customWidth="1"/>
    <col min="771" max="771" width="8.109375" style="1353" customWidth="1"/>
    <col min="772" max="772" width="8.88671875" style="1353"/>
    <col min="773" max="773" width="8.109375" style="1353" customWidth="1"/>
    <col min="774" max="774" width="8.88671875" style="1353"/>
    <col min="775" max="775" width="9.44140625" style="1353" customWidth="1"/>
    <col min="776" max="777" width="8.109375" style="1353" customWidth="1"/>
    <col min="778" max="778" width="8.88671875" style="1353"/>
    <col min="779" max="1023" width="8.33203125" style="1353" customWidth="1"/>
    <col min="1024" max="1024" width="8.88671875" style="1353"/>
  </cols>
  <sheetData>
    <row r="1" spans="1:24" ht="22.2">
      <c r="A1" s="1663" t="s">
        <v>1293</v>
      </c>
      <c r="B1" s="1663"/>
      <c r="C1" s="1352"/>
      <c r="D1" s="1352"/>
      <c r="E1" s="1352"/>
      <c r="F1" s="1352"/>
      <c r="G1" s="1351" t="s">
        <v>1623</v>
      </c>
      <c r="H1" s="1663" t="s">
        <v>2197</v>
      </c>
      <c r="I1" s="1663"/>
      <c r="J1" s="1663"/>
      <c r="K1" s="1453" t="s">
        <v>49</v>
      </c>
      <c r="L1" s="1453"/>
    </row>
    <row r="2" spans="1:24" ht="22.2">
      <c r="A2" s="1663" t="s">
        <v>1294</v>
      </c>
      <c r="B2" s="1663"/>
      <c r="C2" s="1354" t="s">
        <v>2198</v>
      </c>
      <c r="D2" s="1355"/>
      <c r="E2" s="1352"/>
      <c r="F2" s="1352"/>
      <c r="G2" s="1351" t="s">
        <v>2199</v>
      </c>
      <c r="H2" s="1663" t="s">
        <v>2200</v>
      </c>
      <c r="I2" s="1663"/>
      <c r="J2" s="1663"/>
    </row>
    <row r="3" spans="1:24" s="1356" customFormat="1" ht="22.2">
      <c r="A3" s="1664" t="s">
        <v>2201</v>
      </c>
      <c r="B3" s="1664"/>
      <c r="C3" s="1664"/>
      <c r="D3" s="1664"/>
      <c r="E3" s="1664"/>
      <c r="F3" s="1664"/>
      <c r="G3" s="1664"/>
      <c r="H3" s="1664"/>
      <c r="I3" s="1664"/>
      <c r="J3" s="1664"/>
    </row>
    <row r="4" spans="1:24" ht="22.2">
      <c r="A4" s="1662"/>
      <c r="B4" s="1662"/>
      <c r="C4" s="1662"/>
      <c r="D4" s="1662"/>
      <c r="E4" s="1662"/>
      <c r="F4" s="1662"/>
      <c r="G4" s="1352"/>
      <c r="H4" s="1352"/>
      <c r="I4" s="1352"/>
      <c r="J4" s="1352"/>
    </row>
    <row r="5" spans="1:24" ht="22.2">
      <c r="A5" s="1665" t="s">
        <v>2202</v>
      </c>
      <c r="B5" s="1665"/>
      <c r="C5" s="1665"/>
      <c r="D5" s="1665"/>
      <c r="E5" s="1665"/>
      <c r="F5" s="1665"/>
      <c r="G5" s="1665"/>
      <c r="H5" s="1665"/>
      <c r="I5" s="1665"/>
      <c r="J5" s="1665"/>
    </row>
    <row r="6" spans="1:24" s="1357" customFormat="1" ht="22.2">
      <c r="A6" s="1666" t="s">
        <v>2203</v>
      </c>
      <c r="B6" s="1666"/>
      <c r="C6" s="1667" t="s">
        <v>1855</v>
      </c>
      <c r="D6" s="1667"/>
      <c r="E6" s="1668" t="s">
        <v>2204</v>
      </c>
      <c r="F6" s="1668"/>
      <c r="G6" s="1668"/>
      <c r="H6" s="1668"/>
      <c r="I6" s="1668"/>
      <c r="J6" s="1668"/>
    </row>
    <row r="7" spans="1:24" ht="15" customHeight="1">
      <c r="A7" s="1666"/>
      <c r="B7" s="1666"/>
      <c r="C7" s="1667"/>
      <c r="D7" s="1667"/>
      <c r="E7" s="1669" t="s">
        <v>2205</v>
      </c>
      <c r="F7" s="1669"/>
      <c r="G7" s="1669" t="s">
        <v>2206</v>
      </c>
      <c r="H7" s="1669"/>
      <c r="I7" s="1670" t="s">
        <v>2207</v>
      </c>
      <c r="J7" s="1670"/>
      <c r="K7" s="1357"/>
    </row>
    <row r="8" spans="1:24" ht="18" customHeight="1">
      <c r="A8" s="1666"/>
      <c r="B8" s="1666"/>
      <c r="C8" s="1667"/>
      <c r="D8" s="1667"/>
      <c r="E8" s="1669"/>
      <c r="F8" s="1669"/>
      <c r="G8" s="1669"/>
      <c r="H8" s="1669"/>
      <c r="I8" s="1670"/>
      <c r="J8" s="1670"/>
      <c r="K8" s="1357"/>
    </row>
    <row r="9" spans="1:24" ht="17.25" customHeight="1">
      <c r="A9" s="1666"/>
      <c r="B9" s="1666"/>
      <c r="C9" s="1667"/>
      <c r="D9" s="1667"/>
      <c r="E9" s="1669"/>
      <c r="F9" s="1669"/>
      <c r="G9" s="1669"/>
      <c r="H9" s="1669"/>
      <c r="I9" s="1670"/>
      <c r="J9" s="1670"/>
      <c r="K9" s="1357"/>
      <c r="N9" s="1358"/>
      <c r="O9" s="1358"/>
      <c r="P9" s="1358"/>
      <c r="Q9" s="1358"/>
      <c r="R9" s="1358"/>
      <c r="S9" s="1358"/>
      <c r="T9" s="1358"/>
      <c r="U9" s="1358"/>
      <c r="V9" s="1358"/>
      <c r="W9" s="1358"/>
      <c r="X9" s="1358"/>
    </row>
    <row r="10" spans="1:24" s="1357" customFormat="1" ht="15" customHeight="1">
      <c r="A10" s="1666"/>
      <c r="B10" s="1666"/>
      <c r="C10" s="1667"/>
      <c r="D10" s="1667"/>
      <c r="E10" s="1669"/>
      <c r="F10" s="1669"/>
      <c r="G10" s="1669"/>
      <c r="H10" s="1669"/>
      <c r="I10" s="1670"/>
      <c r="J10" s="1670"/>
    </row>
    <row r="11" spans="1:24" ht="19.8">
      <c r="A11" s="1673" t="s">
        <v>2208</v>
      </c>
      <c r="B11" s="1673"/>
      <c r="C11" s="1359"/>
      <c r="D11" s="1360">
        <f>F11+H11+J11</f>
        <v>131477</v>
      </c>
      <c r="E11" s="1360"/>
      <c r="F11" s="1360">
        <f>SUM(F12:F34)</f>
        <v>60030</v>
      </c>
      <c r="G11" s="1360"/>
      <c r="H11" s="1360">
        <f>SUM(H12:H34)</f>
        <v>1359</v>
      </c>
      <c r="I11" s="1360"/>
      <c r="J11" s="1360">
        <f>SUM(J12:J34)</f>
        <v>70088</v>
      </c>
    </row>
    <row r="12" spans="1:24" ht="19.8">
      <c r="A12" s="1671" t="s">
        <v>2209</v>
      </c>
      <c r="B12" s="1671"/>
      <c r="C12" s="1359"/>
      <c r="D12" s="1360">
        <f t="shared" ref="D12:D34" si="0">F12+H12+J12</f>
        <v>29314</v>
      </c>
      <c r="E12" s="1361"/>
      <c r="F12" s="1360">
        <f>'[1]填表-總表'!F6</f>
        <v>11205</v>
      </c>
      <c r="G12" s="1361"/>
      <c r="H12" s="1360">
        <f>'[1]填表-總表'!F7</f>
        <v>0</v>
      </c>
      <c r="I12" s="1361"/>
      <c r="J12" s="1360">
        <f>'[1]填表-總表'!F8+'[1]填表-總表'!F13+'[1]填表-總表'!F20</f>
        <v>18109</v>
      </c>
    </row>
    <row r="13" spans="1:24" ht="19.8">
      <c r="A13" s="1671" t="s">
        <v>796</v>
      </c>
      <c r="B13" s="1671"/>
      <c r="C13" s="1359"/>
      <c r="D13" s="1360">
        <f t="shared" si="0"/>
        <v>23020</v>
      </c>
      <c r="E13" s="1362"/>
      <c r="F13" s="1360">
        <f>'[1]填表-總表'!G6</f>
        <v>9996</v>
      </c>
      <c r="G13" s="1362"/>
      <c r="H13" s="1360">
        <f>'[1]填表-總表'!G7</f>
        <v>502</v>
      </c>
      <c r="I13" s="1362"/>
      <c r="J13" s="1360">
        <f>'[1]填表-總表'!G8+'[1]填表-總表'!G13+'[1]填表-總表'!G20</f>
        <v>12522</v>
      </c>
    </row>
    <row r="14" spans="1:24" ht="19.8">
      <c r="A14" s="1671" t="s">
        <v>797</v>
      </c>
      <c r="B14" s="1671"/>
      <c r="C14" s="1359"/>
      <c r="D14" s="1360">
        <f t="shared" si="0"/>
        <v>6182</v>
      </c>
      <c r="E14" s="1362"/>
      <c r="F14" s="1360">
        <f>'[1]填表-總表'!H6</f>
        <v>2558</v>
      </c>
      <c r="G14" s="1362"/>
      <c r="H14" s="1360">
        <f>'[1]填表-總表'!H7</f>
        <v>0</v>
      </c>
      <c r="I14" s="1362"/>
      <c r="J14" s="1360">
        <f>'[1]填表-總表'!H8+'[1]填表-總表'!H13+'[1]填表-總表'!H20</f>
        <v>3624</v>
      </c>
    </row>
    <row r="15" spans="1:24" ht="19.8">
      <c r="A15" s="1671" t="s">
        <v>798</v>
      </c>
      <c r="B15" s="1671"/>
      <c r="C15" s="1359"/>
      <c r="D15" s="1360">
        <f t="shared" si="0"/>
        <v>9784</v>
      </c>
      <c r="E15" s="1362"/>
      <c r="F15" s="1360">
        <f>'[1]填表-總表'!I6</f>
        <v>3118</v>
      </c>
      <c r="G15" s="1362"/>
      <c r="H15" s="1360">
        <f>'[1]填表-總表'!I7</f>
        <v>381</v>
      </c>
      <c r="I15" s="1362"/>
      <c r="J15" s="1360">
        <f>'[1]填表-總表'!I8+'[1]填表-總表'!I13+'[1]填表-總表'!I20</f>
        <v>6285</v>
      </c>
    </row>
    <row r="16" spans="1:24" ht="19.8">
      <c r="A16" s="1671" t="s">
        <v>799</v>
      </c>
      <c r="B16" s="1671"/>
      <c r="C16" s="1359"/>
      <c r="D16" s="1360">
        <f t="shared" si="0"/>
        <v>12557</v>
      </c>
      <c r="E16" s="1362"/>
      <c r="F16" s="1360">
        <f>'[1]填表-總表'!J6</f>
        <v>3325</v>
      </c>
      <c r="G16" s="1362"/>
      <c r="H16" s="1360">
        <f>'[1]填表-總表'!J7</f>
        <v>395</v>
      </c>
      <c r="I16" s="1362"/>
      <c r="J16" s="1360">
        <f>'[1]填表-總表'!J8+'[1]填表-總表'!J13+'[1]填表-總表'!J20</f>
        <v>8837</v>
      </c>
    </row>
    <row r="17" spans="1:11" ht="19.8">
      <c r="A17" s="1671" t="s">
        <v>800</v>
      </c>
      <c r="B17" s="1671"/>
      <c r="C17" s="1359"/>
      <c r="D17" s="1360">
        <f t="shared" si="0"/>
        <v>21252</v>
      </c>
      <c r="E17" s="1362"/>
      <c r="F17" s="1360">
        <f>'[1]填表-總表'!K6</f>
        <v>12588</v>
      </c>
      <c r="G17" s="1362"/>
      <c r="H17" s="1360">
        <f>'[1]填表-總表'!K7</f>
        <v>0</v>
      </c>
      <c r="I17" s="1362"/>
      <c r="J17" s="1360">
        <f>'[1]填表-總表'!K8+'[1]填表-總表'!K13+'[1]填表-總表'!K20</f>
        <v>8664</v>
      </c>
      <c r="K17" s="1357"/>
    </row>
    <row r="18" spans="1:11" ht="19.8">
      <c r="A18" s="1671" t="s">
        <v>2210</v>
      </c>
      <c r="B18" s="1671"/>
      <c r="C18" s="1359"/>
      <c r="D18" s="1360">
        <f t="shared" si="0"/>
        <v>13084</v>
      </c>
      <c r="E18" s="1362"/>
      <c r="F18" s="1360">
        <f>'[1]填表-總表'!L6</f>
        <v>6838</v>
      </c>
      <c r="G18" s="1362"/>
      <c r="H18" s="1360">
        <f>'[1]填表-總表'!L7</f>
        <v>81</v>
      </c>
      <c r="I18" s="1362"/>
      <c r="J18" s="1360">
        <f>'[1]填表-總表'!L8+'[1]填表-總表'!L13+'[1]填表-總表'!L20</f>
        <v>6165</v>
      </c>
      <c r="K18" s="1357"/>
    </row>
    <row r="19" spans="1:11" ht="19.8">
      <c r="A19" s="1671" t="s">
        <v>802</v>
      </c>
      <c r="B19" s="1671"/>
      <c r="C19" s="1359"/>
      <c r="D19" s="1360">
        <f t="shared" si="0"/>
        <v>0</v>
      </c>
      <c r="E19" s="1362"/>
      <c r="F19" s="1360">
        <f>'[1]填表-總表'!M6</f>
        <v>0</v>
      </c>
      <c r="G19" s="1362"/>
      <c r="H19" s="1360">
        <f>'[1]填表-總表'!M7</f>
        <v>0</v>
      </c>
      <c r="I19" s="1362"/>
      <c r="J19" s="1360">
        <f>'[1]填表-總表'!M8+'[1]填表-總表'!M13+'[1]填表-總表'!M20</f>
        <v>0</v>
      </c>
    </row>
    <row r="20" spans="1:11" ht="19.8">
      <c r="A20" s="1671" t="s">
        <v>2211</v>
      </c>
      <c r="B20" s="1671"/>
      <c r="C20" s="1359"/>
      <c r="D20" s="1360">
        <f t="shared" si="0"/>
        <v>5540</v>
      </c>
      <c r="E20" s="1362"/>
      <c r="F20" s="1360">
        <f>'[1]填表-總表'!N6</f>
        <v>2408</v>
      </c>
      <c r="G20" s="1362"/>
      <c r="H20" s="1360">
        <f>'[1]填表-總表'!N7</f>
        <v>0</v>
      </c>
      <c r="I20" s="1362"/>
      <c r="J20" s="1360">
        <f>'[1]填表-總表'!N8+'[1]填表-總表'!N13+'[1]填表-總表'!N20</f>
        <v>3132</v>
      </c>
    </row>
    <row r="21" spans="1:11" ht="19.8">
      <c r="A21" s="1671" t="s">
        <v>2212</v>
      </c>
      <c r="B21" s="1671"/>
      <c r="C21" s="1359"/>
      <c r="D21" s="1360">
        <f t="shared" si="0"/>
        <v>0</v>
      </c>
      <c r="E21" s="1362"/>
      <c r="F21" s="1360">
        <f>'[1]填表-總表'!O6</f>
        <v>0</v>
      </c>
      <c r="G21" s="1362"/>
      <c r="H21" s="1360">
        <f>'[1]填表-總表'!O7</f>
        <v>0</v>
      </c>
      <c r="I21" s="1362"/>
      <c r="J21" s="1360">
        <f>'[1]填表-總表'!O8+'[1]填表-總表'!O13+'[1]填表-總表'!O20</f>
        <v>0</v>
      </c>
    </row>
    <row r="22" spans="1:11" ht="19.8">
      <c r="A22" s="1672" t="s">
        <v>2213</v>
      </c>
      <c r="B22" s="1672"/>
      <c r="C22" s="1359"/>
      <c r="D22" s="1360">
        <f t="shared" si="0"/>
        <v>9888</v>
      </c>
      <c r="E22" s="1362"/>
      <c r="F22" s="1360">
        <f>'[1]填表-總表'!P6+'[1]填表-總表'!Q6+'[1]填表-總表'!R6+'[1]填表-總表'!S6</f>
        <v>7322</v>
      </c>
      <c r="G22" s="1362"/>
      <c r="H22" s="1360">
        <f>'[1]填表-總表'!P7+'[1]填表-總表'!Q7+'[1]填表-總表'!R7+'[1]填表-總表'!S7</f>
        <v>0</v>
      </c>
      <c r="I22" s="1362"/>
      <c r="J22" s="1360">
        <f>'[1]填表-總表'!P8+'[1]填表-總表'!Q8+'[1]填表-總表'!R8+'[1]填表-總表'!S8+'[1]填表-總表'!P13+'[1]填表-總表'!Q13+'[1]填表-總表'!R13+'[1]填表-總表'!S13+'[1]填表-總表'!P20+'[1]填表-總表'!Q20+'[1]填表-總表'!R20+'[1]填表-總表'!S20</f>
        <v>2566</v>
      </c>
    </row>
    <row r="23" spans="1:11" ht="19.8">
      <c r="A23" s="1672" t="s">
        <v>809</v>
      </c>
      <c r="B23" s="1672"/>
      <c r="C23" s="1359"/>
      <c r="D23" s="1360">
        <f t="shared" si="0"/>
        <v>0</v>
      </c>
      <c r="E23" s="1362"/>
      <c r="F23" s="1360">
        <f>'[1]填表-總表'!T6</f>
        <v>0</v>
      </c>
      <c r="G23" s="1362"/>
      <c r="H23" s="1360">
        <f>'[1]填表-總表'!T7</f>
        <v>0</v>
      </c>
      <c r="I23" s="1362"/>
      <c r="J23" s="1360">
        <f>'[1]填表-總表'!T8+'[1]填表-總表'!T13+'[1]填表-總表'!T20</f>
        <v>0</v>
      </c>
    </row>
    <row r="24" spans="1:11" ht="19.8">
      <c r="A24" s="1672" t="s">
        <v>2214</v>
      </c>
      <c r="B24" s="1672"/>
      <c r="C24" s="1359"/>
      <c r="D24" s="1360">
        <f t="shared" si="0"/>
        <v>1</v>
      </c>
      <c r="E24" s="1362"/>
      <c r="F24" s="1360">
        <f>'[1]填表-總表'!U6</f>
        <v>1</v>
      </c>
      <c r="G24" s="1362"/>
      <c r="H24" s="1360">
        <f>'[1]填表-總表'!U7</f>
        <v>0</v>
      </c>
      <c r="I24" s="1362"/>
      <c r="J24" s="1360">
        <f>'[1]填表-總表'!U8+'[1]填表-總表'!U13+'[1]填表-總表'!U20</f>
        <v>0</v>
      </c>
    </row>
    <row r="25" spans="1:11" ht="19.8">
      <c r="A25" s="1672" t="s">
        <v>811</v>
      </c>
      <c r="B25" s="1672"/>
      <c r="C25" s="1359"/>
      <c r="D25" s="1360">
        <f t="shared" si="0"/>
        <v>19</v>
      </c>
      <c r="E25" s="1362"/>
      <c r="F25" s="1360">
        <f>'[1]填表-總表'!V6</f>
        <v>10</v>
      </c>
      <c r="G25" s="1362"/>
      <c r="H25" s="1362">
        <f>'[1]填表-總表'!V7</f>
        <v>0</v>
      </c>
      <c r="I25" s="1362"/>
      <c r="J25" s="1362">
        <f>'[1]填表-總表'!V8+'[1]填表-總表'!V13+'[1]填表-總表'!V20</f>
        <v>9</v>
      </c>
    </row>
    <row r="26" spans="1:11" ht="19.8">
      <c r="A26" s="1672" t="s">
        <v>2215</v>
      </c>
      <c r="B26" s="1672"/>
      <c r="C26" s="1359"/>
      <c r="D26" s="1360">
        <f t="shared" si="0"/>
        <v>9</v>
      </c>
      <c r="E26" s="1362"/>
      <c r="F26" s="1360">
        <f>'[1]填表-總表'!W6</f>
        <v>6</v>
      </c>
      <c r="G26" s="1362"/>
      <c r="H26" s="1362">
        <f>'[1]填表-總表'!W7</f>
        <v>0</v>
      </c>
      <c r="I26" s="1362"/>
      <c r="J26" s="1362">
        <f>'[1]填表-總表'!W8+'[1]填表-總表'!W13+'[1]填表-總表'!W20</f>
        <v>3</v>
      </c>
    </row>
    <row r="27" spans="1:11" ht="19.8">
      <c r="A27" s="1672" t="s">
        <v>2216</v>
      </c>
      <c r="B27" s="1672"/>
      <c r="C27" s="1359"/>
      <c r="D27" s="1360">
        <f t="shared" si="0"/>
        <v>0</v>
      </c>
      <c r="E27" s="1362"/>
      <c r="F27" s="1360">
        <f>'[1]填表-總表'!X6</f>
        <v>0</v>
      </c>
      <c r="G27" s="1362"/>
      <c r="H27" s="1362">
        <f>'[1]填表-總表'!X7</f>
        <v>0</v>
      </c>
      <c r="I27" s="1362"/>
      <c r="J27" s="1362">
        <f>'[1]填表-總表'!X8+'[1]填表-總表'!X13+'[1]填表-總表'!X20</f>
        <v>0</v>
      </c>
    </row>
    <row r="28" spans="1:11" ht="19.8">
      <c r="A28" s="1672" t="s">
        <v>814</v>
      </c>
      <c r="B28" s="1672"/>
      <c r="C28" s="1359"/>
      <c r="D28" s="1360">
        <f t="shared" si="0"/>
        <v>0</v>
      </c>
      <c r="E28" s="1363"/>
      <c r="F28" s="1360">
        <f>'[1]填表-總表'!Y6</f>
        <v>0</v>
      </c>
      <c r="G28" s="1363"/>
      <c r="H28" s="1363">
        <f>'[1]填表-總表'!Y7</f>
        <v>0</v>
      </c>
      <c r="I28" s="1363"/>
      <c r="J28" s="1363">
        <f>'[1]填表-總表'!Y8+'[1]填表-總表'!Y13+'[1]填表-總表'!Y20</f>
        <v>0</v>
      </c>
    </row>
    <row r="29" spans="1:11" ht="19.8">
      <c r="A29" s="1672" t="s">
        <v>815</v>
      </c>
      <c r="B29" s="1672"/>
      <c r="C29" s="1359"/>
      <c r="D29" s="1360">
        <f t="shared" si="0"/>
        <v>0</v>
      </c>
      <c r="E29" s="1363"/>
      <c r="F29" s="1360">
        <f>'[1]填表-總表'!Z6</f>
        <v>0</v>
      </c>
      <c r="G29" s="1363"/>
      <c r="H29" s="1363">
        <f>'[1]填表-總表'!Z7</f>
        <v>0</v>
      </c>
      <c r="I29" s="1363"/>
      <c r="J29" s="1363">
        <f>'[1]填表-總表'!Z8+'[1]填表-總表'!Z13+'[1]填表-總表'!Z20</f>
        <v>0</v>
      </c>
    </row>
    <row r="30" spans="1:11" ht="19.8">
      <c r="A30" s="1672" t="s">
        <v>2217</v>
      </c>
      <c r="B30" s="1672"/>
      <c r="C30" s="1359"/>
      <c r="D30" s="1364">
        <f t="shared" si="0"/>
        <v>7</v>
      </c>
      <c r="E30" s="1363"/>
      <c r="F30" s="1364">
        <f>'[1]填表-總表'!AA6</f>
        <v>5</v>
      </c>
      <c r="G30" s="1363"/>
      <c r="H30" s="1363">
        <f>'[1]填表-總表'!AA7</f>
        <v>0</v>
      </c>
      <c r="I30" s="1363"/>
      <c r="J30" s="1363">
        <f>'[1]填表-總表'!AA8+'[1]填表-總表'!AA13+'[1]填表-總表'!AA20</f>
        <v>2</v>
      </c>
    </row>
    <row r="31" spans="1:11" ht="19.8">
      <c r="A31" s="1672" t="s">
        <v>817</v>
      </c>
      <c r="B31" s="1672"/>
      <c r="C31" s="1359"/>
      <c r="D31" s="1364">
        <f t="shared" si="0"/>
        <v>820</v>
      </c>
      <c r="E31" s="1363"/>
      <c r="F31" s="1364">
        <f>'[1]填表-總表'!AB6</f>
        <v>650</v>
      </c>
      <c r="G31" s="1363"/>
      <c r="H31" s="1363">
        <f>'[1]填表-總表'!AB7</f>
        <v>0</v>
      </c>
      <c r="I31" s="1363"/>
      <c r="J31" s="1363">
        <f>'[1]填表-總表'!AB8+'[1]填表-總表'!AB13+'[1]填表-總表'!AB20</f>
        <v>170</v>
      </c>
    </row>
    <row r="32" spans="1:11" ht="19.8">
      <c r="A32" s="1672" t="s">
        <v>818</v>
      </c>
      <c r="B32" s="1672"/>
      <c r="C32" s="1359"/>
      <c r="D32" s="1360">
        <f t="shared" si="0"/>
        <v>0</v>
      </c>
      <c r="E32" s="1363"/>
      <c r="F32" s="1360">
        <f>'[1]填表-總表'!AC6</f>
        <v>0</v>
      </c>
      <c r="G32" s="1363"/>
      <c r="H32" s="1363">
        <f>'[1]填表-總表'!AC7</f>
        <v>0</v>
      </c>
      <c r="I32" s="1363"/>
      <c r="J32" s="1363">
        <f>'[1]填表-總表'!AC8+'[1]填表-總表'!AC13+'[1]填表-總表'!AC20</f>
        <v>0</v>
      </c>
    </row>
    <row r="33" spans="1:10" ht="19.8">
      <c r="A33" s="1672" t="s">
        <v>819</v>
      </c>
      <c r="B33" s="1672"/>
      <c r="C33" s="1359"/>
      <c r="D33" s="1360">
        <f t="shared" si="0"/>
        <v>0</v>
      </c>
      <c r="E33" s="1363"/>
      <c r="F33" s="1360">
        <f>'[1]填表-總表'!AD6</f>
        <v>0</v>
      </c>
      <c r="G33" s="1363"/>
      <c r="H33" s="1363">
        <f>'[1]填表-總表'!AD7</f>
        <v>0</v>
      </c>
      <c r="I33" s="1363"/>
      <c r="J33" s="1363">
        <f>'[1]填表-總表'!AD8+'[1]填表-總表'!AD13+'[1]填表-總表'!AD20</f>
        <v>0</v>
      </c>
    </row>
    <row r="34" spans="1:10" ht="19.8">
      <c r="A34" s="1675" t="s">
        <v>2218</v>
      </c>
      <c r="B34" s="1675"/>
      <c r="C34" s="1365"/>
      <c r="D34" s="1366">
        <f t="shared" si="0"/>
        <v>0</v>
      </c>
      <c r="E34" s="1367"/>
      <c r="F34" s="1366">
        <f>'[1]填表-總表'!AE6</f>
        <v>0</v>
      </c>
      <c r="G34" s="1367"/>
      <c r="H34" s="1367">
        <f>'[1]填表-總表'!AE7</f>
        <v>0</v>
      </c>
      <c r="I34" s="1367"/>
      <c r="J34" s="1367">
        <f>'[1]填表-總表'!AE8+'[1]填表-總表'!AE13+'[1]填表-總表'!AE20</f>
        <v>0</v>
      </c>
    </row>
    <row r="35" spans="1:10" ht="19.8">
      <c r="A35" s="1368" t="s">
        <v>1556</v>
      </c>
      <c r="B35" s="1369" t="s">
        <v>1557</v>
      </c>
      <c r="C35" s="1370"/>
      <c r="D35" s="1371" t="s">
        <v>1363</v>
      </c>
      <c r="E35" s="1370"/>
      <c r="F35" s="1370"/>
      <c r="G35" s="1370" t="s">
        <v>1365</v>
      </c>
      <c r="H35" s="1372"/>
      <c r="I35" s="1370" t="s">
        <v>1665</v>
      </c>
      <c r="J35" s="1370"/>
    </row>
    <row r="36" spans="1:10" ht="19.8">
      <c r="A36" s="1371"/>
      <c r="B36" s="1371"/>
      <c r="C36" s="1372"/>
      <c r="D36" s="1372"/>
      <c r="E36" s="1370"/>
      <c r="F36" s="1370"/>
      <c r="G36" s="1372"/>
      <c r="H36" s="1372"/>
      <c r="I36" s="1372"/>
      <c r="J36" s="1370"/>
    </row>
    <row r="37" spans="1:10" ht="19.8">
      <c r="A37" s="1371"/>
      <c r="B37" s="1371"/>
      <c r="C37" s="1372"/>
      <c r="D37" s="1372"/>
      <c r="E37" s="1370"/>
      <c r="F37" s="1370"/>
      <c r="G37" s="1372"/>
      <c r="H37" s="1372"/>
      <c r="I37" s="1372"/>
      <c r="J37" s="1370" t="s">
        <v>2219</v>
      </c>
    </row>
    <row r="38" spans="1:10" ht="19.8">
      <c r="A38" s="1371"/>
      <c r="B38" s="1371"/>
      <c r="C38" s="1372"/>
      <c r="D38" s="1372"/>
      <c r="E38" s="1370"/>
      <c r="F38" s="1370"/>
      <c r="G38" s="1372"/>
      <c r="H38" s="1372"/>
      <c r="I38" s="1372"/>
      <c r="J38" s="1370"/>
    </row>
    <row r="39" spans="1:10" s="623" customFormat="1" ht="19.8">
      <c r="A39" s="288" t="s">
        <v>2220</v>
      </c>
      <c r="B39" s="1373"/>
      <c r="C39" s="1373"/>
      <c r="D39" s="1373"/>
      <c r="E39" s="1373"/>
      <c r="F39" s="1373"/>
      <c r="G39" s="1373"/>
      <c r="H39" s="1373"/>
      <c r="I39" s="1373"/>
      <c r="J39" s="1373"/>
    </row>
    <row r="40" spans="1:10" s="623" customFormat="1" ht="19.8">
      <c r="A40" s="1674" t="s">
        <v>2221</v>
      </c>
      <c r="B40" s="1674"/>
      <c r="C40" s="1674"/>
      <c r="D40" s="1674"/>
      <c r="E40" s="1674"/>
      <c r="F40" s="1674"/>
      <c r="G40" s="1674"/>
      <c r="H40" s="1674"/>
      <c r="I40" s="1674"/>
      <c r="J40" s="1674"/>
    </row>
    <row r="41" spans="1:10" s="623" customFormat="1" ht="19.8">
      <c r="A41" s="1374" t="s">
        <v>1332</v>
      </c>
      <c r="B41" s="1373"/>
      <c r="C41" s="1373"/>
      <c r="D41" s="1373"/>
      <c r="E41" s="1373"/>
      <c r="F41" s="1373"/>
      <c r="G41" s="1373"/>
      <c r="H41" s="1373"/>
      <c r="I41" s="1373"/>
      <c r="J41" s="1373"/>
    </row>
    <row r="42" spans="1:10">
      <c r="A42" s="1375"/>
    </row>
  </sheetData>
  <mergeCells count="39">
    <mergeCell ref="A40:J40"/>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08D25116-681C-46DE-A54D-8CC3A1E604A1}"/>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CF27-E6B7-480D-A34A-6DC44D23D132}">
  <dimension ref="A1:AMJ42"/>
  <sheetViews>
    <sheetView workbookViewId="0">
      <selection activeCell="K1" sqref="K1:L1"/>
    </sheetView>
  </sheetViews>
  <sheetFormatPr defaultRowHeight="16.2"/>
  <cols>
    <col min="1" max="1" width="10" style="1353" customWidth="1"/>
    <col min="2" max="2" width="11" style="1353" customWidth="1"/>
    <col min="3" max="3" width="8.109375" style="1353" customWidth="1"/>
    <col min="4" max="4" width="15.77734375" style="1353" bestFit="1" customWidth="1"/>
    <col min="5" max="5" width="8.109375" style="1353" customWidth="1"/>
    <col min="6" max="6" width="13.5546875" style="1353" bestFit="1" customWidth="1"/>
    <col min="7" max="7" width="12" style="1353" customWidth="1"/>
    <col min="8" max="8" width="11.21875" style="1353" customWidth="1"/>
    <col min="9" max="9" width="8.109375" style="1353" customWidth="1"/>
    <col min="10" max="10" width="32" style="1353" bestFit="1" customWidth="1"/>
    <col min="11" max="256" width="8.33203125" style="1353" customWidth="1"/>
    <col min="257" max="257" width="10" style="1353" customWidth="1"/>
    <col min="258" max="258" width="11" style="1353" customWidth="1"/>
    <col min="259" max="259" width="8.109375" style="1353" customWidth="1"/>
    <col min="260" max="260" width="8.88671875" style="1353"/>
    <col min="261" max="261" width="8.109375" style="1353" customWidth="1"/>
    <col min="262" max="262" width="8.88671875" style="1353"/>
    <col min="263" max="263" width="9.44140625" style="1353" customWidth="1"/>
    <col min="264" max="265" width="8.109375" style="1353" customWidth="1"/>
    <col min="266" max="266" width="8.88671875" style="1353"/>
    <col min="267" max="512" width="8.33203125" style="1353" customWidth="1"/>
    <col min="513" max="513" width="10" style="1353" customWidth="1"/>
    <col min="514" max="514" width="11" style="1353" customWidth="1"/>
    <col min="515" max="515" width="8.109375" style="1353" customWidth="1"/>
    <col min="516" max="516" width="8.88671875" style="1353"/>
    <col min="517" max="517" width="8.109375" style="1353" customWidth="1"/>
    <col min="518" max="518" width="8.88671875" style="1353"/>
    <col min="519" max="519" width="9.44140625" style="1353" customWidth="1"/>
    <col min="520" max="521" width="8.109375" style="1353" customWidth="1"/>
    <col min="522" max="522" width="8.88671875" style="1353"/>
    <col min="523" max="768" width="8.33203125" style="1353" customWidth="1"/>
    <col min="769" max="769" width="10" style="1353" customWidth="1"/>
    <col min="770" max="770" width="11" style="1353" customWidth="1"/>
    <col min="771" max="771" width="8.109375" style="1353" customWidth="1"/>
    <col min="772" max="772" width="8.88671875" style="1353"/>
    <col min="773" max="773" width="8.109375" style="1353" customWidth="1"/>
    <col min="774" max="774" width="8.88671875" style="1353"/>
    <col min="775" max="775" width="9.44140625" style="1353" customWidth="1"/>
    <col min="776" max="777" width="8.109375" style="1353" customWidth="1"/>
    <col min="778" max="778" width="8.88671875" style="1353"/>
    <col min="779" max="1023" width="8.33203125" style="1353" customWidth="1"/>
    <col min="1024" max="1024" width="8.88671875" style="1353"/>
  </cols>
  <sheetData>
    <row r="1" spans="1:24" ht="22.2">
      <c r="A1" s="1663" t="s">
        <v>1293</v>
      </c>
      <c r="B1" s="1663"/>
      <c r="C1" s="1352"/>
      <c r="D1" s="1352"/>
      <c r="E1" s="1352"/>
      <c r="F1" s="1352"/>
      <c r="G1" s="1351" t="s">
        <v>1623</v>
      </c>
      <c r="H1" s="1663" t="s">
        <v>2197</v>
      </c>
      <c r="I1" s="1663"/>
      <c r="J1" s="1663"/>
      <c r="K1" s="1453" t="s">
        <v>49</v>
      </c>
      <c r="L1" s="1453"/>
    </row>
    <row r="2" spans="1:24" ht="22.2">
      <c r="A2" s="1663" t="s">
        <v>1294</v>
      </c>
      <c r="B2" s="1663"/>
      <c r="C2" s="1354" t="s">
        <v>2198</v>
      </c>
      <c r="D2" s="1355"/>
      <c r="E2" s="1352"/>
      <c r="F2" s="1352"/>
      <c r="G2" s="1351" t="s">
        <v>2199</v>
      </c>
      <c r="H2" s="1663" t="s">
        <v>2200</v>
      </c>
      <c r="I2" s="1663"/>
      <c r="J2" s="1663"/>
    </row>
    <row r="3" spans="1:24" s="1356" customFormat="1" ht="22.2">
      <c r="A3" s="1664" t="s">
        <v>2201</v>
      </c>
      <c r="B3" s="1664"/>
      <c r="C3" s="1664"/>
      <c r="D3" s="1664"/>
      <c r="E3" s="1664"/>
      <c r="F3" s="1664"/>
      <c r="G3" s="1664"/>
      <c r="H3" s="1664"/>
      <c r="I3" s="1664"/>
      <c r="J3" s="1664"/>
    </row>
    <row r="4" spans="1:24" ht="22.2">
      <c r="A4" s="1662"/>
      <c r="B4" s="1662"/>
      <c r="C4" s="1662"/>
      <c r="D4" s="1662"/>
      <c r="E4" s="1662"/>
      <c r="F4" s="1662"/>
      <c r="G4" s="1352"/>
      <c r="H4" s="1352"/>
      <c r="I4" s="1352"/>
      <c r="J4" s="1352"/>
    </row>
    <row r="5" spans="1:24" ht="22.2">
      <c r="A5" s="1665" t="s">
        <v>2222</v>
      </c>
      <c r="B5" s="1665"/>
      <c r="C5" s="1665"/>
      <c r="D5" s="1665"/>
      <c r="E5" s="1665"/>
      <c r="F5" s="1665"/>
      <c r="G5" s="1665"/>
      <c r="H5" s="1665"/>
      <c r="I5" s="1665"/>
      <c r="J5" s="1665"/>
    </row>
    <row r="6" spans="1:24" s="1357" customFormat="1" ht="22.2">
      <c r="A6" s="1666" t="s">
        <v>2203</v>
      </c>
      <c r="B6" s="1666"/>
      <c r="C6" s="1667" t="s">
        <v>1855</v>
      </c>
      <c r="D6" s="1667"/>
      <c r="E6" s="1668" t="s">
        <v>2204</v>
      </c>
      <c r="F6" s="1668"/>
      <c r="G6" s="1668"/>
      <c r="H6" s="1668"/>
      <c r="I6" s="1668"/>
      <c r="J6" s="1668"/>
    </row>
    <row r="7" spans="1:24" ht="15" customHeight="1">
      <c r="A7" s="1666"/>
      <c r="B7" s="1666"/>
      <c r="C7" s="1667"/>
      <c r="D7" s="1667"/>
      <c r="E7" s="1669" t="s">
        <v>2205</v>
      </c>
      <c r="F7" s="1669"/>
      <c r="G7" s="1669" t="s">
        <v>2206</v>
      </c>
      <c r="H7" s="1669"/>
      <c r="I7" s="1670" t="s">
        <v>2207</v>
      </c>
      <c r="J7" s="1670"/>
      <c r="K7" s="1357"/>
    </row>
    <row r="8" spans="1:24" ht="18" customHeight="1">
      <c r="A8" s="1666"/>
      <c r="B8" s="1666"/>
      <c r="C8" s="1667"/>
      <c r="D8" s="1667"/>
      <c r="E8" s="1669"/>
      <c r="F8" s="1669"/>
      <c r="G8" s="1669"/>
      <c r="H8" s="1669"/>
      <c r="I8" s="1670"/>
      <c r="J8" s="1670"/>
      <c r="K8" s="1357"/>
    </row>
    <row r="9" spans="1:24" ht="17.25" customHeight="1">
      <c r="A9" s="1666"/>
      <c r="B9" s="1666"/>
      <c r="C9" s="1667"/>
      <c r="D9" s="1667"/>
      <c r="E9" s="1669"/>
      <c r="F9" s="1669"/>
      <c r="G9" s="1669"/>
      <c r="H9" s="1669"/>
      <c r="I9" s="1670"/>
      <c r="J9" s="1670"/>
      <c r="K9" s="1357"/>
      <c r="N9" s="1358"/>
      <c r="O9" s="1358"/>
      <c r="P9" s="1358"/>
      <c r="Q9" s="1358"/>
      <c r="R9" s="1358"/>
      <c r="S9" s="1358"/>
      <c r="T9" s="1358"/>
      <c r="U9" s="1358"/>
      <c r="V9" s="1358"/>
      <c r="W9" s="1358"/>
      <c r="X9" s="1358"/>
    </row>
    <row r="10" spans="1:24" s="1357" customFormat="1" ht="15" customHeight="1">
      <c r="A10" s="1666"/>
      <c r="B10" s="1666"/>
      <c r="C10" s="1667"/>
      <c r="D10" s="1667"/>
      <c r="E10" s="1669"/>
      <c r="F10" s="1669"/>
      <c r="G10" s="1669"/>
      <c r="H10" s="1669"/>
      <c r="I10" s="1670"/>
      <c r="J10" s="1670"/>
    </row>
    <row r="11" spans="1:24" ht="19.8">
      <c r="A11" s="1673" t="s">
        <v>2208</v>
      </c>
      <c r="B11" s="1673"/>
      <c r="C11" s="1359"/>
      <c r="D11" s="1360">
        <f>F11+H11+J11</f>
        <v>141363</v>
      </c>
      <c r="E11" s="1360"/>
      <c r="F11" s="1360">
        <f>SUM(F12:F34)</f>
        <v>58000</v>
      </c>
      <c r="G11" s="1360"/>
      <c r="H11" s="1360">
        <f>SUM(H12:H34)</f>
        <v>1724</v>
      </c>
      <c r="I11" s="1360"/>
      <c r="J11" s="1360">
        <f>SUM(J12:J34)</f>
        <v>81639</v>
      </c>
    </row>
    <row r="12" spans="1:24" ht="19.8">
      <c r="A12" s="1671" t="s">
        <v>2209</v>
      </c>
      <c r="B12" s="1671"/>
      <c r="C12" s="1359"/>
      <c r="D12" s="1360">
        <f t="shared" ref="D12:D34" si="0">F12+H12+J12</f>
        <v>45976</v>
      </c>
      <c r="E12" s="1361"/>
      <c r="F12" s="1360">
        <f>'[2]填表-總表'!F6</f>
        <v>18455</v>
      </c>
      <c r="G12" s="1361"/>
      <c r="H12" s="1360">
        <f>'[2]填表-總表'!F7</f>
        <v>0</v>
      </c>
      <c r="I12" s="1361"/>
      <c r="J12" s="1360">
        <f>'[2]填表-總表'!F8+'[2]填表-總表'!F13+'[2]填表-總表'!F20</f>
        <v>27521</v>
      </c>
    </row>
    <row r="13" spans="1:24" ht="19.8">
      <c r="A13" s="1671" t="s">
        <v>796</v>
      </c>
      <c r="B13" s="1671"/>
      <c r="C13" s="1359"/>
      <c r="D13" s="1360">
        <f t="shared" si="0"/>
        <v>28814</v>
      </c>
      <c r="E13" s="1362"/>
      <c r="F13" s="1360">
        <f>'[2]填表-總表'!G6</f>
        <v>11368</v>
      </c>
      <c r="G13" s="1362"/>
      <c r="H13" s="1360">
        <f>'[2]填表-總表'!G7</f>
        <v>653</v>
      </c>
      <c r="I13" s="1362"/>
      <c r="J13" s="1360">
        <f>'[2]填表-總表'!G8+'[2]填表-總表'!G13+'[2]填表-總表'!G20</f>
        <v>16793</v>
      </c>
    </row>
    <row r="14" spans="1:24" ht="19.8">
      <c r="A14" s="1671" t="s">
        <v>797</v>
      </c>
      <c r="B14" s="1671"/>
      <c r="C14" s="1359"/>
      <c r="D14" s="1360">
        <f t="shared" si="0"/>
        <v>8930</v>
      </c>
      <c r="E14" s="1362"/>
      <c r="F14" s="1360">
        <f>'[2]填表-總表'!H6</f>
        <v>3045</v>
      </c>
      <c r="G14" s="1362"/>
      <c r="H14" s="1360">
        <f>'[2]填表-總表'!H7</f>
        <v>0</v>
      </c>
      <c r="I14" s="1362"/>
      <c r="J14" s="1360">
        <f>'[2]填表-總表'!H8+'[2]填表-總表'!H13+'[2]填表-總表'!H20</f>
        <v>5885</v>
      </c>
    </row>
    <row r="15" spans="1:24" ht="19.8">
      <c r="A15" s="1671" t="s">
        <v>798</v>
      </c>
      <c r="B15" s="1671"/>
      <c r="C15" s="1359"/>
      <c r="D15" s="1360">
        <f t="shared" si="0"/>
        <v>9163</v>
      </c>
      <c r="E15" s="1362"/>
      <c r="F15" s="1360">
        <f>'[2]填表-總表'!I6</f>
        <v>2033</v>
      </c>
      <c r="G15" s="1362"/>
      <c r="H15" s="1360">
        <f>'[2]填表-總表'!I7</f>
        <v>444</v>
      </c>
      <c r="I15" s="1362"/>
      <c r="J15" s="1360">
        <f>'[2]填表-總表'!I8+'[2]填表-總表'!I13+'[2]填表-總表'!I20</f>
        <v>6686</v>
      </c>
    </row>
    <row r="16" spans="1:24" ht="19.8">
      <c r="A16" s="1671" t="s">
        <v>799</v>
      </c>
      <c r="B16" s="1671"/>
      <c r="C16" s="1359"/>
      <c r="D16" s="1360">
        <f t="shared" si="0"/>
        <v>13035</v>
      </c>
      <c r="E16" s="1362"/>
      <c r="F16" s="1360">
        <f>'[2]填表-總表'!J6</f>
        <v>4033</v>
      </c>
      <c r="G16" s="1362"/>
      <c r="H16" s="1360">
        <f>'[2]填表-總表'!J7</f>
        <v>436</v>
      </c>
      <c r="I16" s="1362"/>
      <c r="J16" s="1360">
        <f>'[2]填表-總表'!J8+'[2]填表-總表'!J13+'[2]填表-總表'!J20</f>
        <v>8566</v>
      </c>
    </row>
    <row r="17" spans="1:11" ht="19.8">
      <c r="A17" s="1671" t="s">
        <v>800</v>
      </c>
      <c r="B17" s="1671"/>
      <c r="C17" s="1359"/>
      <c r="D17" s="1360">
        <f t="shared" si="0"/>
        <v>20675</v>
      </c>
      <c r="E17" s="1362"/>
      <c r="F17" s="1360">
        <f>'[2]填表-總表'!K6</f>
        <v>13008</v>
      </c>
      <c r="G17" s="1362"/>
      <c r="H17" s="1360">
        <f>'[2]填表-總表'!K7</f>
        <v>0</v>
      </c>
      <c r="I17" s="1362"/>
      <c r="J17" s="1360">
        <f>'[2]填表-總表'!K8+'[2]填表-總表'!K13+'[2]填表-總表'!K20</f>
        <v>7667</v>
      </c>
      <c r="K17" s="1357"/>
    </row>
    <row r="18" spans="1:11" ht="19.8">
      <c r="A18" s="1671" t="s">
        <v>2210</v>
      </c>
      <c r="B18" s="1671"/>
      <c r="C18" s="1359"/>
      <c r="D18" s="1360">
        <f t="shared" si="0"/>
        <v>11869</v>
      </c>
      <c r="E18" s="1362"/>
      <c r="F18" s="1360">
        <f>'[2]填表-總表'!L6</f>
        <v>4115</v>
      </c>
      <c r="G18" s="1362"/>
      <c r="H18" s="1360">
        <f>'[2]填表-總表'!L7</f>
        <v>99</v>
      </c>
      <c r="I18" s="1362"/>
      <c r="J18" s="1360">
        <f>'[2]填表-總表'!L8+'[2]填表-總表'!L13+'[2]填表-總表'!L20</f>
        <v>7655</v>
      </c>
      <c r="K18" s="1357"/>
    </row>
    <row r="19" spans="1:11" ht="19.8">
      <c r="A19" s="1671" t="s">
        <v>802</v>
      </c>
      <c r="B19" s="1671"/>
      <c r="C19" s="1359"/>
      <c r="D19" s="1360">
        <f t="shared" si="0"/>
        <v>0</v>
      </c>
      <c r="E19" s="1362"/>
      <c r="F19" s="1360">
        <f>'[2]填表-總表'!M6</f>
        <v>0</v>
      </c>
      <c r="G19" s="1362"/>
      <c r="H19" s="1360">
        <f>'[2]填表-總表'!M7</f>
        <v>0</v>
      </c>
      <c r="I19" s="1362"/>
      <c r="J19" s="1360">
        <f>'[2]填表-總表'!M8+'[2]填表-總表'!M13+'[2]填表-總表'!M20</f>
        <v>0</v>
      </c>
    </row>
    <row r="20" spans="1:11" ht="19.8">
      <c r="A20" s="1671" t="s">
        <v>2211</v>
      </c>
      <c r="B20" s="1671"/>
      <c r="C20" s="1359"/>
      <c r="D20" s="1360">
        <f t="shared" si="0"/>
        <v>403</v>
      </c>
      <c r="E20" s="1362"/>
      <c r="F20" s="1360">
        <f>'[2]填表-總表'!N6</f>
        <v>0</v>
      </c>
      <c r="G20" s="1362"/>
      <c r="H20" s="1360">
        <f>'[2]填表-總表'!N7</f>
        <v>0</v>
      </c>
      <c r="I20" s="1362"/>
      <c r="J20" s="1360">
        <f>'[2]填表-總表'!N8+'[2]填表-總表'!N13+'[2]填表-總表'!N20</f>
        <v>403</v>
      </c>
    </row>
    <row r="21" spans="1:11" ht="19.8">
      <c r="A21" s="1671" t="s">
        <v>2212</v>
      </c>
      <c r="B21" s="1671"/>
      <c r="C21" s="1359"/>
      <c r="D21" s="1360">
        <f t="shared" si="0"/>
        <v>0</v>
      </c>
      <c r="E21" s="1362"/>
      <c r="F21" s="1360">
        <f>'[2]填表-總表'!O6</f>
        <v>0</v>
      </c>
      <c r="G21" s="1362"/>
      <c r="H21" s="1360">
        <f>'[2]填表-總表'!O7</f>
        <v>0</v>
      </c>
      <c r="I21" s="1362"/>
      <c r="J21" s="1360">
        <f>'[2]填表-總表'!O8+'[2]填表-總表'!O13+'[2]填表-總表'!O20</f>
        <v>0</v>
      </c>
    </row>
    <row r="22" spans="1:11" ht="19.8">
      <c r="A22" s="1672" t="s">
        <v>2213</v>
      </c>
      <c r="B22" s="1672"/>
      <c r="C22" s="1359"/>
      <c r="D22" s="1360">
        <f t="shared" si="0"/>
        <v>2075</v>
      </c>
      <c r="E22" s="1362"/>
      <c r="F22" s="1360">
        <f>'[2]填表-總表'!P6+'[2]填表-總表'!Q6+'[2]填表-總表'!R6+'[2]填表-總表'!S6</f>
        <v>1712</v>
      </c>
      <c r="G22" s="1362"/>
      <c r="H22" s="1360">
        <f>'[2]填表-總表'!P7+'[2]填表-總表'!Q7+'[2]填表-總表'!R7+'[2]填表-總表'!S7</f>
        <v>58</v>
      </c>
      <c r="I22" s="1362"/>
      <c r="J22" s="1360">
        <f>'[2]填表-總表'!P8+'[2]填表-總表'!Q8+'[2]填表-總表'!R8+'[2]填表-總表'!S8+'[2]填表-總表'!P13+'[2]填表-總表'!Q13+'[2]填表-總表'!R13+'[2]填表-總表'!S13+'[2]填表-總表'!P20+'[2]填表-總表'!Q20+'[2]填表-總表'!R20+'[2]填表-總表'!S20</f>
        <v>305</v>
      </c>
    </row>
    <row r="23" spans="1:11" ht="19.8">
      <c r="A23" s="1672" t="s">
        <v>809</v>
      </c>
      <c r="B23" s="1672"/>
      <c r="C23" s="1359"/>
      <c r="D23" s="1360">
        <f t="shared" si="0"/>
        <v>32</v>
      </c>
      <c r="E23" s="1362"/>
      <c r="F23" s="1360">
        <f>'[2]填表-總表'!T6</f>
        <v>0</v>
      </c>
      <c r="G23" s="1362"/>
      <c r="H23" s="1360">
        <f>'[2]填表-總表'!T7</f>
        <v>32</v>
      </c>
      <c r="I23" s="1362"/>
      <c r="J23" s="1360">
        <f>'[2]填表-總表'!T8+'[2]填表-總表'!T13+'[2]填表-總表'!T20</f>
        <v>0</v>
      </c>
    </row>
    <row r="24" spans="1:11" ht="19.8">
      <c r="A24" s="1672" t="s">
        <v>2214</v>
      </c>
      <c r="B24" s="1672"/>
      <c r="C24" s="1359"/>
      <c r="D24" s="1360">
        <f t="shared" si="0"/>
        <v>0</v>
      </c>
      <c r="E24" s="1362"/>
      <c r="F24" s="1360">
        <f>'[2]填表-總表'!U6</f>
        <v>0</v>
      </c>
      <c r="G24" s="1362"/>
      <c r="H24" s="1360">
        <f>'[2]填表-總表'!U7</f>
        <v>0</v>
      </c>
      <c r="I24" s="1362"/>
      <c r="J24" s="1360">
        <f>'[2]填表-總表'!U8+'[2]填表-總表'!U13+'[2]填表-總表'!U20</f>
        <v>0</v>
      </c>
    </row>
    <row r="25" spans="1:11" ht="19.8">
      <c r="A25" s="1672" t="s">
        <v>811</v>
      </c>
      <c r="B25" s="1672"/>
      <c r="C25" s="1359"/>
      <c r="D25" s="1360">
        <f t="shared" si="0"/>
        <v>13</v>
      </c>
      <c r="E25" s="1362"/>
      <c r="F25" s="1360">
        <f>'[2]填表-總表'!V6</f>
        <v>5</v>
      </c>
      <c r="G25" s="1362"/>
      <c r="H25" s="1362">
        <f>'[2]填表-總表'!V7</f>
        <v>2</v>
      </c>
      <c r="I25" s="1362"/>
      <c r="J25" s="1362">
        <f>'[2]填表-總表'!V8+'[2]填表-總表'!V13+'[2]填表-總表'!V20</f>
        <v>6</v>
      </c>
    </row>
    <row r="26" spans="1:11" ht="19.8">
      <c r="A26" s="1672" t="s">
        <v>2215</v>
      </c>
      <c r="B26" s="1672"/>
      <c r="C26" s="1359"/>
      <c r="D26" s="1360">
        <f t="shared" si="0"/>
        <v>4</v>
      </c>
      <c r="E26" s="1362"/>
      <c r="F26" s="1360">
        <f>'[2]填表-總表'!W6</f>
        <v>3</v>
      </c>
      <c r="G26" s="1362"/>
      <c r="H26" s="1362">
        <f>'[2]填表-總表'!W7</f>
        <v>0</v>
      </c>
      <c r="I26" s="1362"/>
      <c r="J26" s="1362">
        <f>'[2]填表-總表'!W8+'[2]填表-總表'!W13+'[2]填表-總表'!W20</f>
        <v>1</v>
      </c>
    </row>
    <row r="27" spans="1:11" ht="19.8">
      <c r="A27" s="1672" t="s">
        <v>2216</v>
      </c>
      <c r="B27" s="1672"/>
      <c r="C27" s="1359"/>
      <c r="D27" s="1360">
        <f t="shared" si="0"/>
        <v>0</v>
      </c>
      <c r="E27" s="1362"/>
      <c r="F27" s="1360">
        <f>'[2]填表-總表'!X6</f>
        <v>0</v>
      </c>
      <c r="G27" s="1362"/>
      <c r="H27" s="1362">
        <f>'[2]填表-總表'!X7</f>
        <v>0</v>
      </c>
      <c r="I27" s="1362"/>
      <c r="J27" s="1362">
        <f>'[2]填表-總表'!X8+'[2]填表-總表'!X13+'[2]填表-總表'!X20</f>
        <v>0</v>
      </c>
    </row>
    <row r="28" spans="1:11" ht="19.8">
      <c r="A28" s="1672" t="s">
        <v>814</v>
      </c>
      <c r="B28" s="1672"/>
      <c r="C28" s="1359"/>
      <c r="D28" s="1360">
        <f t="shared" si="0"/>
        <v>0</v>
      </c>
      <c r="E28" s="1363"/>
      <c r="F28" s="1360">
        <f>'[2]填表-總表'!Y6</f>
        <v>0</v>
      </c>
      <c r="G28" s="1363"/>
      <c r="H28" s="1363">
        <f>'[2]填表-總表'!Y7</f>
        <v>0</v>
      </c>
      <c r="I28" s="1363"/>
      <c r="J28" s="1363">
        <f>'[2]填表-總表'!Y8+'[2]填表-總表'!Y13+'[2]填表-總表'!Y20</f>
        <v>0</v>
      </c>
    </row>
    <row r="29" spans="1:11" ht="19.8">
      <c r="A29" s="1672" t="s">
        <v>815</v>
      </c>
      <c r="B29" s="1672"/>
      <c r="C29" s="1359"/>
      <c r="D29" s="1360">
        <f t="shared" si="0"/>
        <v>0</v>
      </c>
      <c r="E29" s="1363"/>
      <c r="F29" s="1360">
        <f>'[2]填表-總表'!Z6</f>
        <v>0</v>
      </c>
      <c r="G29" s="1363"/>
      <c r="H29" s="1363">
        <f>'[2]填表-總表'!Z7</f>
        <v>0</v>
      </c>
      <c r="I29" s="1363"/>
      <c r="J29" s="1363">
        <f>'[2]填表-總表'!Z8+'[2]填表-總表'!Z13+'[2]填表-總表'!Z20</f>
        <v>0</v>
      </c>
    </row>
    <row r="30" spans="1:11" ht="19.8">
      <c r="A30" s="1672" t="s">
        <v>2217</v>
      </c>
      <c r="B30" s="1672"/>
      <c r="C30" s="1359"/>
      <c r="D30" s="1364">
        <f t="shared" si="0"/>
        <v>4</v>
      </c>
      <c r="E30" s="1363"/>
      <c r="F30" s="1364">
        <f>'[2]填表-總表'!AA6</f>
        <v>3</v>
      </c>
      <c r="G30" s="1363"/>
      <c r="H30" s="1363">
        <f>'[2]填表-總表'!AA7</f>
        <v>0</v>
      </c>
      <c r="I30" s="1363"/>
      <c r="J30" s="1363">
        <f>'[2]填表-總表'!AA8+'[2]填表-總表'!AA13+'[2]填表-總表'!AA20</f>
        <v>1</v>
      </c>
    </row>
    <row r="31" spans="1:11" ht="19.8">
      <c r="A31" s="1672" t="s">
        <v>817</v>
      </c>
      <c r="B31" s="1672"/>
      <c r="C31" s="1359"/>
      <c r="D31" s="1364">
        <f t="shared" si="0"/>
        <v>370</v>
      </c>
      <c r="E31" s="1363"/>
      <c r="F31" s="1364">
        <f>'[2]填表-總表'!AB6</f>
        <v>220</v>
      </c>
      <c r="G31" s="1363"/>
      <c r="H31" s="1363">
        <f>'[2]填表-總表'!AB7</f>
        <v>0</v>
      </c>
      <c r="I31" s="1363"/>
      <c r="J31" s="1363">
        <f>'[2]填表-總表'!AB8+'[2]填表-總表'!AB13+'[2]填表-總表'!AB20</f>
        <v>150</v>
      </c>
    </row>
    <row r="32" spans="1:11" ht="19.8">
      <c r="A32" s="1672" t="s">
        <v>818</v>
      </c>
      <c r="B32" s="1672"/>
      <c r="C32" s="1359"/>
      <c r="D32" s="1360">
        <f t="shared" si="0"/>
        <v>0</v>
      </c>
      <c r="E32" s="1363"/>
      <c r="F32" s="1360">
        <f>'[2]填表-總表'!AC6</f>
        <v>0</v>
      </c>
      <c r="G32" s="1363"/>
      <c r="H32" s="1363">
        <f>'[2]填表-總表'!AC7</f>
        <v>0</v>
      </c>
      <c r="I32" s="1363"/>
      <c r="J32" s="1363">
        <f>'[2]填表-總表'!AC8+'[2]填表-總表'!AC13+'[2]填表-總表'!AC20</f>
        <v>0</v>
      </c>
    </row>
    <row r="33" spans="1:10" ht="19.8">
      <c r="A33" s="1672" t="s">
        <v>819</v>
      </c>
      <c r="B33" s="1672"/>
      <c r="C33" s="1359"/>
      <c r="D33" s="1360">
        <f t="shared" si="0"/>
        <v>0</v>
      </c>
      <c r="E33" s="1363"/>
      <c r="F33" s="1360">
        <f>'[2]填表-總表'!AD6</f>
        <v>0</v>
      </c>
      <c r="G33" s="1363"/>
      <c r="H33" s="1363">
        <f>'[2]填表-總表'!AD7</f>
        <v>0</v>
      </c>
      <c r="I33" s="1363"/>
      <c r="J33" s="1363">
        <f>'[2]填表-總表'!AD8+'[2]填表-總表'!AD13+'[2]填表-總表'!AD20</f>
        <v>0</v>
      </c>
    </row>
    <row r="34" spans="1:10" ht="19.8">
      <c r="A34" s="1675" t="s">
        <v>2218</v>
      </c>
      <c r="B34" s="1675"/>
      <c r="C34" s="1365"/>
      <c r="D34" s="1366">
        <f t="shared" si="0"/>
        <v>0</v>
      </c>
      <c r="E34" s="1367"/>
      <c r="F34" s="1366">
        <f>'[2]填表-總表'!AE6</f>
        <v>0</v>
      </c>
      <c r="G34" s="1367"/>
      <c r="H34" s="1367">
        <f>'[2]填表-總表'!AE7</f>
        <v>0</v>
      </c>
      <c r="I34" s="1367"/>
      <c r="J34" s="1367">
        <f>'[2]填表-總表'!AE8+'[2]填表-總表'!AE13+'[2]填表-總表'!AE20</f>
        <v>0</v>
      </c>
    </row>
    <row r="35" spans="1:10" ht="19.8">
      <c r="A35" s="1368" t="s">
        <v>1556</v>
      </c>
      <c r="B35" s="1369" t="s">
        <v>1557</v>
      </c>
      <c r="C35" s="1370"/>
      <c r="D35" s="1371" t="s">
        <v>1363</v>
      </c>
      <c r="E35" s="1370"/>
      <c r="F35" s="1370"/>
      <c r="G35" s="1370" t="s">
        <v>1365</v>
      </c>
      <c r="H35" s="1372"/>
      <c r="I35" s="1370" t="s">
        <v>1665</v>
      </c>
      <c r="J35" s="1370"/>
    </row>
    <row r="36" spans="1:10" ht="19.8">
      <c r="A36" s="1371"/>
      <c r="B36" s="1371"/>
      <c r="C36" s="1372"/>
      <c r="D36" s="1372"/>
      <c r="E36" s="1370"/>
      <c r="F36" s="1370"/>
      <c r="G36" s="1372"/>
      <c r="H36" s="1372"/>
      <c r="I36" s="1372"/>
      <c r="J36" s="1370"/>
    </row>
    <row r="37" spans="1:10" ht="19.8">
      <c r="A37" s="1371"/>
      <c r="B37" s="1371"/>
      <c r="C37" s="1372"/>
      <c r="D37" s="1372"/>
      <c r="E37" s="1370"/>
      <c r="F37" s="1370"/>
      <c r="G37" s="1372"/>
      <c r="H37" s="1372"/>
      <c r="I37" s="1372"/>
      <c r="J37" s="1370" t="s">
        <v>2223</v>
      </c>
    </row>
    <row r="38" spans="1:10" ht="19.8">
      <c r="A38" s="1371"/>
      <c r="B38" s="1371"/>
      <c r="C38" s="1372"/>
      <c r="D38" s="1372"/>
      <c r="E38" s="1370"/>
      <c r="F38" s="1370"/>
      <c r="G38" s="1372"/>
      <c r="H38" s="1372"/>
      <c r="I38" s="1372"/>
      <c r="J38" s="1370"/>
    </row>
    <row r="39" spans="1:10" s="623" customFormat="1" ht="19.8">
      <c r="A39" s="288" t="s">
        <v>2220</v>
      </c>
      <c r="B39" s="1373"/>
      <c r="C39" s="1373"/>
      <c r="D39" s="1373"/>
      <c r="E39" s="1373"/>
      <c r="F39" s="1373"/>
      <c r="G39" s="1373"/>
      <c r="H39" s="1373"/>
      <c r="I39" s="1373"/>
      <c r="J39" s="1373"/>
    </row>
    <row r="40" spans="1:10" s="623" customFormat="1" ht="19.8">
      <c r="A40" s="1674" t="s">
        <v>2221</v>
      </c>
      <c r="B40" s="1674"/>
      <c r="C40" s="1674"/>
      <c r="D40" s="1674"/>
      <c r="E40" s="1674"/>
      <c r="F40" s="1674"/>
      <c r="G40" s="1674"/>
      <c r="H40" s="1674"/>
      <c r="I40" s="1674"/>
      <c r="J40" s="1674"/>
    </row>
    <row r="41" spans="1:10" s="623" customFormat="1" ht="19.8">
      <c r="A41" s="1374" t="s">
        <v>1332</v>
      </c>
      <c r="B41" s="1373"/>
      <c r="C41" s="1373"/>
      <c r="D41" s="1373"/>
      <c r="E41" s="1373"/>
      <c r="F41" s="1373"/>
      <c r="G41" s="1373"/>
      <c r="H41" s="1373"/>
      <c r="I41" s="1373"/>
      <c r="J41" s="1373"/>
    </row>
    <row r="42" spans="1:10">
      <c r="A42" s="1375"/>
    </row>
  </sheetData>
  <mergeCells count="39">
    <mergeCell ref="A40:J40"/>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7931870B-8C3A-438B-9BC5-034F7F58425B}"/>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DF8F-983F-4218-8E96-28B2B4EA9AF8}">
  <dimension ref="A1:AMJ42"/>
  <sheetViews>
    <sheetView workbookViewId="0">
      <selection activeCell="K1" sqref="K1:L1"/>
    </sheetView>
  </sheetViews>
  <sheetFormatPr defaultRowHeight="16.2"/>
  <cols>
    <col min="1" max="1" width="10" style="1353" customWidth="1"/>
    <col min="2" max="2" width="11" style="1353" customWidth="1"/>
    <col min="3" max="3" width="8.109375" style="1353" customWidth="1"/>
    <col min="4" max="4" width="15.77734375" style="1353" bestFit="1" customWidth="1"/>
    <col min="5" max="5" width="8.109375" style="1353" customWidth="1"/>
    <col min="6" max="6" width="13.5546875" style="1353" bestFit="1" customWidth="1"/>
    <col min="7" max="7" width="12" style="1353" customWidth="1"/>
    <col min="8" max="8" width="11.21875" style="1353" customWidth="1"/>
    <col min="9" max="9" width="8.109375" style="1353" customWidth="1"/>
    <col min="10" max="10" width="32" style="1353" bestFit="1" customWidth="1"/>
    <col min="11" max="256" width="8.33203125" style="1353" customWidth="1"/>
    <col min="257" max="257" width="10" style="1353" customWidth="1"/>
    <col min="258" max="258" width="11" style="1353" customWidth="1"/>
    <col min="259" max="259" width="8.109375" style="1353" customWidth="1"/>
    <col min="260" max="260" width="8.88671875" style="1353"/>
    <col min="261" max="261" width="8.109375" style="1353" customWidth="1"/>
    <col min="262" max="262" width="8.88671875" style="1353"/>
    <col min="263" max="263" width="9.44140625" style="1353" customWidth="1"/>
    <col min="264" max="265" width="8.109375" style="1353" customWidth="1"/>
    <col min="266" max="266" width="8.88671875" style="1353"/>
    <col min="267" max="512" width="8.33203125" style="1353" customWidth="1"/>
    <col min="513" max="513" width="10" style="1353" customWidth="1"/>
    <col min="514" max="514" width="11" style="1353" customWidth="1"/>
    <col min="515" max="515" width="8.109375" style="1353" customWidth="1"/>
    <col min="516" max="516" width="8.88671875" style="1353"/>
    <col min="517" max="517" width="8.109375" style="1353" customWidth="1"/>
    <col min="518" max="518" width="8.88671875" style="1353"/>
    <col min="519" max="519" width="9.44140625" style="1353" customWidth="1"/>
    <col min="520" max="521" width="8.109375" style="1353" customWidth="1"/>
    <col min="522" max="522" width="8.88671875" style="1353"/>
    <col min="523" max="768" width="8.33203125" style="1353" customWidth="1"/>
    <col min="769" max="769" width="10" style="1353" customWidth="1"/>
    <col min="770" max="770" width="11" style="1353" customWidth="1"/>
    <col min="771" max="771" width="8.109375" style="1353" customWidth="1"/>
    <col min="772" max="772" width="8.88671875" style="1353"/>
    <col min="773" max="773" width="8.109375" style="1353" customWidth="1"/>
    <col min="774" max="774" width="8.88671875" style="1353"/>
    <col min="775" max="775" width="9.44140625" style="1353" customWidth="1"/>
    <col min="776" max="777" width="8.109375" style="1353" customWidth="1"/>
    <col min="778" max="778" width="8.88671875" style="1353"/>
    <col min="779" max="1023" width="8.33203125" style="1353" customWidth="1"/>
    <col min="1024" max="1024" width="8.88671875" style="1353"/>
  </cols>
  <sheetData>
    <row r="1" spans="1:24" ht="22.2">
      <c r="A1" s="1663" t="s">
        <v>1293</v>
      </c>
      <c r="B1" s="1663"/>
      <c r="C1" s="1352"/>
      <c r="D1" s="1352"/>
      <c r="E1" s="1352"/>
      <c r="F1" s="1352"/>
      <c r="G1" s="1351" t="s">
        <v>1623</v>
      </c>
      <c r="H1" s="1663" t="s">
        <v>2197</v>
      </c>
      <c r="I1" s="1663"/>
      <c r="J1" s="1663"/>
      <c r="K1" s="1453" t="s">
        <v>49</v>
      </c>
      <c r="L1" s="1453"/>
    </row>
    <row r="2" spans="1:24" ht="22.2">
      <c r="A2" s="1663" t="s">
        <v>1294</v>
      </c>
      <c r="B2" s="1663"/>
      <c r="C2" s="1354" t="s">
        <v>2198</v>
      </c>
      <c r="D2" s="1355"/>
      <c r="E2" s="1352"/>
      <c r="F2" s="1352"/>
      <c r="G2" s="1351" t="s">
        <v>2199</v>
      </c>
      <c r="H2" s="1663" t="s">
        <v>2200</v>
      </c>
      <c r="I2" s="1663"/>
      <c r="J2" s="1663"/>
    </row>
    <row r="3" spans="1:24" s="1356" customFormat="1" ht="22.2">
      <c r="A3" s="1664" t="s">
        <v>2201</v>
      </c>
      <c r="B3" s="1664"/>
      <c r="C3" s="1664"/>
      <c r="D3" s="1664"/>
      <c r="E3" s="1664"/>
      <c r="F3" s="1664"/>
      <c r="G3" s="1664"/>
      <c r="H3" s="1664"/>
      <c r="I3" s="1664"/>
      <c r="J3" s="1664"/>
    </row>
    <row r="4" spans="1:24" ht="22.2">
      <c r="A4" s="1662"/>
      <c r="B4" s="1662"/>
      <c r="C4" s="1662"/>
      <c r="D4" s="1662"/>
      <c r="E4" s="1662"/>
      <c r="F4" s="1662"/>
      <c r="G4" s="1352"/>
      <c r="H4" s="1352"/>
      <c r="I4" s="1352"/>
      <c r="J4" s="1352"/>
    </row>
    <row r="5" spans="1:24" ht="22.2">
      <c r="A5" s="1665" t="s">
        <v>2224</v>
      </c>
      <c r="B5" s="1665"/>
      <c r="C5" s="1665"/>
      <c r="D5" s="1665"/>
      <c r="E5" s="1665"/>
      <c r="F5" s="1665"/>
      <c r="G5" s="1665"/>
      <c r="H5" s="1665"/>
      <c r="I5" s="1665"/>
      <c r="J5" s="1665"/>
    </row>
    <row r="6" spans="1:24" s="1357" customFormat="1" ht="22.2">
      <c r="A6" s="1666" t="s">
        <v>2203</v>
      </c>
      <c r="B6" s="1666"/>
      <c r="C6" s="1667" t="s">
        <v>1855</v>
      </c>
      <c r="D6" s="1667"/>
      <c r="E6" s="1668" t="s">
        <v>2204</v>
      </c>
      <c r="F6" s="1668"/>
      <c r="G6" s="1668"/>
      <c r="H6" s="1668"/>
      <c r="I6" s="1668"/>
      <c r="J6" s="1668"/>
    </row>
    <row r="7" spans="1:24" ht="15" customHeight="1">
      <c r="A7" s="1666"/>
      <c r="B7" s="1666"/>
      <c r="C7" s="1667"/>
      <c r="D7" s="1667"/>
      <c r="E7" s="1669" t="s">
        <v>2205</v>
      </c>
      <c r="F7" s="1669"/>
      <c r="G7" s="1669" t="s">
        <v>2206</v>
      </c>
      <c r="H7" s="1669"/>
      <c r="I7" s="1670" t="s">
        <v>2207</v>
      </c>
      <c r="J7" s="1670"/>
      <c r="K7" s="1357"/>
    </row>
    <row r="8" spans="1:24" ht="18" customHeight="1">
      <c r="A8" s="1666"/>
      <c r="B8" s="1666"/>
      <c r="C8" s="1667"/>
      <c r="D8" s="1667"/>
      <c r="E8" s="1669"/>
      <c r="F8" s="1669"/>
      <c r="G8" s="1669"/>
      <c r="H8" s="1669"/>
      <c r="I8" s="1670"/>
      <c r="J8" s="1670"/>
      <c r="K8" s="1357"/>
    </row>
    <row r="9" spans="1:24" ht="17.25" customHeight="1">
      <c r="A9" s="1666"/>
      <c r="B9" s="1666"/>
      <c r="C9" s="1667"/>
      <c r="D9" s="1667"/>
      <c r="E9" s="1669"/>
      <c r="F9" s="1669"/>
      <c r="G9" s="1669"/>
      <c r="H9" s="1669"/>
      <c r="I9" s="1670"/>
      <c r="J9" s="1670"/>
      <c r="K9" s="1357"/>
      <c r="N9" s="1358"/>
      <c r="O9" s="1358"/>
      <c r="P9" s="1358"/>
      <c r="Q9" s="1358"/>
      <c r="R9" s="1358"/>
      <c r="S9" s="1358"/>
      <c r="T9" s="1358"/>
      <c r="U9" s="1358"/>
      <c r="V9" s="1358"/>
      <c r="W9" s="1358"/>
      <c r="X9" s="1358"/>
    </row>
    <row r="10" spans="1:24" s="1357" customFormat="1" ht="15" customHeight="1">
      <c r="A10" s="1666"/>
      <c r="B10" s="1666"/>
      <c r="C10" s="1667"/>
      <c r="D10" s="1667"/>
      <c r="E10" s="1669"/>
      <c r="F10" s="1669"/>
      <c r="G10" s="1669"/>
      <c r="H10" s="1669"/>
      <c r="I10" s="1670"/>
      <c r="J10" s="1670"/>
    </row>
    <row r="11" spans="1:24" ht="19.8">
      <c r="A11" s="1673" t="s">
        <v>2208</v>
      </c>
      <c r="B11" s="1673"/>
      <c r="C11" s="1359"/>
      <c r="D11" s="1360">
        <f>F11+H11+J11</f>
        <v>119841</v>
      </c>
      <c r="E11" s="1360"/>
      <c r="F11" s="1360">
        <f>SUM(F12:F34)</f>
        <v>66337</v>
      </c>
      <c r="G11" s="1360"/>
      <c r="H11" s="1360">
        <f>SUM(H12:H34)</f>
        <v>1795</v>
      </c>
      <c r="I11" s="1360"/>
      <c r="J11" s="1360">
        <f>SUM(J12:J34)</f>
        <v>51709</v>
      </c>
    </row>
    <row r="12" spans="1:24" ht="19.8">
      <c r="A12" s="1671" t="s">
        <v>2209</v>
      </c>
      <c r="B12" s="1671"/>
      <c r="C12" s="1359"/>
      <c r="D12" s="1360">
        <f t="shared" ref="D12:D34" si="0">F12+H12+J12</f>
        <v>33616</v>
      </c>
      <c r="E12" s="1361"/>
      <c r="F12" s="1360">
        <f>'[3]填表-總表'!F6</f>
        <v>17885</v>
      </c>
      <c r="G12" s="1361"/>
      <c r="H12" s="1360">
        <f>'[3]填表-總表'!F7</f>
        <v>0</v>
      </c>
      <c r="I12" s="1361"/>
      <c r="J12" s="1360">
        <f>'[3]填表-總表'!F8+'[3]填表-總表'!F13+'[3]填表-總表'!F20</f>
        <v>15731</v>
      </c>
    </row>
    <row r="13" spans="1:24" ht="19.8">
      <c r="A13" s="1671" t="s">
        <v>796</v>
      </c>
      <c r="B13" s="1671"/>
      <c r="C13" s="1359"/>
      <c r="D13" s="1360">
        <f t="shared" si="0"/>
        <v>20833</v>
      </c>
      <c r="E13" s="1362"/>
      <c r="F13" s="1360">
        <f>'[3]填表-總表'!G6</f>
        <v>13556</v>
      </c>
      <c r="G13" s="1362"/>
      <c r="H13" s="1360">
        <f>'[3]填表-總表'!G7</f>
        <v>727</v>
      </c>
      <c r="I13" s="1362"/>
      <c r="J13" s="1360">
        <f>'[3]填表-總表'!G8+'[3]填表-總表'!G13+'[3]填表-總表'!G20</f>
        <v>6550</v>
      </c>
    </row>
    <row r="14" spans="1:24" ht="19.8">
      <c r="A14" s="1671" t="s">
        <v>797</v>
      </c>
      <c r="B14" s="1671"/>
      <c r="C14" s="1359"/>
      <c r="D14" s="1360">
        <f t="shared" si="0"/>
        <v>9167</v>
      </c>
      <c r="E14" s="1362"/>
      <c r="F14" s="1360">
        <f>'[3]填表-總表'!H6</f>
        <v>2974</v>
      </c>
      <c r="G14" s="1362"/>
      <c r="H14" s="1360">
        <f>'[3]填表-總表'!H7</f>
        <v>0</v>
      </c>
      <c r="I14" s="1362"/>
      <c r="J14" s="1360">
        <f>'[3]填表-總表'!H8+'[3]填表-總表'!H13+'[3]填表-總表'!H20</f>
        <v>6193</v>
      </c>
    </row>
    <row r="15" spans="1:24" ht="19.8">
      <c r="A15" s="1671" t="s">
        <v>798</v>
      </c>
      <c r="B15" s="1671"/>
      <c r="C15" s="1359"/>
      <c r="D15" s="1360">
        <f t="shared" si="0"/>
        <v>10311</v>
      </c>
      <c r="E15" s="1362"/>
      <c r="F15" s="1360">
        <f>'[3]填表-總表'!I6</f>
        <v>3940</v>
      </c>
      <c r="G15" s="1362"/>
      <c r="H15" s="1360">
        <f>'[3]填表-總表'!I7</f>
        <v>492</v>
      </c>
      <c r="I15" s="1362"/>
      <c r="J15" s="1360">
        <f>'[3]填表-總表'!I8+'[3]填表-總表'!I13+'[3]填表-總表'!I20</f>
        <v>5879</v>
      </c>
    </row>
    <row r="16" spans="1:24" ht="19.8">
      <c r="A16" s="1671" t="s">
        <v>799</v>
      </c>
      <c r="B16" s="1671"/>
      <c r="C16" s="1359"/>
      <c r="D16" s="1360">
        <f t="shared" si="0"/>
        <v>11491</v>
      </c>
      <c r="E16" s="1362"/>
      <c r="F16" s="1360">
        <f>'[3]填表-總表'!J6</f>
        <v>5097</v>
      </c>
      <c r="G16" s="1362"/>
      <c r="H16" s="1360">
        <f>'[3]填表-總表'!J7</f>
        <v>518</v>
      </c>
      <c r="I16" s="1362"/>
      <c r="J16" s="1360">
        <f>'[3]填表-總表'!J8+'[3]填表-總表'!J13+'[3]填表-總表'!J20</f>
        <v>5876</v>
      </c>
    </row>
    <row r="17" spans="1:11" ht="19.8">
      <c r="A17" s="1671" t="s">
        <v>800</v>
      </c>
      <c r="B17" s="1671"/>
      <c r="C17" s="1359"/>
      <c r="D17" s="1360">
        <f t="shared" si="0"/>
        <v>17756</v>
      </c>
      <c r="E17" s="1362"/>
      <c r="F17" s="1360">
        <f>'[3]填表-總表'!K6</f>
        <v>12945</v>
      </c>
      <c r="G17" s="1362"/>
      <c r="H17" s="1360">
        <f>'[3]填表-總表'!K7</f>
        <v>0</v>
      </c>
      <c r="I17" s="1362"/>
      <c r="J17" s="1360">
        <f>'[3]填表-總表'!K8+'[3]填表-總表'!K13+'[3]填表-總表'!K20</f>
        <v>4811</v>
      </c>
      <c r="K17" s="1357"/>
    </row>
    <row r="18" spans="1:11" ht="19.8">
      <c r="A18" s="1671" t="s">
        <v>2210</v>
      </c>
      <c r="B18" s="1671"/>
      <c r="C18" s="1359"/>
      <c r="D18" s="1360">
        <f t="shared" si="0"/>
        <v>7992</v>
      </c>
      <c r="E18" s="1362"/>
      <c r="F18" s="1360">
        <f>'[3]填表-總表'!L6</f>
        <v>3313</v>
      </c>
      <c r="G18" s="1362"/>
      <c r="H18" s="1360">
        <f>'[3]填表-總表'!L7</f>
        <v>0</v>
      </c>
      <c r="I18" s="1362"/>
      <c r="J18" s="1360">
        <f>'[3]填表-總表'!L8+'[3]填表-總表'!L13+'[3]填表-總表'!L20</f>
        <v>4679</v>
      </c>
      <c r="K18" s="1357"/>
    </row>
    <row r="19" spans="1:11" ht="19.8">
      <c r="A19" s="1671" t="s">
        <v>802</v>
      </c>
      <c r="B19" s="1671"/>
      <c r="C19" s="1359"/>
      <c r="D19" s="1360">
        <f t="shared" si="0"/>
        <v>0</v>
      </c>
      <c r="E19" s="1362"/>
      <c r="F19" s="1360">
        <f>'[3]填表-總表'!M6</f>
        <v>0</v>
      </c>
      <c r="G19" s="1362"/>
      <c r="H19" s="1360">
        <f>'[3]填表-總表'!M7</f>
        <v>0</v>
      </c>
      <c r="I19" s="1362"/>
      <c r="J19" s="1360">
        <f>'[3]填表-總表'!M8+'[3]填表-總表'!M13+'[3]填表-總表'!M20</f>
        <v>0</v>
      </c>
    </row>
    <row r="20" spans="1:11" ht="19.8">
      <c r="A20" s="1671" t="s">
        <v>2211</v>
      </c>
      <c r="B20" s="1671"/>
      <c r="C20" s="1359"/>
      <c r="D20" s="1360">
        <f t="shared" si="0"/>
        <v>3661</v>
      </c>
      <c r="E20" s="1362"/>
      <c r="F20" s="1360">
        <f>'[3]填表-總表'!N6</f>
        <v>1906</v>
      </c>
      <c r="G20" s="1362"/>
      <c r="H20" s="1360">
        <f>'[3]填表-總表'!N7</f>
        <v>55</v>
      </c>
      <c r="I20" s="1362"/>
      <c r="J20" s="1360">
        <f>'[3]填表-總表'!N8+'[3]填表-總表'!N13+'[3]填表-總表'!N20</f>
        <v>1700</v>
      </c>
    </row>
    <row r="21" spans="1:11" ht="19.8">
      <c r="A21" s="1671" t="s">
        <v>2212</v>
      </c>
      <c r="B21" s="1671"/>
      <c r="C21" s="1359"/>
      <c r="D21" s="1360">
        <f t="shared" si="0"/>
        <v>0</v>
      </c>
      <c r="E21" s="1362"/>
      <c r="F21" s="1360">
        <f>'[3]填表-總表'!O6</f>
        <v>0</v>
      </c>
      <c r="G21" s="1362"/>
      <c r="H21" s="1360">
        <f>'[3]填表-總表'!O7</f>
        <v>0</v>
      </c>
      <c r="I21" s="1362"/>
      <c r="J21" s="1360">
        <f>'[3]填表-總表'!O8+'[3]填表-總表'!O13+'[3]填表-總表'!O20</f>
        <v>0</v>
      </c>
    </row>
    <row r="22" spans="1:11" ht="19.8">
      <c r="A22" s="1672" t="s">
        <v>2213</v>
      </c>
      <c r="B22" s="1672"/>
      <c r="C22" s="1359"/>
      <c r="D22" s="1360">
        <f t="shared" si="0"/>
        <v>4280</v>
      </c>
      <c r="E22" s="1362"/>
      <c r="F22" s="1360">
        <f>'[3]填表-總表'!P6+'[3]填表-總表'!Q6+'[3]填表-總表'!R6+'[3]填表-總表'!S6</f>
        <v>4220</v>
      </c>
      <c r="G22" s="1362"/>
      <c r="H22" s="1360">
        <f>'[3]填表-總表'!P7+'[3]填表-總表'!Q7+'[3]填表-總表'!R7+'[3]填表-總表'!S7</f>
        <v>0</v>
      </c>
      <c r="I22" s="1362"/>
      <c r="J22" s="1360">
        <f>'[3]填表-總表'!P8+'[3]填表-總表'!Q8+'[3]填表-總表'!R8+'[3]填表-總表'!S8+'[3]填表-總表'!P13+'[3]填表-總表'!Q13+'[3]填表-總表'!R13+'[3]填表-總表'!S13+'[3]填表-總表'!P20+'[3]填表-總表'!Q20+'[3]填表-總表'!R20+'[3]填表-總表'!S20</f>
        <v>60</v>
      </c>
    </row>
    <row r="23" spans="1:11" ht="19.8">
      <c r="A23" s="1672" t="s">
        <v>809</v>
      </c>
      <c r="B23" s="1672"/>
      <c r="C23" s="1359"/>
      <c r="D23" s="1360">
        <f t="shared" si="0"/>
        <v>250</v>
      </c>
      <c r="E23" s="1362"/>
      <c r="F23" s="1360">
        <f>'[3]填表-總表'!T6</f>
        <v>250</v>
      </c>
      <c r="G23" s="1362"/>
      <c r="H23" s="1360">
        <f>'[3]填表-總表'!T7</f>
        <v>0</v>
      </c>
      <c r="I23" s="1362"/>
      <c r="J23" s="1360">
        <f>'[3]填表-總表'!T8+'[3]填表-總表'!T13+'[3]填表-總表'!T20</f>
        <v>0</v>
      </c>
    </row>
    <row r="24" spans="1:11" ht="19.8">
      <c r="A24" s="1672" t="s">
        <v>2214</v>
      </c>
      <c r="B24" s="1672"/>
      <c r="C24" s="1359"/>
      <c r="D24" s="1360">
        <f t="shared" si="0"/>
        <v>0</v>
      </c>
      <c r="E24" s="1362"/>
      <c r="F24" s="1360">
        <f>'[3]填表-總表'!U6</f>
        <v>0</v>
      </c>
      <c r="G24" s="1362"/>
      <c r="H24" s="1360">
        <f>'[3]填表-總表'!U7</f>
        <v>0</v>
      </c>
      <c r="I24" s="1362"/>
      <c r="J24" s="1360">
        <f>'[3]填表-總表'!U8+'[3]填表-總表'!U13+'[3]填表-總表'!U20</f>
        <v>0</v>
      </c>
    </row>
    <row r="25" spans="1:11" ht="19.8">
      <c r="A25" s="1672" t="s">
        <v>811</v>
      </c>
      <c r="B25" s="1672"/>
      <c r="C25" s="1359"/>
      <c r="D25" s="1360">
        <f t="shared" si="0"/>
        <v>7</v>
      </c>
      <c r="E25" s="1362"/>
      <c r="F25" s="1360">
        <f>'[3]填表-總表'!V6</f>
        <v>4</v>
      </c>
      <c r="G25" s="1362"/>
      <c r="H25" s="1362">
        <f>'[3]填表-總表'!V7</f>
        <v>1</v>
      </c>
      <c r="I25" s="1362"/>
      <c r="J25" s="1362">
        <f>'[3]填表-總表'!V8+'[3]填表-總表'!V13+'[3]填表-總表'!V20</f>
        <v>2</v>
      </c>
    </row>
    <row r="26" spans="1:11" ht="19.8">
      <c r="A26" s="1672" t="s">
        <v>2215</v>
      </c>
      <c r="B26" s="1672"/>
      <c r="C26" s="1359"/>
      <c r="D26" s="1360">
        <f t="shared" si="0"/>
        <v>2</v>
      </c>
      <c r="E26" s="1362"/>
      <c r="F26" s="1360">
        <f>'[3]填表-總表'!W6</f>
        <v>1</v>
      </c>
      <c r="G26" s="1362"/>
      <c r="H26" s="1362">
        <f>'[3]填表-總表'!W7</f>
        <v>0</v>
      </c>
      <c r="I26" s="1362"/>
      <c r="J26" s="1362">
        <f>'[3]填表-總表'!W8+'[3]填表-總表'!W13+'[3]填表-總表'!W20</f>
        <v>1</v>
      </c>
    </row>
    <row r="27" spans="1:11" ht="19.8">
      <c r="A27" s="1672" t="s">
        <v>2216</v>
      </c>
      <c r="B27" s="1672"/>
      <c r="C27" s="1359"/>
      <c r="D27" s="1360">
        <f t="shared" si="0"/>
        <v>2</v>
      </c>
      <c r="E27" s="1362"/>
      <c r="F27" s="1360">
        <f>'[3]填表-總表'!X6</f>
        <v>0</v>
      </c>
      <c r="G27" s="1362"/>
      <c r="H27" s="1362">
        <f>'[3]填表-總表'!X7</f>
        <v>2</v>
      </c>
      <c r="I27" s="1362"/>
      <c r="J27" s="1362">
        <f>'[3]填表-總表'!X8+'[3]填表-總表'!X13+'[3]填表-總表'!X20</f>
        <v>0</v>
      </c>
    </row>
    <row r="28" spans="1:11" ht="19.8">
      <c r="A28" s="1672" t="s">
        <v>814</v>
      </c>
      <c r="B28" s="1672"/>
      <c r="C28" s="1359"/>
      <c r="D28" s="1360">
        <f t="shared" si="0"/>
        <v>0</v>
      </c>
      <c r="E28" s="1363"/>
      <c r="F28" s="1360">
        <f>'[3]填表-總表'!Y6</f>
        <v>0</v>
      </c>
      <c r="G28" s="1363"/>
      <c r="H28" s="1363">
        <f>'[3]填表-總表'!Y7</f>
        <v>0</v>
      </c>
      <c r="I28" s="1363"/>
      <c r="J28" s="1363">
        <f>'[3]填表-總表'!Y8+'[3]填表-總表'!Y13+'[3]填表-總表'!Y20</f>
        <v>0</v>
      </c>
    </row>
    <row r="29" spans="1:11" ht="19.8">
      <c r="A29" s="1672" t="s">
        <v>815</v>
      </c>
      <c r="B29" s="1672"/>
      <c r="C29" s="1359"/>
      <c r="D29" s="1360">
        <f t="shared" si="0"/>
        <v>0</v>
      </c>
      <c r="E29" s="1363"/>
      <c r="F29" s="1360">
        <f>'[3]填表-總表'!Z6</f>
        <v>0</v>
      </c>
      <c r="G29" s="1363"/>
      <c r="H29" s="1363">
        <f>'[3]填表-總表'!Z7</f>
        <v>0</v>
      </c>
      <c r="I29" s="1363"/>
      <c r="J29" s="1363">
        <f>'[3]填表-總表'!Z8+'[3]填表-總表'!Z13+'[3]填表-總表'!Z20</f>
        <v>0</v>
      </c>
    </row>
    <row r="30" spans="1:11" ht="19.8">
      <c r="A30" s="1672" t="s">
        <v>2217</v>
      </c>
      <c r="B30" s="1672"/>
      <c r="C30" s="1359"/>
      <c r="D30" s="1364">
        <f t="shared" si="0"/>
        <v>3</v>
      </c>
      <c r="E30" s="1363"/>
      <c r="F30" s="1364">
        <f>'[3]填表-總表'!AA6</f>
        <v>1</v>
      </c>
      <c r="G30" s="1363"/>
      <c r="H30" s="1363">
        <f>'[3]填表-總表'!AA7</f>
        <v>0</v>
      </c>
      <c r="I30" s="1363"/>
      <c r="J30" s="1363">
        <f>'[3]填表-總表'!AA8+'[3]填表-總表'!AA13+'[3]填表-總表'!AA20</f>
        <v>2</v>
      </c>
    </row>
    <row r="31" spans="1:11" ht="19.8">
      <c r="A31" s="1672" t="s">
        <v>817</v>
      </c>
      <c r="B31" s="1672"/>
      <c r="C31" s="1359"/>
      <c r="D31" s="1364">
        <f t="shared" si="0"/>
        <v>470</v>
      </c>
      <c r="E31" s="1363"/>
      <c r="F31" s="1364">
        <f>'[3]填表-總表'!AB6</f>
        <v>245</v>
      </c>
      <c r="G31" s="1363"/>
      <c r="H31" s="1363">
        <f>'[3]填表-總表'!AB7</f>
        <v>0</v>
      </c>
      <c r="I31" s="1363"/>
      <c r="J31" s="1363">
        <f>'[3]填表-總表'!AB8+'[3]填表-總表'!AB13+'[3]填表-總表'!AB20</f>
        <v>225</v>
      </c>
    </row>
    <row r="32" spans="1:11" ht="19.8">
      <c r="A32" s="1672" t="s">
        <v>818</v>
      </c>
      <c r="B32" s="1672"/>
      <c r="C32" s="1359"/>
      <c r="D32" s="1360">
        <f t="shared" si="0"/>
        <v>0</v>
      </c>
      <c r="E32" s="1363"/>
      <c r="F32" s="1360">
        <f>'[3]填表-總表'!AC6</f>
        <v>0</v>
      </c>
      <c r="G32" s="1363"/>
      <c r="H32" s="1363">
        <f>'[3]填表-總表'!AC7</f>
        <v>0</v>
      </c>
      <c r="I32" s="1363"/>
      <c r="J32" s="1363">
        <f>'[3]填表-總表'!AC8+'[3]填表-總表'!AC13+'[3]填表-總表'!AC20</f>
        <v>0</v>
      </c>
    </row>
    <row r="33" spans="1:10" ht="19.8">
      <c r="A33" s="1672" t="s">
        <v>819</v>
      </c>
      <c r="B33" s="1672"/>
      <c r="C33" s="1359"/>
      <c r="D33" s="1360">
        <f t="shared" si="0"/>
        <v>0</v>
      </c>
      <c r="E33" s="1363"/>
      <c r="F33" s="1360">
        <f>'[3]填表-總表'!AD6</f>
        <v>0</v>
      </c>
      <c r="G33" s="1363"/>
      <c r="H33" s="1363">
        <f>'[3]填表-總表'!AD7</f>
        <v>0</v>
      </c>
      <c r="I33" s="1363"/>
      <c r="J33" s="1363">
        <f>'[3]填表-總表'!AD8+'[3]填表-總表'!AD13+'[3]填表-總表'!AD20</f>
        <v>0</v>
      </c>
    </row>
    <row r="34" spans="1:10" ht="19.8">
      <c r="A34" s="1675" t="s">
        <v>2218</v>
      </c>
      <c r="B34" s="1675"/>
      <c r="C34" s="1365"/>
      <c r="D34" s="1366">
        <f t="shared" si="0"/>
        <v>0</v>
      </c>
      <c r="E34" s="1367"/>
      <c r="F34" s="1366">
        <f>'[3]填表-總表'!AE6</f>
        <v>0</v>
      </c>
      <c r="G34" s="1367"/>
      <c r="H34" s="1367">
        <f>'[3]填表-總表'!AE7</f>
        <v>0</v>
      </c>
      <c r="I34" s="1367"/>
      <c r="J34" s="1367">
        <f>'[3]填表-總表'!AE8+'[3]填表-總表'!AE13+'[3]填表-總表'!AE20</f>
        <v>0</v>
      </c>
    </row>
    <row r="35" spans="1:10" ht="19.8">
      <c r="A35" s="1368" t="s">
        <v>1556</v>
      </c>
      <c r="B35" s="1369" t="s">
        <v>1557</v>
      </c>
      <c r="C35" s="1370"/>
      <c r="D35" s="1371" t="s">
        <v>1363</v>
      </c>
      <c r="E35" s="1370"/>
      <c r="F35" s="1370"/>
      <c r="G35" s="1370" t="s">
        <v>1365</v>
      </c>
      <c r="H35" s="1372"/>
      <c r="I35" s="1370" t="s">
        <v>1665</v>
      </c>
      <c r="J35" s="1370"/>
    </row>
    <row r="36" spans="1:10" ht="19.8">
      <c r="A36" s="1371"/>
      <c r="B36" s="1371"/>
      <c r="C36" s="1372"/>
      <c r="D36" s="1372"/>
      <c r="E36" s="1370"/>
      <c r="F36" s="1370"/>
      <c r="G36" s="1372"/>
      <c r="H36" s="1372"/>
      <c r="I36" s="1372"/>
      <c r="J36" s="1370"/>
    </row>
    <row r="37" spans="1:10" ht="19.8">
      <c r="A37" s="1371"/>
      <c r="B37" s="1371"/>
      <c r="C37" s="1372"/>
      <c r="D37" s="1372"/>
      <c r="E37" s="1370"/>
      <c r="F37" s="1370"/>
      <c r="G37" s="1372"/>
      <c r="H37" s="1372"/>
      <c r="I37" s="1372"/>
      <c r="J37" s="1370" t="s">
        <v>2225</v>
      </c>
    </row>
    <row r="38" spans="1:10" ht="19.8">
      <c r="A38" s="1371"/>
      <c r="B38" s="1371"/>
      <c r="C38" s="1372"/>
      <c r="D38" s="1372"/>
      <c r="E38" s="1370"/>
      <c r="F38" s="1370"/>
      <c r="G38" s="1372"/>
      <c r="H38" s="1372"/>
      <c r="I38" s="1372"/>
      <c r="J38" s="1370"/>
    </row>
    <row r="39" spans="1:10" s="623" customFormat="1" ht="19.8">
      <c r="A39" s="288" t="s">
        <v>2220</v>
      </c>
      <c r="B39" s="1373"/>
      <c r="C39" s="1373"/>
      <c r="D39" s="1373"/>
      <c r="E39" s="1373"/>
      <c r="F39" s="1373"/>
      <c r="G39" s="1373"/>
      <c r="H39" s="1373"/>
      <c r="I39" s="1373"/>
      <c r="J39" s="1373"/>
    </row>
    <row r="40" spans="1:10" s="623" customFormat="1" ht="19.8">
      <c r="A40" s="1674" t="s">
        <v>2221</v>
      </c>
      <c r="B40" s="1674"/>
      <c r="C40" s="1674"/>
      <c r="D40" s="1674"/>
      <c r="E40" s="1674"/>
      <c r="F40" s="1674"/>
      <c r="G40" s="1674"/>
      <c r="H40" s="1674"/>
      <c r="I40" s="1674"/>
      <c r="J40" s="1674"/>
    </row>
    <row r="41" spans="1:10" s="623" customFormat="1" ht="19.8">
      <c r="A41" s="1374" t="s">
        <v>1332</v>
      </c>
      <c r="B41" s="1373"/>
      <c r="C41" s="1373"/>
      <c r="D41" s="1373"/>
      <c r="E41" s="1373"/>
      <c r="F41" s="1373"/>
      <c r="G41" s="1373"/>
      <c r="H41" s="1373"/>
      <c r="I41" s="1373"/>
      <c r="J41" s="1373"/>
    </row>
    <row r="42" spans="1:10">
      <c r="A42" s="1375"/>
    </row>
  </sheetData>
  <mergeCells count="39">
    <mergeCell ref="A40:J40"/>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AC05E04D-20FD-47F3-B73A-27B7FCFEDBB7}"/>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35E3-9E55-4CF7-A296-09E213EB8245}">
  <dimension ref="A1:AMJ42"/>
  <sheetViews>
    <sheetView topLeftCell="A16" workbookViewId="0">
      <selection activeCell="K1" sqref="K1:L1"/>
    </sheetView>
  </sheetViews>
  <sheetFormatPr defaultRowHeight="16.2"/>
  <cols>
    <col min="1" max="1" width="10" style="1353" customWidth="1"/>
    <col min="2" max="2" width="11" style="1353" customWidth="1"/>
    <col min="3" max="3" width="8.109375" style="1353" customWidth="1"/>
    <col min="4" max="4" width="15.77734375" style="1353" bestFit="1" customWidth="1"/>
    <col min="5" max="5" width="8.109375" style="1353" customWidth="1"/>
    <col min="6" max="6" width="13.5546875" style="1353" bestFit="1" customWidth="1"/>
    <col min="7" max="7" width="12" style="1353" customWidth="1"/>
    <col min="8" max="8" width="11.21875" style="1353" customWidth="1"/>
    <col min="9" max="9" width="8.109375" style="1353" customWidth="1"/>
    <col min="10" max="10" width="32" style="1353" bestFit="1" customWidth="1"/>
    <col min="11" max="256" width="8.33203125" style="1353" customWidth="1"/>
    <col min="257" max="257" width="10" style="1353" customWidth="1"/>
    <col min="258" max="258" width="11" style="1353" customWidth="1"/>
    <col min="259" max="259" width="8.109375" style="1353" customWidth="1"/>
    <col min="260" max="260" width="8.88671875" style="1353"/>
    <col min="261" max="261" width="8.109375" style="1353" customWidth="1"/>
    <col min="262" max="262" width="8.88671875" style="1353"/>
    <col min="263" max="263" width="9.44140625" style="1353" customWidth="1"/>
    <col min="264" max="265" width="8.109375" style="1353" customWidth="1"/>
    <col min="266" max="266" width="8.88671875" style="1353"/>
    <col min="267" max="512" width="8.33203125" style="1353" customWidth="1"/>
    <col min="513" max="513" width="10" style="1353" customWidth="1"/>
    <col min="514" max="514" width="11" style="1353" customWidth="1"/>
    <col min="515" max="515" width="8.109375" style="1353" customWidth="1"/>
    <col min="516" max="516" width="8.88671875" style="1353"/>
    <col min="517" max="517" width="8.109375" style="1353" customWidth="1"/>
    <col min="518" max="518" width="8.88671875" style="1353"/>
    <col min="519" max="519" width="9.44140625" style="1353" customWidth="1"/>
    <col min="520" max="521" width="8.109375" style="1353" customWidth="1"/>
    <col min="522" max="522" width="8.88671875" style="1353"/>
    <col min="523" max="768" width="8.33203125" style="1353" customWidth="1"/>
    <col min="769" max="769" width="10" style="1353" customWidth="1"/>
    <col min="770" max="770" width="11" style="1353" customWidth="1"/>
    <col min="771" max="771" width="8.109375" style="1353" customWidth="1"/>
    <col min="772" max="772" width="8.88671875" style="1353"/>
    <col min="773" max="773" width="8.109375" style="1353" customWidth="1"/>
    <col min="774" max="774" width="8.88671875" style="1353"/>
    <col min="775" max="775" width="9.44140625" style="1353" customWidth="1"/>
    <col min="776" max="777" width="8.109375" style="1353" customWidth="1"/>
    <col min="778" max="778" width="8.88671875" style="1353"/>
    <col min="779" max="1023" width="8.33203125" style="1353" customWidth="1"/>
    <col min="1024" max="1024" width="8.88671875" style="1353"/>
  </cols>
  <sheetData>
    <row r="1" spans="1:24" ht="22.2">
      <c r="A1" s="1663" t="s">
        <v>1293</v>
      </c>
      <c r="B1" s="1663"/>
      <c r="C1" s="1352"/>
      <c r="D1" s="1352"/>
      <c r="E1" s="1352"/>
      <c r="F1" s="1352"/>
      <c r="G1" s="1351" t="s">
        <v>1623</v>
      </c>
      <c r="H1" s="1663" t="s">
        <v>2197</v>
      </c>
      <c r="I1" s="1663"/>
      <c r="J1" s="1663"/>
      <c r="K1" s="1453" t="s">
        <v>49</v>
      </c>
      <c r="L1" s="1453"/>
    </row>
    <row r="2" spans="1:24" ht="22.2">
      <c r="A2" s="1663" t="s">
        <v>1294</v>
      </c>
      <c r="B2" s="1663"/>
      <c r="C2" s="1354" t="s">
        <v>2198</v>
      </c>
      <c r="D2" s="1355"/>
      <c r="E2" s="1352"/>
      <c r="F2" s="1352"/>
      <c r="G2" s="1351" t="s">
        <v>2199</v>
      </c>
      <c r="H2" s="1663" t="s">
        <v>2200</v>
      </c>
      <c r="I2" s="1663"/>
      <c r="J2" s="1663"/>
    </row>
    <row r="3" spans="1:24" s="1356" customFormat="1" ht="22.2">
      <c r="A3" s="1664" t="s">
        <v>2201</v>
      </c>
      <c r="B3" s="1664"/>
      <c r="C3" s="1664"/>
      <c r="D3" s="1664"/>
      <c r="E3" s="1664"/>
      <c r="F3" s="1664"/>
      <c r="G3" s="1664"/>
      <c r="H3" s="1664"/>
      <c r="I3" s="1664"/>
      <c r="J3" s="1664"/>
    </row>
    <row r="4" spans="1:24" ht="22.2">
      <c r="A4" s="1662"/>
      <c r="B4" s="1662"/>
      <c r="C4" s="1662"/>
      <c r="D4" s="1662"/>
      <c r="E4" s="1662"/>
      <c r="F4" s="1662"/>
      <c r="G4" s="1352"/>
      <c r="H4" s="1352"/>
      <c r="I4" s="1352"/>
      <c r="J4" s="1352"/>
    </row>
    <row r="5" spans="1:24" ht="22.2">
      <c r="A5" s="1665" t="s">
        <v>2226</v>
      </c>
      <c r="B5" s="1665"/>
      <c r="C5" s="1665"/>
      <c r="D5" s="1665"/>
      <c r="E5" s="1665"/>
      <c r="F5" s="1665"/>
      <c r="G5" s="1665"/>
      <c r="H5" s="1665"/>
      <c r="I5" s="1665"/>
      <c r="J5" s="1665"/>
    </row>
    <row r="6" spans="1:24" s="1357" customFormat="1" ht="22.2">
      <c r="A6" s="1666" t="s">
        <v>2203</v>
      </c>
      <c r="B6" s="1666"/>
      <c r="C6" s="1667" t="s">
        <v>1855</v>
      </c>
      <c r="D6" s="1667"/>
      <c r="E6" s="1668" t="s">
        <v>2204</v>
      </c>
      <c r="F6" s="1668"/>
      <c r="G6" s="1668"/>
      <c r="H6" s="1668"/>
      <c r="I6" s="1668"/>
      <c r="J6" s="1668"/>
    </row>
    <row r="7" spans="1:24" ht="15" customHeight="1">
      <c r="A7" s="1666"/>
      <c r="B7" s="1666"/>
      <c r="C7" s="1667"/>
      <c r="D7" s="1667"/>
      <c r="E7" s="1669" t="s">
        <v>2205</v>
      </c>
      <c r="F7" s="1669"/>
      <c r="G7" s="1669" t="s">
        <v>2206</v>
      </c>
      <c r="H7" s="1669"/>
      <c r="I7" s="1670" t="s">
        <v>2207</v>
      </c>
      <c r="J7" s="1670"/>
      <c r="K7" s="1357"/>
    </row>
    <row r="8" spans="1:24" ht="18" customHeight="1">
      <c r="A8" s="1666"/>
      <c r="B8" s="1666"/>
      <c r="C8" s="1667"/>
      <c r="D8" s="1667"/>
      <c r="E8" s="1669"/>
      <c r="F8" s="1669"/>
      <c r="G8" s="1669"/>
      <c r="H8" s="1669"/>
      <c r="I8" s="1670"/>
      <c r="J8" s="1670"/>
      <c r="K8" s="1357"/>
    </row>
    <row r="9" spans="1:24" ht="17.25" customHeight="1">
      <c r="A9" s="1666"/>
      <c r="B9" s="1666"/>
      <c r="C9" s="1667"/>
      <c r="D9" s="1667"/>
      <c r="E9" s="1669"/>
      <c r="F9" s="1669"/>
      <c r="G9" s="1669"/>
      <c r="H9" s="1669"/>
      <c r="I9" s="1670"/>
      <c r="J9" s="1670"/>
      <c r="K9" s="1357"/>
      <c r="N9" s="1358"/>
      <c r="O9" s="1358"/>
      <c r="P9" s="1358"/>
      <c r="Q9" s="1358"/>
      <c r="R9" s="1358"/>
      <c r="S9" s="1358"/>
      <c r="T9" s="1358"/>
      <c r="U9" s="1358"/>
      <c r="V9" s="1358"/>
      <c r="W9" s="1358"/>
      <c r="X9" s="1358"/>
    </row>
    <row r="10" spans="1:24" s="1357" customFormat="1" ht="15" customHeight="1">
      <c r="A10" s="1666"/>
      <c r="B10" s="1666"/>
      <c r="C10" s="1667"/>
      <c r="D10" s="1667"/>
      <c r="E10" s="1669"/>
      <c r="F10" s="1669"/>
      <c r="G10" s="1669"/>
      <c r="H10" s="1669"/>
      <c r="I10" s="1670"/>
      <c r="J10" s="1670"/>
    </row>
    <row r="11" spans="1:24" ht="19.8">
      <c r="A11" s="1673" t="s">
        <v>2208</v>
      </c>
      <c r="B11" s="1673"/>
      <c r="C11" s="1359"/>
      <c r="D11" s="1360">
        <f>F11+H11+J11</f>
        <v>143263.5</v>
      </c>
      <c r="E11" s="1360"/>
      <c r="F11" s="1360">
        <f>SUM(F12:F34)</f>
        <v>59915</v>
      </c>
      <c r="G11" s="1360"/>
      <c r="H11" s="1360">
        <f>SUM(H12:H34)</f>
        <v>1745.5</v>
      </c>
      <c r="I11" s="1360"/>
      <c r="J11" s="1360">
        <f>SUM(J12:J34)</f>
        <v>81603</v>
      </c>
    </row>
    <row r="12" spans="1:24" ht="19.8">
      <c r="A12" s="1671" t="s">
        <v>2209</v>
      </c>
      <c r="B12" s="1671"/>
      <c r="C12" s="1359"/>
      <c r="D12" s="1360">
        <f t="shared" ref="D12:D34" si="0">F12+H12+J12</f>
        <v>57504</v>
      </c>
      <c r="E12" s="1361"/>
      <c r="F12" s="1360">
        <f>'[4]填表-總表'!F6</f>
        <v>20885</v>
      </c>
      <c r="G12" s="1361"/>
      <c r="H12" s="1360">
        <f>'[4]填表-總表'!F7</f>
        <v>0</v>
      </c>
      <c r="I12" s="1361"/>
      <c r="J12" s="1360">
        <f>'[4]填表-總表'!F8+'[4]填表-總表'!F13+'[4]填表-總表'!F20</f>
        <v>36619</v>
      </c>
    </row>
    <row r="13" spans="1:24" ht="19.8">
      <c r="A13" s="1671" t="s">
        <v>796</v>
      </c>
      <c r="B13" s="1671"/>
      <c r="C13" s="1359"/>
      <c r="D13" s="1360">
        <f t="shared" si="0"/>
        <v>20699</v>
      </c>
      <c r="E13" s="1362"/>
      <c r="F13" s="1360">
        <f>'[4]填表-總表'!G6</f>
        <v>8845</v>
      </c>
      <c r="G13" s="1362"/>
      <c r="H13" s="1360">
        <f>'[4]填表-總表'!G7</f>
        <v>701</v>
      </c>
      <c r="I13" s="1362"/>
      <c r="J13" s="1360">
        <f>'[4]填表-總表'!G8+'[4]填表-總表'!G13+'[4]填表-總表'!G20</f>
        <v>11153</v>
      </c>
    </row>
    <row r="14" spans="1:24" ht="19.8">
      <c r="A14" s="1671" t="s">
        <v>797</v>
      </c>
      <c r="B14" s="1671"/>
      <c r="C14" s="1359"/>
      <c r="D14" s="1360">
        <f t="shared" si="0"/>
        <v>5788</v>
      </c>
      <c r="E14" s="1362"/>
      <c r="F14" s="1360">
        <f>'[4]填表-總表'!H6</f>
        <v>2558</v>
      </c>
      <c r="G14" s="1362"/>
      <c r="H14" s="1360">
        <f>'[4]填表-總表'!H7</f>
        <v>0</v>
      </c>
      <c r="I14" s="1362"/>
      <c r="J14" s="1360">
        <f>'[4]填表-總表'!H8+'[4]填表-總表'!H13+'[4]填表-總表'!H20</f>
        <v>3230</v>
      </c>
    </row>
    <row r="15" spans="1:24" ht="19.8">
      <c r="A15" s="1671" t="s">
        <v>798</v>
      </c>
      <c r="B15" s="1671"/>
      <c r="C15" s="1359"/>
      <c r="D15" s="1360">
        <f t="shared" si="0"/>
        <v>10482</v>
      </c>
      <c r="E15" s="1362"/>
      <c r="F15" s="1360">
        <f>'[4]填表-總表'!I6</f>
        <v>3884</v>
      </c>
      <c r="G15" s="1362"/>
      <c r="H15" s="1360">
        <f>'[4]填表-總表'!I7</f>
        <v>443</v>
      </c>
      <c r="I15" s="1362"/>
      <c r="J15" s="1360">
        <f>'[4]填表-總表'!I8+'[4]填表-總表'!I13+'[4]填表-總表'!I20</f>
        <v>6155</v>
      </c>
    </row>
    <row r="16" spans="1:24" ht="19.8">
      <c r="A16" s="1671" t="s">
        <v>799</v>
      </c>
      <c r="B16" s="1671"/>
      <c r="C16" s="1359"/>
      <c r="D16" s="1360">
        <f t="shared" si="0"/>
        <v>8564</v>
      </c>
      <c r="E16" s="1362"/>
      <c r="F16" s="1360">
        <f>'[4]填表-總表'!J6</f>
        <v>4055</v>
      </c>
      <c r="G16" s="1362"/>
      <c r="H16" s="1360">
        <f>'[4]填表-總表'!J7</f>
        <v>476</v>
      </c>
      <c r="I16" s="1362"/>
      <c r="J16" s="1360">
        <f>'[4]填表-總表'!J8+'[4]填表-總表'!J13+'[4]填表-總表'!J20</f>
        <v>4033</v>
      </c>
    </row>
    <row r="17" spans="1:11" ht="19.8">
      <c r="A17" s="1671" t="s">
        <v>800</v>
      </c>
      <c r="B17" s="1671"/>
      <c r="C17" s="1359"/>
      <c r="D17" s="1360">
        <f t="shared" si="0"/>
        <v>19986</v>
      </c>
      <c r="E17" s="1362"/>
      <c r="F17" s="1360">
        <f>'[4]填表-總表'!K6</f>
        <v>14325</v>
      </c>
      <c r="G17" s="1362"/>
      <c r="H17" s="1360">
        <f>'[4]填表-總表'!K7</f>
        <v>0</v>
      </c>
      <c r="I17" s="1362"/>
      <c r="J17" s="1360">
        <f>'[4]填表-總表'!K8+'[4]填表-總表'!K13+'[4]填表-總表'!K20</f>
        <v>5661</v>
      </c>
      <c r="K17" s="1357"/>
    </row>
    <row r="18" spans="1:11" ht="19.8">
      <c r="A18" s="1671" t="s">
        <v>2210</v>
      </c>
      <c r="B18" s="1671"/>
      <c r="C18" s="1359"/>
      <c r="D18" s="1360">
        <f t="shared" si="0"/>
        <v>12819</v>
      </c>
      <c r="E18" s="1362"/>
      <c r="F18" s="1360">
        <f>'[4]填表-總表'!L6</f>
        <v>5154</v>
      </c>
      <c r="G18" s="1362"/>
      <c r="H18" s="1360">
        <f>'[4]填表-總表'!L7</f>
        <v>0</v>
      </c>
      <c r="I18" s="1362"/>
      <c r="J18" s="1360">
        <f>'[4]填表-總表'!L8+'[4]填表-總表'!L13+'[4]填表-總表'!L20</f>
        <v>7665</v>
      </c>
      <c r="K18" s="1357"/>
    </row>
    <row r="19" spans="1:11" ht="19.8">
      <c r="A19" s="1671" t="s">
        <v>802</v>
      </c>
      <c r="B19" s="1671"/>
      <c r="C19" s="1359"/>
      <c r="D19" s="1360">
        <f t="shared" si="0"/>
        <v>0</v>
      </c>
      <c r="E19" s="1362"/>
      <c r="F19" s="1360">
        <f>'[4]填表-總表'!M6</f>
        <v>0</v>
      </c>
      <c r="G19" s="1362"/>
      <c r="H19" s="1360">
        <f>'[4]填表-總表'!M7</f>
        <v>0</v>
      </c>
      <c r="I19" s="1362"/>
      <c r="J19" s="1360">
        <f>'[4]填表-總表'!M8+'[4]填表-總表'!M13+'[4]填表-總表'!M20</f>
        <v>0</v>
      </c>
    </row>
    <row r="20" spans="1:11" ht="19.8">
      <c r="A20" s="1671" t="s">
        <v>2211</v>
      </c>
      <c r="B20" s="1671"/>
      <c r="C20" s="1359"/>
      <c r="D20" s="1360">
        <f t="shared" si="0"/>
        <v>6850</v>
      </c>
      <c r="E20" s="1362"/>
      <c r="F20" s="1360">
        <f>'[4]填表-總表'!N6</f>
        <v>0</v>
      </c>
      <c r="G20" s="1362"/>
      <c r="H20" s="1360">
        <f>'[4]填表-總表'!N7</f>
        <v>122</v>
      </c>
      <c r="I20" s="1362"/>
      <c r="J20" s="1360">
        <f>'[4]填表-總表'!N8+'[4]填表-總表'!N13+'[4]填表-總表'!N20</f>
        <v>6728</v>
      </c>
    </row>
    <row r="21" spans="1:11" ht="19.8">
      <c r="A21" s="1671" t="s">
        <v>2212</v>
      </c>
      <c r="B21" s="1671"/>
      <c r="C21" s="1359"/>
      <c r="D21" s="1360">
        <f t="shared" si="0"/>
        <v>0</v>
      </c>
      <c r="E21" s="1362"/>
      <c r="F21" s="1360">
        <f>'[4]填表-總表'!O6</f>
        <v>0</v>
      </c>
      <c r="G21" s="1362"/>
      <c r="H21" s="1360">
        <f>'[4]填表-總表'!O7</f>
        <v>0</v>
      </c>
      <c r="I21" s="1362"/>
      <c r="J21" s="1360">
        <f>'[4]填表-總表'!O8+'[4]填表-總表'!O13+'[4]填表-總表'!O20</f>
        <v>0</v>
      </c>
    </row>
    <row r="22" spans="1:11" ht="19.8">
      <c r="A22" s="1672" t="s">
        <v>2213</v>
      </c>
      <c r="B22" s="1672"/>
      <c r="C22" s="1359"/>
      <c r="D22" s="1360">
        <f t="shared" si="0"/>
        <v>250</v>
      </c>
      <c r="E22" s="1362"/>
      <c r="F22" s="1360">
        <f>'[4]填表-總表'!P6+'[4]填表-總表'!Q6+'[4]填表-總表'!R6+'[4]填表-總表'!S6</f>
        <v>0</v>
      </c>
      <c r="G22" s="1362"/>
      <c r="H22" s="1360">
        <f>'[4]填表-總表'!P7+'[4]填表-總表'!Q7+'[4]填表-總表'!R7+'[4]填表-總表'!S7</f>
        <v>0</v>
      </c>
      <c r="I22" s="1362"/>
      <c r="J22" s="1360">
        <f>'[4]填表-總表'!P8+'[4]填表-總表'!Q8+'[4]填表-總表'!R8+'[4]填表-總表'!S8+'[4]填表-總表'!P13+'[4]填表-總表'!Q13+'[4]填表-總表'!R13+'[4]填表-總表'!S13+'[4]填表-總表'!P20+'[4]填表-總表'!Q20+'[4]填表-總表'!R20+'[4]填表-總表'!S20</f>
        <v>250</v>
      </c>
    </row>
    <row r="23" spans="1:11" ht="19.8">
      <c r="A23" s="1672" t="s">
        <v>809</v>
      </c>
      <c r="B23" s="1672"/>
      <c r="C23" s="1359"/>
      <c r="D23" s="1360">
        <f t="shared" si="0"/>
        <v>0</v>
      </c>
      <c r="E23" s="1362"/>
      <c r="F23" s="1360">
        <f>'[4]填表-總表'!T6</f>
        <v>0</v>
      </c>
      <c r="G23" s="1362"/>
      <c r="H23" s="1360">
        <f>'[4]填表-總表'!T7</f>
        <v>0</v>
      </c>
      <c r="I23" s="1362"/>
      <c r="J23" s="1360">
        <f>'[4]填表-總表'!T8+'[4]填表-總表'!T13+'[4]填表-總表'!T20</f>
        <v>0</v>
      </c>
    </row>
    <row r="24" spans="1:11" ht="19.8">
      <c r="A24" s="1672" t="s">
        <v>2214</v>
      </c>
      <c r="B24" s="1672"/>
      <c r="C24" s="1359"/>
      <c r="D24" s="1360">
        <f t="shared" si="0"/>
        <v>0</v>
      </c>
      <c r="E24" s="1362"/>
      <c r="F24" s="1360">
        <f>'[4]填表-總表'!U6</f>
        <v>0</v>
      </c>
      <c r="G24" s="1362"/>
      <c r="H24" s="1360">
        <f>'[4]填表-總表'!U7</f>
        <v>0</v>
      </c>
      <c r="I24" s="1362"/>
      <c r="J24" s="1360">
        <f>'[4]填表-總表'!U8+'[4]填表-總表'!U13+'[4]填表-總表'!U20</f>
        <v>0</v>
      </c>
    </row>
    <row r="25" spans="1:11" ht="19.8">
      <c r="A25" s="1672" t="s">
        <v>811</v>
      </c>
      <c r="B25" s="1672"/>
      <c r="C25" s="1359"/>
      <c r="D25" s="1360">
        <f t="shared" si="0"/>
        <v>7.5</v>
      </c>
      <c r="E25" s="1362"/>
      <c r="F25" s="1360">
        <f>'[4]填表-總表'!V6</f>
        <v>5</v>
      </c>
      <c r="G25" s="1362"/>
      <c r="H25" s="1362">
        <f>'[4]填表-總表'!V7</f>
        <v>0.5</v>
      </c>
      <c r="I25" s="1362"/>
      <c r="J25" s="1362">
        <f>'[4]填表-總表'!V8+'[4]填表-總表'!V13+'[4]填表-總表'!V20</f>
        <v>2</v>
      </c>
    </row>
    <row r="26" spans="1:11" ht="19.8">
      <c r="A26" s="1672" t="s">
        <v>2215</v>
      </c>
      <c r="B26" s="1672"/>
      <c r="C26" s="1359"/>
      <c r="D26" s="1360">
        <f t="shared" si="0"/>
        <v>3</v>
      </c>
      <c r="E26" s="1362"/>
      <c r="F26" s="1360">
        <f>'[4]填表-總表'!W6</f>
        <v>2</v>
      </c>
      <c r="G26" s="1362"/>
      <c r="H26" s="1362">
        <f>'[4]填表-總表'!W7</f>
        <v>1</v>
      </c>
      <c r="I26" s="1362"/>
      <c r="J26" s="1362">
        <f>'[4]填表-總表'!W8+'[4]填表-總表'!W13+'[4]填表-總表'!W20</f>
        <v>0</v>
      </c>
    </row>
    <row r="27" spans="1:11" ht="19.8">
      <c r="A27" s="1672" t="s">
        <v>2216</v>
      </c>
      <c r="B27" s="1672"/>
      <c r="C27" s="1359"/>
      <c r="D27" s="1360">
        <f t="shared" si="0"/>
        <v>2</v>
      </c>
      <c r="E27" s="1362"/>
      <c r="F27" s="1360">
        <f>'[4]填表-總表'!X6</f>
        <v>0</v>
      </c>
      <c r="G27" s="1362"/>
      <c r="H27" s="1362">
        <f>'[4]填表-總表'!X7</f>
        <v>2</v>
      </c>
      <c r="I27" s="1362"/>
      <c r="J27" s="1362">
        <f>'[4]填表-總表'!X8+'[4]填表-總表'!X13+'[4]填表-總表'!X20</f>
        <v>0</v>
      </c>
    </row>
    <row r="28" spans="1:11" ht="19.8">
      <c r="A28" s="1672" t="s">
        <v>814</v>
      </c>
      <c r="B28" s="1672"/>
      <c r="C28" s="1359"/>
      <c r="D28" s="1360">
        <f t="shared" si="0"/>
        <v>0</v>
      </c>
      <c r="E28" s="1363"/>
      <c r="F28" s="1360">
        <f>'[4]填表-總表'!Y6</f>
        <v>0</v>
      </c>
      <c r="G28" s="1363"/>
      <c r="H28" s="1363">
        <f>'[4]填表-總表'!Y7</f>
        <v>0</v>
      </c>
      <c r="I28" s="1363"/>
      <c r="J28" s="1363">
        <f>'[4]填表-總表'!Y8+'[4]填表-總表'!Y13+'[4]填表-總表'!Y20</f>
        <v>0</v>
      </c>
    </row>
    <row r="29" spans="1:11" ht="19.8">
      <c r="A29" s="1672" t="s">
        <v>815</v>
      </c>
      <c r="B29" s="1672"/>
      <c r="C29" s="1359"/>
      <c r="D29" s="1360">
        <f t="shared" si="0"/>
        <v>0</v>
      </c>
      <c r="E29" s="1363"/>
      <c r="F29" s="1360">
        <f>'[4]填表-總表'!Z6</f>
        <v>0</v>
      </c>
      <c r="G29" s="1363"/>
      <c r="H29" s="1363">
        <f>'[4]填表-總表'!Z7</f>
        <v>0</v>
      </c>
      <c r="I29" s="1363"/>
      <c r="J29" s="1363">
        <f>'[4]填表-總表'!Z8+'[4]填表-總表'!Z13+'[4]填表-總表'!Z20</f>
        <v>0</v>
      </c>
    </row>
    <row r="30" spans="1:11" ht="19.8">
      <c r="A30" s="1672" t="s">
        <v>2217</v>
      </c>
      <c r="B30" s="1672"/>
      <c r="C30" s="1359"/>
      <c r="D30" s="1364">
        <f t="shared" si="0"/>
        <v>4</v>
      </c>
      <c r="E30" s="1363"/>
      <c r="F30" s="1364">
        <f>'[4]填表-總表'!AA6</f>
        <v>2</v>
      </c>
      <c r="G30" s="1363"/>
      <c r="H30" s="1363">
        <f>'[4]填表-總表'!AA7</f>
        <v>0</v>
      </c>
      <c r="I30" s="1363"/>
      <c r="J30" s="1363">
        <f>'[4]填表-總表'!AA8+'[4]填表-總表'!AA13+'[4]填表-總表'!AA20</f>
        <v>2</v>
      </c>
    </row>
    <row r="31" spans="1:11" ht="19.8">
      <c r="A31" s="1672" t="s">
        <v>817</v>
      </c>
      <c r="B31" s="1672"/>
      <c r="C31" s="1359"/>
      <c r="D31" s="1364">
        <f t="shared" si="0"/>
        <v>305</v>
      </c>
      <c r="E31" s="1363"/>
      <c r="F31" s="1364">
        <f>'[4]填表-總表'!AB6</f>
        <v>200</v>
      </c>
      <c r="G31" s="1363"/>
      <c r="H31" s="1363">
        <f>'[4]填表-總表'!AB7</f>
        <v>0</v>
      </c>
      <c r="I31" s="1363"/>
      <c r="J31" s="1363">
        <f>'[4]填表-總表'!AB8+'[4]填表-總表'!AB13+'[4]填表-總表'!AB20</f>
        <v>105</v>
      </c>
    </row>
    <row r="32" spans="1:11" ht="19.8">
      <c r="A32" s="1672" t="s">
        <v>818</v>
      </c>
      <c r="B32" s="1672"/>
      <c r="C32" s="1359"/>
      <c r="D32" s="1360">
        <f t="shared" si="0"/>
        <v>0</v>
      </c>
      <c r="E32" s="1363"/>
      <c r="F32" s="1360">
        <f>'[4]填表-總表'!AC6</f>
        <v>0</v>
      </c>
      <c r="G32" s="1363"/>
      <c r="H32" s="1363">
        <f>'[4]填表-總表'!AC7</f>
        <v>0</v>
      </c>
      <c r="I32" s="1363"/>
      <c r="J32" s="1363">
        <f>'[4]填表-總表'!AC8+'[4]填表-總表'!AC13+'[4]填表-總表'!AC20</f>
        <v>0</v>
      </c>
    </row>
    <row r="33" spans="1:10" ht="19.8">
      <c r="A33" s="1672" t="s">
        <v>819</v>
      </c>
      <c r="B33" s="1672"/>
      <c r="C33" s="1359"/>
      <c r="D33" s="1360">
        <f t="shared" si="0"/>
        <v>0</v>
      </c>
      <c r="E33" s="1363"/>
      <c r="F33" s="1360">
        <f>'[4]填表-總表'!AD6</f>
        <v>0</v>
      </c>
      <c r="G33" s="1363"/>
      <c r="H33" s="1363">
        <f>'[4]填表-總表'!AD7</f>
        <v>0</v>
      </c>
      <c r="I33" s="1363"/>
      <c r="J33" s="1363">
        <f>'[4]填表-總表'!AD8+'[4]填表-總表'!AD13+'[4]填表-總表'!AD20</f>
        <v>0</v>
      </c>
    </row>
    <row r="34" spans="1:10" ht="19.8">
      <c r="A34" s="1675" t="s">
        <v>2218</v>
      </c>
      <c r="B34" s="1675"/>
      <c r="C34" s="1365"/>
      <c r="D34" s="1366">
        <f t="shared" si="0"/>
        <v>0</v>
      </c>
      <c r="E34" s="1367"/>
      <c r="F34" s="1366">
        <f>'[4]填表-總表'!AE6</f>
        <v>0</v>
      </c>
      <c r="G34" s="1367"/>
      <c r="H34" s="1367">
        <f>'[4]填表-總表'!AE7</f>
        <v>0</v>
      </c>
      <c r="I34" s="1367"/>
      <c r="J34" s="1367">
        <f>'[4]填表-總表'!AE8+'[4]填表-總表'!AE13+'[4]填表-總表'!AE20</f>
        <v>0</v>
      </c>
    </row>
    <row r="35" spans="1:10" ht="19.8">
      <c r="A35" s="1368" t="s">
        <v>1556</v>
      </c>
      <c r="B35" s="1369" t="s">
        <v>1557</v>
      </c>
      <c r="C35" s="1370"/>
      <c r="D35" s="1371" t="s">
        <v>1363</v>
      </c>
      <c r="E35" s="1370"/>
      <c r="F35" s="1370"/>
      <c r="G35" s="1370" t="s">
        <v>1365</v>
      </c>
      <c r="H35" s="1372"/>
      <c r="I35" s="1370" t="s">
        <v>1665</v>
      </c>
      <c r="J35" s="1370"/>
    </row>
    <row r="36" spans="1:10" ht="19.8">
      <c r="A36" s="1371"/>
      <c r="B36" s="1371"/>
      <c r="C36" s="1372"/>
      <c r="D36" s="1372"/>
      <c r="E36" s="1370"/>
      <c r="F36" s="1370"/>
      <c r="G36" s="1372"/>
      <c r="H36" s="1372"/>
      <c r="I36" s="1372"/>
      <c r="J36" s="1370"/>
    </row>
    <row r="37" spans="1:10" ht="19.8">
      <c r="A37" s="1371"/>
      <c r="B37" s="1371"/>
      <c r="C37" s="1372"/>
      <c r="D37" s="1372"/>
      <c r="E37" s="1370"/>
      <c r="F37" s="1370"/>
      <c r="G37" s="1372"/>
      <c r="H37" s="1372"/>
      <c r="I37" s="1372"/>
      <c r="J37" s="1370" t="s">
        <v>2227</v>
      </c>
    </row>
    <row r="38" spans="1:10" ht="19.8">
      <c r="A38" s="1371"/>
      <c r="B38" s="1371"/>
      <c r="C38" s="1372"/>
      <c r="D38" s="1372"/>
      <c r="E38" s="1370"/>
      <c r="F38" s="1370"/>
      <c r="G38" s="1372"/>
      <c r="H38" s="1372"/>
      <c r="I38" s="1372"/>
      <c r="J38" s="1370"/>
    </row>
    <row r="39" spans="1:10" s="623" customFormat="1" ht="19.8">
      <c r="A39" s="288" t="s">
        <v>2220</v>
      </c>
      <c r="B39" s="1373"/>
      <c r="C39" s="1373"/>
      <c r="D39" s="1373"/>
      <c r="E39" s="1373"/>
      <c r="F39" s="1373"/>
      <c r="G39" s="1373"/>
      <c r="H39" s="1373"/>
      <c r="I39" s="1373"/>
      <c r="J39" s="1373"/>
    </row>
    <row r="40" spans="1:10" s="623" customFormat="1" ht="19.8">
      <c r="A40" s="1674" t="s">
        <v>2221</v>
      </c>
      <c r="B40" s="1674"/>
      <c r="C40" s="1674"/>
      <c r="D40" s="1674"/>
      <c r="E40" s="1674"/>
      <c r="F40" s="1674"/>
      <c r="G40" s="1674"/>
      <c r="H40" s="1674"/>
      <c r="I40" s="1674"/>
      <c r="J40" s="1674"/>
    </row>
    <row r="41" spans="1:10" s="623" customFormat="1" ht="19.8">
      <c r="A41" s="1374" t="s">
        <v>1332</v>
      </c>
      <c r="B41" s="1373"/>
      <c r="C41" s="1373"/>
      <c r="D41" s="1373"/>
      <c r="E41" s="1373"/>
      <c r="F41" s="1373"/>
      <c r="G41" s="1373"/>
      <c r="H41" s="1373"/>
      <c r="I41" s="1373"/>
      <c r="J41" s="1373"/>
    </row>
    <row r="42" spans="1:10">
      <c r="A42" s="1375"/>
    </row>
  </sheetData>
  <mergeCells count="39">
    <mergeCell ref="A40:J40"/>
    <mergeCell ref="K1:L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4:F4"/>
    <mergeCell ref="A1:B1"/>
    <mergeCell ref="H1:J1"/>
    <mergeCell ref="A2:B2"/>
    <mergeCell ref="H2:J2"/>
    <mergeCell ref="A3:J3"/>
  </mergeCells>
  <phoneticPr fontId="15" type="noConversion"/>
  <hyperlinks>
    <hyperlink ref="K1" location="預告統計資料發布時間表!A1" display="回發布時間表" xr:uid="{07AB82B5-6C1C-4190-86ED-65AF495678BE}"/>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4E0F-ACDE-45E6-BDF7-6470CB3FE1FF}">
  <dimension ref="A1:I41"/>
  <sheetViews>
    <sheetView topLeftCell="A19"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2151</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thickBot="1">
      <c r="A8" s="1526" t="s">
        <v>767</v>
      </c>
      <c r="B8" s="1486" t="s">
        <v>1079</v>
      </c>
      <c r="C8" s="1487"/>
      <c r="D8" s="617">
        <v>170.3</v>
      </c>
      <c r="E8" s="150">
        <v>0</v>
      </c>
      <c r="F8" s="150">
        <v>0</v>
      </c>
      <c r="G8" s="140">
        <v>3</v>
      </c>
    </row>
    <row r="9" spans="1:9" ht="32.1" customHeight="1">
      <c r="A9" s="1526"/>
      <c r="B9" s="1488" t="s">
        <v>769</v>
      </c>
      <c r="C9" s="1489"/>
      <c r="D9" s="618">
        <v>170.3</v>
      </c>
      <c r="E9" s="138">
        <v>0</v>
      </c>
      <c r="F9" s="139">
        <v>0</v>
      </c>
      <c r="G9" s="136">
        <v>3</v>
      </c>
    </row>
    <row r="10" spans="1:9" ht="32.1" customHeight="1">
      <c r="A10" s="1526"/>
      <c r="B10" s="1490" t="s">
        <v>770</v>
      </c>
      <c r="C10" s="1491"/>
      <c r="D10" s="618"/>
      <c r="E10" s="138"/>
      <c r="F10" s="142"/>
      <c r="G10" s="143"/>
    </row>
    <row r="11" spans="1:9" ht="32.1" customHeight="1" thickBot="1">
      <c r="A11" s="1527"/>
      <c r="B11" s="1492" t="s">
        <v>771</v>
      </c>
      <c r="C11" s="1493"/>
      <c r="D11" s="618"/>
      <c r="E11" s="138"/>
      <c r="F11" s="142"/>
      <c r="G11" s="143"/>
    </row>
    <row r="12" spans="1:9" ht="32.1" customHeight="1">
      <c r="A12" s="1528" t="s">
        <v>772</v>
      </c>
      <c r="B12" s="1490" t="s">
        <v>1079</v>
      </c>
      <c r="C12" s="1491"/>
      <c r="D12" s="620">
        <v>509.93</v>
      </c>
      <c r="E12" s="138">
        <v>0</v>
      </c>
      <c r="F12" s="138">
        <v>0</v>
      </c>
      <c r="G12" s="136">
        <v>3</v>
      </c>
    </row>
    <row r="13" spans="1:9" ht="32.1" customHeight="1">
      <c r="A13" s="1529"/>
      <c r="B13" s="1490" t="s">
        <v>773</v>
      </c>
      <c r="C13" s="1491"/>
      <c r="D13" s="618">
        <v>170.3</v>
      </c>
      <c r="E13" s="138">
        <v>0</v>
      </c>
      <c r="F13" s="138">
        <v>0</v>
      </c>
      <c r="G13" s="146"/>
    </row>
    <row r="14" spans="1:9" ht="32.1" customHeight="1">
      <c r="A14" s="1529"/>
      <c r="B14" s="1490" t="s">
        <v>774</v>
      </c>
      <c r="C14" s="1491"/>
      <c r="D14" s="618">
        <v>339.63</v>
      </c>
      <c r="E14" s="138"/>
      <c r="F14" s="139"/>
      <c r="G14" s="147"/>
    </row>
    <row r="15" spans="1:9" ht="32.1" customHeight="1">
      <c r="A15" s="1529"/>
      <c r="B15" s="1503" t="s">
        <v>775</v>
      </c>
      <c r="C15" s="148" t="s">
        <v>776</v>
      </c>
      <c r="D15" s="620">
        <v>509.93</v>
      </c>
      <c r="E15" s="150">
        <v>0</v>
      </c>
      <c r="F15" s="151">
        <v>0</v>
      </c>
      <c r="G15" s="143"/>
    </row>
    <row r="16" spans="1:9" ht="32.1" customHeight="1">
      <c r="A16" s="1529"/>
      <c r="B16" s="1503"/>
      <c r="C16" s="144" t="s">
        <v>777</v>
      </c>
      <c r="D16" s="618">
        <v>170.3</v>
      </c>
      <c r="E16" s="138"/>
      <c r="F16" s="139">
        <v>0</v>
      </c>
      <c r="G16" s="143"/>
    </row>
    <row r="17" spans="1:7" ht="32.1" customHeight="1">
      <c r="A17" s="1529"/>
      <c r="B17" s="1504"/>
      <c r="C17" s="144" t="s">
        <v>778</v>
      </c>
      <c r="D17" s="618">
        <v>339.63</v>
      </c>
      <c r="E17" s="138">
        <v>0</v>
      </c>
      <c r="F17" s="139"/>
      <c r="G17" s="147"/>
    </row>
    <row r="18" spans="1:7" ht="32.1" customHeight="1">
      <c r="A18" s="1529"/>
      <c r="B18" s="1505" t="s">
        <v>779</v>
      </c>
      <c r="C18" s="144" t="s">
        <v>776</v>
      </c>
      <c r="D18" s="618">
        <v>0</v>
      </c>
      <c r="E18" s="138">
        <v>0</v>
      </c>
      <c r="F18" s="138">
        <v>0</v>
      </c>
      <c r="G18" s="146"/>
    </row>
    <row r="19" spans="1:7" ht="32.1" customHeight="1">
      <c r="A19" s="1529"/>
      <c r="B19" s="1503"/>
      <c r="C19" s="144" t="s">
        <v>777</v>
      </c>
      <c r="D19" s="618"/>
      <c r="E19" s="138">
        <v>0</v>
      </c>
      <c r="F19" s="138">
        <v>0</v>
      </c>
      <c r="G19" s="146"/>
    </row>
    <row r="20" spans="1:7" ht="32.1" customHeight="1">
      <c r="A20" s="1529"/>
      <c r="B20" s="1504"/>
      <c r="C20" s="144" t="s">
        <v>778</v>
      </c>
      <c r="D20" s="618"/>
      <c r="E20" s="138"/>
      <c r="F20" s="139"/>
      <c r="G20" s="147"/>
    </row>
    <row r="21" spans="1:7" ht="32.1" customHeight="1">
      <c r="A21" s="1529"/>
      <c r="B21" s="1492" t="s">
        <v>780</v>
      </c>
      <c r="C21" s="144" t="s">
        <v>781</v>
      </c>
      <c r="D21" s="618"/>
      <c r="E21" s="154"/>
      <c r="F21" s="142"/>
      <c r="G21" s="143"/>
    </row>
    <row r="22" spans="1:7" ht="32.1" customHeight="1">
      <c r="A22" s="1529"/>
      <c r="B22" s="1492"/>
      <c r="C22" s="144" t="s">
        <v>782</v>
      </c>
      <c r="D22" s="618"/>
      <c r="E22" s="153"/>
      <c r="F22" s="142"/>
      <c r="G22" s="143"/>
    </row>
    <row r="23" spans="1:7" ht="32.1" customHeight="1">
      <c r="A23" s="1529"/>
      <c r="B23" s="1492"/>
      <c r="C23" s="144" t="s">
        <v>783</v>
      </c>
      <c r="D23" s="153"/>
      <c r="E23" s="153"/>
      <c r="F23" s="142"/>
      <c r="G23" s="143">
        <v>3</v>
      </c>
    </row>
    <row r="24" spans="1:7" ht="32.1" customHeight="1">
      <c r="A24" s="1529"/>
      <c r="B24" s="1492" t="s">
        <v>784</v>
      </c>
      <c r="C24" s="144" t="s">
        <v>776</v>
      </c>
      <c r="D24" s="155"/>
      <c r="E24" s="156"/>
      <c r="F24" s="156"/>
      <c r="G24" s="146"/>
    </row>
    <row r="25" spans="1:7" ht="32.1" customHeight="1">
      <c r="A25" s="1529"/>
      <c r="B25" s="1492"/>
      <c r="C25" s="144" t="s">
        <v>777</v>
      </c>
      <c r="D25" s="155"/>
      <c r="E25" s="156"/>
      <c r="F25" s="156"/>
      <c r="G25" s="146"/>
    </row>
    <row r="26" spans="1:7" ht="32.1" customHeight="1">
      <c r="A26" s="1530"/>
      <c r="B26" s="1492"/>
      <c r="C26" s="144" t="s">
        <v>778</v>
      </c>
      <c r="D26" s="155"/>
      <c r="E26" s="156"/>
      <c r="F26" s="157"/>
      <c r="G26" s="158"/>
    </row>
    <row r="27" spans="1:7" ht="32.1" customHeight="1" thickBot="1">
      <c r="A27" s="1524" t="s">
        <v>1289</v>
      </c>
      <c r="B27" s="1524"/>
      <c r="C27" s="1525"/>
      <c r="D27" s="617">
        <v>0</v>
      </c>
      <c r="E27" s="139"/>
      <c r="F27" s="138"/>
      <c r="G27" s="147"/>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2152</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E2:G2"/>
    <mergeCell ref="A3:G3"/>
    <mergeCell ref="A4:G4"/>
    <mergeCell ref="A5:G5"/>
    <mergeCell ref="A6:C7"/>
    <mergeCell ref="D6:D7"/>
    <mergeCell ref="G6:G7"/>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s>
  <phoneticPr fontId="15" type="noConversion"/>
  <hyperlinks>
    <hyperlink ref="H1" location="預告統計資料發布時間表!A1" display="回發布時間表" xr:uid="{292092D0-794E-4266-82BF-C5E7938C540C}"/>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477F-EE45-457F-94CC-0562139E4599}">
  <dimension ref="A1:I41"/>
  <sheetViews>
    <sheetView topLeftCell="A19"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2228</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c r="A8" s="1526" t="s">
        <v>767</v>
      </c>
      <c r="B8" s="1486" t="s">
        <v>1079</v>
      </c>
      <c r="C8" s="1487"/>
      <c r="D8" s="1376">
        <v>143.80000000000001</v>
      </c>
      <c r="E8" s="1377">
        <v>0</v>
      </c>
      <c r="F8" s="1377">
        <v>0</v>
      </c>
      <c r="G8" s="1378">
        <v>2</v>
      </c>
    </row>
    <row r="9" spans="1:9" ht="32.1" customHeight="1">
      <c r="A9" s="1526"/>
      <c r="B9" s="1488" t="s">
        <v>769</v>
      </c>
      <c r="C9" s="1489"/>
      <c r="D9" s="1379">
        <v>143.80000000000001</v>
      </c>
      <c r="E9" s="1380">
        <v>0</v>
      </c>
      <c r="F9" s="1381">
        <v>0</v>
      </c>
      <c r="G9" s="1378">
        <v>2</v>
      </c>
    </row>
    <row r="10" spans="1:9" ht="32.1" customHeight="1">
      <c r="A10" s="1526"/>
      <c r="B10" s="1490" t="s">
        <v>770</v>
      </c>
      <c r="C10" s="1491"/>
      <c r="D10" s="1379"/>
      <c r="E10" s="1380"/>
      <c r="F10" s="1382"/>
      <c r="G10" s="1383"/>
    </row>
    <row r="11" spans="1:9" ht="32.1" customHeight="1">
      <c r="A11" s="1527"/>
      <c r="B11" s="1492" t="s">
        <v>771</v>
      </c>
      <c r="C11" s="1493"/>
      <c r="D11" s="1379"/>
      <c r="E11" s="1380"/>
      <c r="F11" s="1382"/>
      <c r="G11" s="1383"/>
    </row>
    <row r="12" spans="1:9" ht="32.1" customHeight="1">
      <c r="A12" s="1528" t="s">
        <v>772</v>
      </c>
      <c r="B12" s="1490" t="s">
        <v>1079</v>
      </c>
      <c r="C12" s="1491"/>
      <c r="D12" s="1384">
        <v>866.08</v>
      </c>
      <c r="E12" s="1380">
        <v>0</v>
      </c>
      <c r="F12" s="1380">
        <v>0</v>
      </c>
      <c r="G12" s="1378">
        <v>2</v>
      </c>
    </row>
    <row r="13" spans="1:9" ht="32.1" customHeight="1">
      <c r="A13" s="1529"/>
      <c r="B13" s="1490" t="s">
        <v>773</v>
      </c>
      <c r="C13" s="1491"/>
      <c r="D13" s="1379">
        <v>143.80000000000001</v>
      </c>
      <c r="E13" s="1380">
        <v>0</v>
      </c>
      <c r="F13" s="1380">
        <v>0</v>
      </c>
      <c r="G13" s="1385"/>
    </row>
    <row r="14" spans="1:9" ht="32.1" customHeight="1">
      <c r="A14" s="1529"/>
      <c r="B14" s="1490" t="s">
        <v>774</v>
      </c>
      <c r="C14" s="1491"/>
      <c r="D14" s="1379">
        <v>722.28</v>
      </c>
      <c r="E14" s="1380"/>
      <c r="F14" s="1381"/>
      <c r="G14" s="1386"/>
    </row>
    <row r="15" spans="1:9" ht="32.1" customHeight="1">
      <c r="A15" s="1529"/>
      <c r="B15" s="1503" t="s">
        <v>775</v>
      </c>
      <c r="C15" s="148" t="s">
        <v>776</v>
      </c>
      <c r="D15" s="1384">
        <v>866.08</v>
      </c>
      <c r="E15" s="1377">
        <v>0</v>
      </c>
      <c r="F15" s="1387">
        <v>0</v>
      </c>
      <c r="G15" s="1383"/>
    </row>
    <row r="16" spans="1:9" ht="32.1" customHeight="1">
      <c r="A16" s="1529"/>
      <c r="B16" s="1503"/>
      <c r="C16" s="144" t="s">
        <v>777</v>
      </c>
      <c r="D16" s="1379">
        <v>143.80000000000001</v>
      </c>
      <c r="E16" s="1380"/>
      <c r="F16" s="1381">
        <v>0</v>
      </c>
      <c r="G16" s="1383"/>
    </row>
    <row r="17" spans="1:7" ht="32.1" customHeight="1">
      <c r="A17" s="1529"/>
      <c r="B17" s="1504"/>
      <c r="C17" s="144" t="s">
        <v>778</v>
      </c>
      <c r="D17" s="1379">
        <v>722.28</v>
      </c>
      <c r="E17" s="1380">
        <v>0</v>
      </c>
      <c r="F17" s="1381"/>
      <c r="G17" s="1386"/>
    </row>
    <row r="18" spans="1:7" ht="32.1" customHeight="1">
      <c r="A18" s="1529"/>
      <c r="B18" s="1505" t="s">
        <v>779</v>
      </c>
      <c r="C18" s="144" t="s">
        <v>776</v>
      </c>
      <c r="D18" s="1379">
        <v>0</v>
      </c>
      <c r="E18" s="1380">
        <v>0</v>
      </c>
      <c r="F18" s="1380">
        <v>0</v>
      </c>
      <c r="G18" s="1385"/>
    </row>
    <row r="19" spans="1:7" ht="32.1" customHeight="1">
      <c r="A19" s="1529"/>
      <c r="B19" s="1503"/>
      <c r="C19" s="144" t="s">
        <v>777</v>
      </c>
      <c r="D19" s="1379"/>
      <c r="E19" s="1380">
        <v>0</v>
      </c>
      <c r="F19" s="1380">
        <v>0</v>
      </c>
      <c r="G19" s="1385"/>
    </row>
    <row r="20" spans="1:7" ht="32.1" customHeight="1">
      <c r="A20" s="1529"/>
      <c r="B20" s="1504"/>
      <c r="C20" s="144" t="s">
        <v>778</v>
      </c>
      <c r="D20" s="1379"/>
      <c r="E20" s="1380"/>
      <c r="F20" s="1381"/>
      <c r="G20" s="1386"/>
    </row>
    <row r="21" spans="1:7" ht="32.1" customHeight="1">
      <c r="A21" s="1529"/>
      <c r="B21" s="1492" t="s">
        <v>780</v>
      </c>
      <c r="C21" s="144" t="s">
        <v>781</v>
      </c>
      <c r="D21" s="1379"/>
      <c r="E21" s="1388"/>
      <c r="F21" s="1382"/>
      <c r="G21" s="1383"/>
    </row>
    <row r="22" spans="1:7" ht="32.1" customHeight="1">
      <c r="A22" s="1529"/>
      <c r="B22" s="1492"/>
      <c r="C22" s="144" t="s">
        <v>782</v>
      </c>
      <c r="D22" s="1379"/>
      <c r="E22" s="1389"/>
      <c r="F22" s="1382"/>
      <c r="G22" s="1383"/>
    </row>
    <row r="23" spans="1:7" ht="32.1" customHeight="1">
      <c r="A23" s="1529"/>
      <c r="B23" s="1492"/>
      <c r="C23" s="144" t="s">
        <v>783</v>
      </c>
      <c r="D23" s="1389"/>
      <c r="E23" s="1389"/>
      <c r="F23" s="1382"/>
      <c r="G23" s="1378">
        <v>2</v>
      </c>
    </row>
    <row r="24" spans="1:7" ht="32.1" customHeight="1">
      <c r="A24" s="1529"/>
      <c r="B24" s="1492" t="s">
        <v>784</v>
      </c>
      <c r="C24" s="144" t="s">
        <v>776</v>
      </c>
      <c r="D24" s="1390"/>
      <c r="E24" s="1391"/>
      <c r="F24" s="1391"/>
      <c r="G24" s="1385"/>
    </row>
    <row r="25" spans="1:7" ht="32.1" customHeight="1">
      <c r="A25" s="1529"/>
      <c r="B25" s="1492"/>
      <c r="C25" s="144" t="s">
        <v>777</v>
      </c>
      <c r="D25" s="1390"/>
      <c r="E25" s="1391"/>
      <c r="F25" s="1391"/>
      <c r="G25" s="1385"/>
    </row>
    <row r="26" spans="1:7" ht="32.1" customHeight="1">
      <c r="A26" s="1530"/>
      <c r="B26" s="1492"/>
      <c r="C26" s="144" t="s">
        <v>778</v>
      </c>
      <c r="D26" s="1390"/>
      <c r="E26" s="1391"/>
      <c r="F26" s="1392"/>
      <c r="G26" s="1393"/>
    </row>
    <row r="27" spans="1:7" ht="32.1" customHeight="1" thickBot="1">
      <c r="A27" s="1524" t="s">
        <v>1289</v>
      </c>
      <c r="B27" s="1524"/>
      <c r="C27" s="1525"/>
      <c r="D27" s="1376">
        <v>0</v>
      </c>
      <c r="E27" s="1381"/>
      <c r="F27" s="1380"/>
      <c r="G27" s="1386"/>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2229</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A7CCDF37-CC89-42E4-9666-59D8E079881E}"/>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C8FB-63B7-4972-867A-D41F26642B4D}">
  <dimension ref="A1:I41"/>
  <sheetViews>
    <sheetView topLeftCell="A19"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2230</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c r="A8" s="1526" t="s">
        <v>767</v>
      </c>
      <c r="B8" s="1486" t="s">
        <v>1079</v>
      </c>
      <c r="C8" s="1487"/>
      <c r="D8" s="1376">
        <v>150.24</v>
      </c>
      <c r="E8" s="1377">
        <v>0</v>
      </c>
      <c r="F8" s="1377">
        <v>0</v>
      </c>
      <c r="G8" s="1378">
        <v>2</v>
      </c>
    </row>
    <row r="9" spans="1:9" ht="32.1" customHeight="1">
      <c r="A9" s="1526"/>
      <c r="B9" s="1488" t="s">
        <v>769</v>
      </c>
      <c r="C9" s="1489"/>
      <c r="D9" s="1379">
        <v>150.24</v>
      </c>
      <c r="E9" s="1380">
        <v>0</v>
      </c>
      <c r="F9" s="1381">
        <v>0</v>
      </c>
      <c r="G9" s="1378">
        <v>2</v>
      </c>
    </row>
    <row r="10" spans="1:9" ht="32.1" customHeight="1">
      <c r="A10" s="1526"/>
      <c r="B10" s="1490" t="s">
        <v>770</v>
      </c>
      <c r="C10" s="1491"/>
      <c r="D10" s="1379"/>
      <c r="E10" s="1380"/>
      <c r="F10" s="1382"/>
      <c r="G10" s="1383"/>
    </row>
    <row r="11" spans="1:9" ht="32.1" customHeight="1">
      <c r="A11" s="1527"/>
      <c r="B11" s="1492" t="s">
        <v>771</v>
      </c>
      <c r="C11" s="1493"/>
      <c r="D11" s="1379"/>
      <c r="E11" s="1380"/>
      <c r="F11" s="1382"/>
      <c r="G11" s="1383"/>
    </row>
    <row r="12" spans="1:9" ht="32.1" customHeight="1">
      <c r="A12" s="1528" t="s">
        <v>772</v>
      </c>
      <c r="B12" s="1490" t="s">
        <v>1079</v>
      </c>
      <c r="C12" s="1491"/>
      <c r="D12" s="1380">
        <v>0</v>
      </c>
      <c r="E12" s="1380">
        <v>0</v>
      </c>
      <c r="F12" s="1380">
        <v>0</v>
      </c>
      <c r="G12" s="1378">
        <v>2</v>
      </c>
    </row>
    <row r="13" spans="1:9" ht="32.1" customHeight="1">
      <c r="A13" s="1529"/>
      <c r="B13" s="1490" t="s">
        <v>773</v>
      </c>
      <c r="C13" s="1491"/>
      <c r="D13" s="1380">
        <v>0</v>
      </c>
      <c r="E13" s="1380">
        <v>0</v>
      </c>
      <c r="F13" s="1380">
        <v>0</v>
      </c>
      <c r="G13" s="1385"/>
    </row>
    <row r="14" spans="1:9" ht="32.1" customHeight="1">
      <c r="A14" s="1529"/>
      <c r="B14" s="1490" t="s">
        <v>774</v>
      </c>
      <c r="C14" s="1491"/>
      <c r="D14" s="1379"/>
      <c r="E14" s="1380"/>
      <c r="F14" s="1381"/>
      <c r="G14" s="1386"/>
    </row>
    <row r="15" spans="1:9" ht="32.1" customHeight="1">
      <c r="A15" s="1529"/>
      <c r="B15" s="1503" t="s">
        <v>775</v>
      </c>
      <c r="C15" s="148" t="s">
        <v>776</v>
      </c>
      <c r="D15" s="1380">
        <v>0</v>
      </c>
      <c r="E15" s="1377">
        <v>0</v>
      </c>
      <c r="F15" s="1387">
        <v>0</v>
      </c>
      <c r="G15" s="1383"/>
    </row>
    <row r="16" spans="1:9" ht="32.1" customHeight="1">
      <c r="A16" s="1529"/>
      <c r="B16" s="1503"/>
      <c r="C16" s="144" t="s">
        <v>777</v>
      </c>
      <c r="D16" s="1380">
        <v>0</v>
      </c>
      <c r="E16" s="1380"/>
      <c r="F16" s="1381">
        <v>0</v>
      </c>
      <c r="G16" s="1383"/>
    </row>
    <row r="17" spans="1:7" ht="32.1" customHeight="1">
      <c r="A17" s="1529"/>
      <c r="B17" s="1504"/>
      <c r="C17" s="144" t="s">
        <v>778</v>
      </c>
      <c r="D17" s="1379"/>
      <c r="E17" s="1380">
        <v>0</v>
      </c>
      <c r="F17" s="1381"/>
      <c r="G17" s="1386"/>
    </row>
    <row r="18" spans="1:7" ht="32.1" customHeight="1">
      <c r="A18" s="1529"/>
      <c r="B18" s="1505" t="s">
        <v>779</v>
      </c>
      <c r="C18" s="144" t="s">
        <v>776</v>
      </c>
      <c r="D18" s="1379">
        <v>0</v>
      </c>
      <c r="E18" s="1380">
        <v>0</v>
      </c>
      <c r="F18" s="1380">
        <v>0</v>
      </c>
      <c r="G18" s="1385"/>
    </row>
    <row r="19" spans="1:7" ht="32.1" customHeight="1">
      <c r="A19" s="1529"/>
      <c r="B19" s="1503"/>
      <c r="C19" s="144" t="s">
        <v>777</v>
      </c>
      <c r="D19" s="1379"/>
      <c r="E19" s="1380">
        <v>0</v>
      </c>
      <c r="F19" s="1380">
        <v>0</v>
      </c>
      <c r="G19" s="1385"/>
    </row>
    <row r="20" spans="1:7" ht="32.1" customHeight="1">
      <c r="A20" s="1529"/>
      <c r="B20" s="1504"/>
      <c r="C20" s="144" t="s">
        <v>778</v>
      </c>
      <c r="D20" s="1379"/>
      <c r="E20" s="1380"/>
      <c r="F20" s="1381"/>
      <c r="G20" s="1386"/>
    </row>
    <row r="21" spans="1:7" ht="32.1" customHeight="1">
      <c r="A21" s="1529"/>
      <c r="B21" s="1492" t="s">
        <v>780</v>
      </c>
      <c r="C21" s="144" t="s">
        <v>781</v>
      </c>
      <c r="D21" s="1379"/>
      <c r="E21" s="1388"/>
      <c r="F21" s="1382"/>
      <c r="G21" s="1383"/>
    </row>
    <row r="22" spans="1:7" ht="32.1" customHeight="1">
      <c r="A22" s="1529"/>
      <c r="B22" s="1492"/>
      <c r="C22" s="144" t="s">
        <v>782</v>
      </c>
      <c r="D22" s="1379"/>
      <c r="E22" s="1389"/>
      <c r="F22" s="1382"/>
      <c r="G22" s="1383"/>
    </row>
    <row r="23" spans="1:7" ht="32.1" customHeight="1">
      <c r="A23" s="1529"/>
      <c r="B23" s="1492"/>
      <c r="C23" s="144" t="s">
        <v>783</v>
      </c>
      <c r="D23" s="1389"/>
      <c r="E23" s="1389"/>
      <c r="F23" s="1382"/>
      <c r="G23" s="1378">
        <v>2</v>
      </c>
    </row>
    <row r="24" spans="1:7" ht="32.1" customHeight="1">
      <c r="A24" s="1529"/>
      <c r="B24" s="1492" t="s">
        <v>784</v>
      </c>
      <c r="C24" s="144" t="s">
        <v>776</v>
      </c>
      <c r="D24" s="1390"/>
      <c r="E24" s="1391"/>
      <c r="F24" s="1391"/>
      <c r="G24" s="1385"/>
    </row>
    <row r="25" spans="1:7" ht="32.1" customHeight="1">
      <c r="A25" s="1529"/>
      <c r="B25" s="1492"/>
      <c r="C25" s="144" t="s">
        <v>777</v>
      </c>
      <c r="D25" s="1390"/>
      <c r="E25" s="1391"/>
      <c r="F25" s="1391"/>
      <c r="G25" s="1385"/>
    </row>
    <row r="26" spans="1:7" ht="32.1" customHeight="1">
      <c r="A26" s="1530"/>
      <c r="B26" s="1492"/>
      <c r="C26" s="144" t="s">
        <v>778</v>
      </c>
      <c r="D26" s="1390"/>
      <c r="E26" s="1391"/>
      <c r="F26" s="1392"/>
      <c r="G26" s="1393"/>
    </row>
    <row r="27" spans="1:7" ht="32.1" customHeight="1" thickBot="1">
      <c r="A27" s="1524" t="s">
        <v>1289</v>
      </c>
      <c r="B27" s="1524"/>
      <c r="C27" s="1525"/>
      <c r="D27" s="1376">
        <v>150.24</v>
      </c>
      <c r="E27" s="1381"/>
      <c r="F27" s="1380"/>
      <c r="G27" s="1386"/>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2231</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6B25E765-7021-45B2-AB86-CFB44F1BE8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5"/>
  <sheetViews>
    <sheetView workbookViewId="0"/>
  </sheetViews>
  <sheetFormatPr defaultRowHeight="16.2"/>
  <cols>
    <col min="1" max="1" width="93.44140625" customWidth="1"/>
  </cols>
  <sheetData>
    <row r="1" spans="1:3" ht="19.8">
      <c r="A1" s="67" t="s">
        <v>408</v>
      </c>
      <c r="B1" s="1448" t="s">
        <v>81</v>
      </c>
      <c r="C1" s="1449"/>
    </row>
    <row r="2" spans="1:3" ht="19.8">
      <c r="A2" s="57" t="s">
        <v>409</v>
      </c>
    </row>
    <row r="3" spans="1:3" ht="19.8">
      <c r="A3" s="57" t="s">
        <v>410</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19.8">
      <c r="A14" s="86" t="s">
        <v>411</v>
      </c>
    </row>
    <row r="15" spans="1:3" ht="39.6">
      <c r="A15" s="61" t="s">
        <v>412</v>
      </c>
    </row>
    <row r="16" spans="1:3" ht="19.8">
      <c r="A16" s="59" t="s">
        <v>55</v>
      </c>
    </row>
    <row r="17" spans="1:1" ht="39.6">
      <c r="A17" s="61" t="s">
        <v>413</v>
      </c>
    </row>
    <row r="18" spans="1:1" ht="38.25" customHeight="1">
      <c r="A18" s="61" t="s">
        <v>414</v>
      </c>
    </row>
    <row r="19" spans="1:1" ht="19.8">
      <c r="A19" s="61" t="s">
        <v>415</v>
      </c>
    </row>
    <row r="20" spans="1:1" ht="19.8">
      <c r="A20" s="61" t="s">
        <v>416</v>
      </c>
    </row>
    <row r="21" spans="1:1" ht="39.6">
      <c r="A21" s="61" t="s">
        <v>417</v>
      </c>
    </row>
    <row r="22" spans="1:1" ht="19.8">
      <c r="A22" s="59" t="s">
        <v>418</v>
      </c>
    </row>
    <row r="23" spans="1:1" ht="59.4">
      <c r="A23" s="61" t="s">
        <v>419</v>
      </c>
    </row>
    <row r="24" spans="1:1" ht="19.8">
      <c r="A24" s="59" t="s">
        <v>268</v>
      </c>
    </row>
    <row r="25" spans="1:1" ht="19.8">
      <c r="A25" s="63" t="s">
        <v>160</v>
      </c>
    </row>
    <row r="26" spans="1:1" ht="19.8">
      <c r="A26" s="59" t="s">
        <v>57</v>
      </c>
    </row>
    <row r="27" spans="1:1" ht="19.8">
      <c r="A27" s="58" t="s">
        <v>58</v>
      </c>
    </row>
    <row r="28" spans="1:1" ht="39.6">
      <c r="A28" s="64" t="s">
        <v>420</v>
      </c>
    </row>
    <row r="29" spans="1:1" ht="39" customHeight="1">
      <c r="A29" s="61" t="s">
        <v>421</v>
      </c>
    </row>
    <row r="30" spans="1:1" ht="19.8">
      <c r="A30" s="58" t="s">
        <v>59</v>
      </c>
    </row>
    <row r="31" spans="1:1" ht="19.8">
      <c r="A31" s="61" t="s">
        <v>161</v>
      </c>
    </row>
    <row r="32" spans="1:1" ht="59.4">
      <c r="A32" s="61" t="s">
        <v>422</v>
      </c>
    </row>
    <row r="33" spans="1:1" ht="39.6">
      <c r="A33" s="65" t="s">
        <v>97</v>
      </c>
    </row>
    <row r="34" spans="1:1" ht="20.399999999999999" thickBot="1">
      <c r="A34" s="66" t="s">
        <v>61</v>
      </c>
    </row>
    <row r="35" spans="1:1">
      <c r="A35" s="55" t="s">
        <v>49</v>
      </c>
    </row>
  </sheetData>
  <mergeCells count="1">
    <mergeCell ref="B1:C1"/>
  </mergeCells>
  <phoneticPr fontId="15" type="noConversion"/>
  <hyperlinks>
    <hyperlink ref="B1" location="預告統計資料發布時間表!A1" display="回發布時間表" xr:uid="{00000000-0004-0000-1000-000000000000}"/>
    <hyperlink ref="A35" location="預告統計資料發布時間表!A1" display="回發布時間表" xr:uid="{00000000-0004-0000-1000-000001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533B-8AC1-462E-84D1-6457F0D342D8}">
  <dimension ref="A1:I41"/>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2232</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c r="A8" s="1526" t="s">
        <v>767</v>
      </c>
      <c r="B8" s="1486" t="s">
        <v>1079</v>
      </c>
      <c r="C8" s="1487"/>
      <c r="D8" s="1376">
        <v>145.16999999999999</v>
      </c>
      <c r="E8" s="1377">
        <v>0</v>
      </c>
      <c r="F8" s="1377">
        <v>0</v>
      </c>
      <c r="G8" s="1378">
        <v>2</v>
      </c>
    </row>
    <row r="9" spans="1:9" ht="32.1" customHeight="1">
      <c r="A9" s="1526"/>
      <c r="B9" s="1488" t="s">
        <v>769</v>
      </c>
      <c r="C9" s="1489"/>
      <c r="D9" s="1379">
        <v>145.16999999999999</v>
      </c>
      <c r="E9" s="1380">
        <v>0</v>
      </c>
      <c r="F9" s="1381">
        <v>0</v>
      </c>
      <c r="G9" s="1378">
        <v>2</v>
      </c>
    </row>
    <row r="10" spans="1:9" ht="32.1" customHeight="1">
      <c r="A10" s="1526"/>
      <c r="B10" s="1490" t="s">
        <v>770</v>
      </c>
      <c r="C10" s="1491"/>
      <c r="D10" s="1379"/>
      <c r="E10" s="1380"/>
      <c r="F10" s="1382"/>
      <c r="G10" s="1383"/>
    </row>
    <row r="11" spans="1:9" ht="32.1" customHeight="1">
      <c r="A11" s="1527"/>
      <c r="B11" s="1492" t="s">
        <v>771</v>
      </c>
      <c r="C11" s="1493"/>
      <c r="D11" s="1379"/>
      <c r="E11" s="1380"/>
      <c r="F11" s="1382"/>
      <c r="G11" s="1383"/>
    </row>
    <row r="12" spans="1:9" ht="32.1" customHeight="1">
      <c r="A12" s="1528" t="s">
        <v>772</v>
      </c>
      <c r="B12" s="1490" t="s">
        <v>1079</v>
      </c>
      <c r="C12" s="1491"/>
      <c r="D12" s="1380">
        <v>0</v>
      </c>
      <c r="E12" s="1380">
        <v>0</v>
      </c>
      <c r="F12" s="1380">
        <v>0</v>
      </c>
      <c r="G12" s="1378">
        <v>2</v>
      </c>
    </row>
    <row r="13" spans="1:9" ht="32.1" customHeight="1">
      <c r="A13" s="1529"/>
      <c r="B13" s="1490" t="s">
        <v>773</v>
      </c>
      <c r="C13" s="1491"/>
      <c r="D13" s="1380">
        <v>0</v>
      </c>
      <c r="E13" s="1380">
        <v>0</v>
      </c>
      <c r="F13" s="1380">
        <v>0</v>
      </c>
      <c r="G13" s="1385"/>
    </row>
    <row r="14" spans="1:9" ht="32.1" customHeight="1">
      <c r="A14" s="1529"/>
      <c r="B14" s="1490" t="s">
        <v>774</v>
      </c>
      <c r="C14" s="1491"/>
      <c r="D14" s="1379"/>
      <c r="E14" s="1380"/>
      <c r="F14" s="1381"/>
      <c r="G14" s="1386"/>
    </row>
    <row r="15" spans="1:9" ht="32.1" customHeight="1">
      <c r="A15" s="1529"/>
      <c r="B15" s="1503" t="s">
        <v>775</v>
      </c>
      <c r="C15" s="148" t="s">
        <v>776</v>
      </c>
      <c r="D15" s="1380">
        <v>0</v>
      </c>
      <c r="E15" s="1377">
        <v>0</v>
      </c>
      <c r="F15" s="1387">
        <v>0</v>
      </c>
      <c r="G15" s="1383"/>
    </row>
    <row r="16" spans="1:9" ht="32.1" customHeight="1">
      <c r="A16" s="1529"/>
      <c r="B16" s="1503"/>
      <c r="C16" s="144" t="s">
        <v>777</v>
      </c>
      <c r="D16" s="1380">
        <v>0</v>
      </c>
      <c r="E16" s="1380"/>
      <c r="F16" s="1381">
        <v>0</v>
      </c>
      <c r="G16" s="1383"/>
    </row>
    <row r="17" spans="1:7" ht="32.1" customHeight="1">
      <c r="A17" s="1529"/>
      <c r="B17" s="1504"/>
      <c r="C17" s="144" t="s">
        <v>778</v>
      </c>
      <c r="D17" s="1379"/>
      <c r="E17" s="1380">
        <v>0</v>
      </c>
      <c r="F17" s="1381"/>
      <c r="G17" s="1386"/>
    </row>
    <row r="18" spans="1:7" ht="32.1" customHeight="1">
      <c r="A18" s="1529"/>
      <c r="B18" s="1505" t="s">
        <v>779</v>
      </c>
      <c r="C18" s="144" t="s">
        <v>776</v>
      </c>
      <c r="D18" s="1379">
        <v>0</v>
      </c>
      <c r="E18" s="1380">
        <v>0</v>
      </c>
      <c r="F18" s="1380">
        <v>0</v>
      </c>
      <c r="G18" s="1385"/>
    </row>
    <row r="19" spans="1:7" ht="32.1" customHeight="1">
      <c r="A19" s="1529"/>
      <c r="B19" s="1503"/>
      <c r="C19" s="144" t="s">
        <v>777</v>
      </c>
      <c r="D19" s="1379"/>
      <c r="E19" s="1380">
        <v>0</v>
      </c>
      <c r="F19" s="1380">
        <v>0</v>
      </c>
      <c r="G19" s="1385"/>
    </row>
    <row r="20" spans="1:7" ht="32.1" customHeight="1">
      <c r="A20" s="1529"/>
      <c r="B20" s="1504"/>
      <c r="C20" s="144" t="s">
        <v>778</v>
      </c>
      <c r="D20" s="1379"/>
      <c r="E20" s="1380"/>
      <c r="F20" s="1381"/>
      <c r="G20" s="1386"/>
    </row>
    <row r="21" spans="1:7" ht="32.1" customHeight="1">
      <c r="A21" s="1529"/>
      <c r="B21" s="1492" t="s">
        <v>780</v>
      </c>
      <c r="C21" s="144" t="s">
        <v>781</v>
      </c>
      <c r="D21" s="1379"/>
      <c r="E21" s="1388"/>
      <c r="F21" s="1382"/>
      <c r="G21" s="1383"/>
    </row>
    <row r="22" spans="1:7" ht="32.1" customHeight="1">
      <c r="A22" s="1529"/>
      <c r="B22" s="1492"/>
      <c r="C22" s="144" t="s">
        <v>782</v>
      </c>
      <c r="D22" s="1379"/>
      <c r="E22" s="1389"/>
      <c r="F22" s="1382"/>
      <c r="G22" s="1383"/>
    </row>
    <row r="23" spans="1:7" ht="32.1" customHeight="1">
      <c r="A23" s="1529"/>
      <c r="B23" s="1492"/>
      <c r="C23" s="144" t="s">
        <v>783</v>
      </c>
      <c r="D23" s="1389"/>
      <c r="E23" s="1389"/>
      <c r="F23" s="1382"/>
      <c r="G23" s="1378">
        <v>2</v>
      </c>
    </row>
    <row r="24" spans="1:7" ht="32.1" customHeight="1">
      <c r="A24" s="1529"/>
      <c r="B24" s="1492" t="s">
        <v>784</v>
      </c>
      <c r="C24" s="144" t="s">
        <v>776</v>
      </c>
      <c r="D24" s="1390"/>
      <c r="E24" s="1391"/>
      <c r="F24" s="1391"/>
      <c r="G24" s="1385"/>
    </row>
    <row r="25" spans="1:7" ht="32.1" customHeight="1">
      <c r="A25" s="1529"/>
      <c r="B25" s="1492"/>
      <c r="C25" s="144" t="s">
        <v>777</v>
      </c>
      <c r="D25" s="1390"/>
      <c r="E25" s="1391"/>
      <c r="F25" s="1391"/>
      <c r="G25" s="1385"/>
    </row>
    <row r="26" spans="1:7" ht="32.1" customHeight="1">
      <c r="A26" s="1530"/>
      <c r="B26" s="1492"/>
      <c r="C26" s="144" t="s">
        <v>778</v>
      </c>
      <c r="D26" s="1390"/>
      <c r="E26" s="1391"/>
      <c r="F26" s="1392"/>
      <c r="G26" s="1393"/>
    </row>
    <row r="27" spans="1:7" ht="32.1" customHeight="1" thickBot="1">
      <c r="A27" s="1524" t="s">
        <v>1289</v>
      </c>
      <c r="B27" s="1524"/>
      <c r="C27" s="1525"/>
      <c r="D27" s="1376">
        <v>145.16999999999999</v>
      </c>
      <c r="E27" s="1381"/>
      <c r="F27" s="1380"/>
      <c r="G27" s="1386"/>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2233</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BE14DC3B-D095-450A-BCC5-2116073AB7C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1F2B-F7E9-4C08-867F-434039FB0C32}">
  <dimension ref="A1:I41"/>
  <sheetViews>
    <sheetView workbookViewId="0">
      <selection activeCell="H1" sqref="H1:I1"/>
    </sheetView>
  </sheetViews>
  <sheetFormatPr defaultColWidth="7.21875" defaultRowHeight="15"/>
  <cols>
    <col min="1" max="1" width="18.88671875" style="127" customWidth="1"/>
    <col min="2" max="2" width="15.88671875" style="127" customWidth="1"/>
    <col min="3" max="3" width="36.44140625" style="127" customWidth="1"/>
    <col min="4" max="5" width="18.21875" style="127" customWidth="1"/>
    <col min="6" max="6" width="19.77734375" style="127" customWidth="1"/>
    <col min="7" max="7" width="18.21875" style="127" customWidth="1"/>
    <col min="8" max="16384" width="7.21875" style="127"/>
  </cols>
  <sheetData>
    <row r="1" spans="1:9" ht="17.25" customHeight="1" thickBot="1">
      <c r="A1" s="126" t="s">
        <v>753</v>
      </c>
      <c r="D1" s="126" t="s">
        <v>754</v>
      </c>
      <c r="E1" s="1469" t="s">
        <v>1285</v>
      </c>
      <c r="F1" s="1470"/>
      <c r="G1" s="1471"/>
      <c r="H1" s="1453" t="s">
        <v>49</v>
      </c>
      <c r="I1" s="1453"/>
    </row>
    <row r="2" spans="1:9" ht="16.8" thickBot="1">
      <c r="A2" s="126" t="s">
        <v>756</v>
      </c>
      <c r="B2" s="128" t="s">
        <v>757</v>
      </c>
      <c r="C2" s="129"/>
      <c r="D2" s="126" t="s">
        <v>758</v>
      </c>
      <c r="E2" s="1518" t="s">
        <v>1286</v>
      </c>
      <c r="F2" s="1470"/>
      <c r="G2" s="1471"/>
      <c r="H2"/>
      <c r="I2"/>
    </row>
    <row r="3" spans="1:9" ht="57.75" customHeight="1">
      <c r="A3" s="1519" t="s">
        <v>1287</v>
      </c>
      <c r="B3" s="1519"/>
      <c r="C3" s="1519"/>
      <c r="D3" s="1519"/>
      <c r="E3" s="1519"/>
      <c r="F3" s="1519"/>
      <c r="G3" s="1519"/>
    </row>
    <row r="4" spans="1:9">
      <c r="A4" s="1473"/>
      <c r="B4" s="1473"/>
      <c r="C4" s="1473"/>
      <c r="D4" s="1473"/>
      <c r="E4" s="1473"/>
      <c r="F4" s="1473"/>
      <c r="G4" s="1473"/>
    </row>
    <row r="5" spans="1:9" ht="18.75" customHeight="1" thickBot="1">
      <c r="A5" s="1520" t="s">
        <v>2234</v>
      </c>
      <c r="B5" s="1520"/>
      <c r="C5" s="1520"/>
      <c r="D5" s="1521"/>
      <c r="E5" s="1521"/>
      <c r="F5" s="1521"/>
      <c r="G5" s="1521"/>
    </row>
    <row r="6" spans="1:9" ht="19.5" customHeight="1">
      <c r="A6" s="1475" t="s">
        <v>762</v>
      </c>
      <c r="B6" s="1475"/>
      <c r="C6" s="1476"/>
      <c r="D6" s="1480" t="s">
        <v>763</v>
      </c>
      <c r="E6" s="614"/>
      <c r="F6" s="614"/>
      <c r="G6" s="1522" t="s">
        <v>764</v>
      </c>
    </row>
    <row r="7" spans="1:9" ht="48" customHeight="1" thickBot="1">
      <c r="A7" s="1478"/>
      <c r="B7" s="1478"/>
      <c r="C7" s="1479"/>
      <c r="D7" s="1477"/>
      <c r="E7" s="615" t="s">
        <v>765</v>
      </c>
      <c r="F7" s="616" t="s">
        <v>766</v>
      </c>
      <c r="G7" s="1523"/>
    </row>
    <row r="8" spans="1:9" ht="32.1" customHeight="1">
      <c r="A8" s="1526" t="s">
        <v>767</v>
      </c>
      <c r="B8" s="1486" t="s">
        <v>1079</v>
      </c>
      <c r="C8" s="1487"/>
      <c r="D8" s="1376">
        <v>135.69999999999999</v>
      </c>
      <c r="E8" s="1377">
        <v>0</v>
      </c>
      <c r="F8" s="1377">
        <v>0</v>
      </c>
      <c r="G8" s="1378">
        <v>1.1399999999999999</v>
      </c>
    </row>
    <row r="9" spans="1:9" ht="32.1" customHeight="1">
      <c r="A9" s="1526"/>
      <c r="B9" s="1488" t="s">
        <v>769</v>
      </c>
      <c r="C9" s="1489"/>
      <c r="D9" s="1379">
        <v>135.69999999999999</v>
      </c>
      <c r="E9" s="1380">
        <v>0</v>
      </c>
      <c r="F9" s="1381">
        <v>0</v>
      </c>
      <c r="G9" s="1378">
        <v>1.1399999999999999</v>
      </c>
    </row>
    <row r="10" spans="1:9" ht="32.1" customHeight="1">
      <c r="A10" s="1526"/>
      <c r="B10" s="1490" t="s">
        <v>770</v>
      </c>
      <c r="C10" s="1491"/>
      <c r="D10" s="1379"/>
      <c r="E10" s="1380"/>
      <c r="F10" s="1382"/>
      <c r="G10" s="1383"/>
    </row>
    <row r="11" spans="1:9" ht="32.1" customHeight="1">
      <c r="A11" s="1527"/>
      <c r="B11" s="1492" t="s">
        <v>771</v>
      </c>
      <c r="C11" s="1493"/>
      <c r="D11" s="1379"/>
      <c r="E11" s="1380"/>
      <c r="F11" s="1382"/>
      <c r="G11" s="1383"/>
    </row>
    <row r="12" spans="1:9" ht="32.1" customHeight="1">
      <c r="A12" s="1528" t="s">
        <v>772</v>
      </c>
      <c r="B12" s="1490" t="s">
        <v>1079</v>
      </c>
      <c r="C12" s="1491"/>
      <c r="D12" s="1380">
        <v>0</v>
      </c>
      <c r="E12" s="1380">
        <v>0</v>
      </c>
      <c r="F12" s="1380">
        <v>0</v>
      </c>
      <c r="G12" s="1378">
        <v>1.4</v>
      </c>
    </row>
    <row r="13" spans="1:9" ht="32.1" customHeight="1">
      <c r="A13" s="1529"/>
      <c r="B13" s="1490" t="s">
        <v>773</v>
      </c>
      <c r="C13" s="1491"/>
      <c r="D13" s="1380">
        <v>0</v>
      </c>
      <c r="E13" s="1380">
        <v>0</v>
      </c>
      <c r="F13" s="1380">
        <v>0</v>
      </c>
      <c r="G13" s="1385"/>
    </row>
    <row r="14" spans="1:9" ht="32.1" customHeight="1">
      <c r="A14" s="1529"/>
      <c r="B14" s="1490" t="s">
        <v>774</v>
      </c>
      <c r="C14" s="1491"/>
      <c r="D14" s="1379"/>
      <c r="E14" s="1380"/>
      <c r="F14" s="1381"/>
      <c r="G14" s="1386"/>
    </row>
    <row r="15" spans="1:9" ht="32.1" customHeight="1">
      <c r="A15" s="1529"/>
      <c r="B15" s="1503" t="s">
        <v>775</v>
      </c>
      <c r="C15" s="148" t="s">
        <v>776</v>
      </c>
      <c r="D15" s="1380">
        <v>0</v>
      </c>
      <c r="E15" s="1377">
        <v>0</v>
      </c>
      <c r="F15" s="1387">
        <v>0</v>
      </c>
      <c r="G15" s="1383"/>
    </row>
    <row r="16" spans="1:9" ht="32.1" customHeight="1">
      <c r="A16" s="1529"/>
      <c r="B16" s="1503"/>
      <c r="C16" s="144" t="s">
        <v>777</v>
      </c>
      <c r="D16" s="1380">
        <v>0</v>
      </c>
      <c r="E16" s="1380"/>
      <c r="F16" s="1381">
        <v>0</v>
      </c>
      <c r="G16" s="1383"/>
    </row>
    <row r="17" spans="1:7" ht="32.1" customHeight="1">
      <c r="A17" s="1529"/>
      <c r="B17" s="1504"/>
      <c r="C17" s="144" t="s">
        <v>778</v>
      </c>
      <c r="D17" s="1379"/>
      <c r="E17" s="1380">
        <v>0</v>
      </c>
      <c r="F17" s="1381"/>
      <c r="G17" s="1386"/>
    </row>
    <row r="18" spans="1:7" ht="32.1" customHeight="1">
      <c r="A18" s="1529"/>
      <c r="B18" s="1505" t="s">
        <v>779</v>
      </c>
      <c r="C18" s="144" t="s">
        <v>776</v>
      </c>
      <c r="D18" s="1379">
        <v>0</v>
      </c>
      <c r="E18" s="1380">
        <v>0</v>
      </c>
      <c r="F18" s="1380">
        <v>0</v>
      </c>
      <c r="G18" s="1385"/>
    </row>
    <row r="19" spans="1:7" ht="32.1" customHeight="1">
      <c r="A19" s="1529"/>
      <c r="B19" s="1503"/>
      <c r="C19" s="144" t="s">
        <v>777</v>
      </c>
      <c r="D19" s="1379"/>
      <c r="E19" s="1380">
        <v>0</v>
      </c>
      <c r="F19" s="1380">
        <v>0</v>
      </c>
      <c r="G19" s="1385">
        <v>0.26</v>
      </c>
    </row>
    <row r="20" spans="1:7" ht="32.1" customHeight="1">
      <c r="A20" s="1529"/>
      <c r="B20" s="1504"/>
      <c r="C20" s="144" t="s">
        <v>778</v>
      </c>
      <c r="D20" s="1379"/>
      <c r="E20" s="1380"/>
      <c r="F20" s="1381"/>
      <c r="G20" s="1386"/>
    </row>
    <row r="21" spans="1:7" ht="32.1" customHeight="1">
      <c r="A21" s="1529"/>
      <c r="B21" s="1492" t="s">
        <v>780</v>
      </c>
      <c r="C21" s="144" t="s">
        <v>781</v>
      </c>
      <c r="D21" s="1379"/>
      <c r="E21" s="1388"/>
      <c r="F21" s="1382"/>
      <c r="G21" s="1383"/>
    </row>
    <row r="22" spans="1:7" ht="32.1" customHeight="1">
      <c r="A22" s="1529"/>
      <c r="B22" s="1492"/>
      <c r="C22" s="144" t="s">
        <v>782</v>
      </c>
      <c r="D22" s="1379"/>
      <c r="E22" s="1389"/>
      <c r="F22" s="1382"/>
      <c r="G22" s="1383"/>
    </row>
    <row r="23" spans="1:7" ht="32.1" customHeight="1">
      <c r="A23" s="1529"/>
      <c r="B23" s="1492"/>
      <c r="C23" s="144" t="s">
        <v>783</v>
      </c>
      <c r="D23" s="1389"/>
      <c r="E23" s="1389"/>
      <c r="F23" s="1382"/>
      <c r="G23" s="1378">
        <v>1.1399999999999999</v>
      </c>
    </row>
    <row r="24" spans="1:7" ht="32.1" customHeight="1">
      <c r="A24" s="1529"/>
      <c r="B24" s="1492" t="s">
        <v>784</v>
      </c>
      <c r="C24" s="144" t="s">
        <v>776</v>
      </c>
      <c r="D24" s="1390"/>
      <c r="E24" s="1391"/>
      <c r="F24" s="1391"/>
      <c r="G24" s="1385"/>
    </row>
    <row r="25" spans="1:7" ht="32.1" customHeight="1">
      <c r="A25" s="1529"/>
      <c r="B25" s="1492"/>
      <c r="C25" s="144" t="s">
        <v>777</v>
      </c>
      <c r="D25" s="1390"/>
      <c r="E25" s="1391"/>
      <c r="F25" s="1391"/>
      <c r="G25" s="1385"/>
    </row>
    <row r="26" spans="1:7" ht="32.1" customHeight="1">
      <c r="A26" s="1530"/>
      <c r="B26" s="1492"/>
      <c r="C26" s="144" t="s">
        <v>778</v>
      </c>
      <c r="D26" s="1390"/>
      <c r="E26" s="1391"/>
      <c r="F26" s="1392"/>
      <c r="G26" s="1393"/>
    </row>
    <row r="27" spans="1:7" ht="32.1" customHeight="1" thickBot="1">
      <c r="A27" s="1524" t="s">
        <v>1289</v>
      </c>
      <c r="B27" s="1524"/>
      <c r="C27" s="1525"/>
      <c r="D27" s="1376">
        <v>135.69999999999999</v>
      </c>
      <c r="E27" s="1381"/>
      <c r="F27" s="1380"/>
      <c r="G27" s="1386"/>
    </row>
    <row r="28" spans="1:7" ht="23.1" customHeight="1">
      <c r="A28" s="480" t="s">
        <v>1471</v>
      </c>
      <c r="B28" s="162" t="s">
        <v>1472</v>
      </c>
      <c r="C28" s="162" t="s">
        <v>1473</v>
      </c>
      <c r="D28" s="162" t="s">
        <v>1474</v>
      </c>
      <c r="E28" s="480"/>
      <c r="F28" s="480"/>
      <c r="G28" s="720"/>
    </row>
    <row r="29" spans="1:7" ht="36" customHeight="1">
      <c r="A29" s="430"/>
      <c r="B29" s="430"/>
      <c r="C29" s="430" t="s">
        <v>1475</v>
      </c>
      <c r="D29" s="430"/>
      <c r="E29" s="430"/>
      <c r="F29" s="430"/>
      <c r="G29" s="621" t="s">
        <v>2235</v>
      </c>
    </row>
    <row r="30" spans="1:7" ht="23.1" customHeight="1">
      <c r="C30" s="160"/>
      <c r="G30" s="160"/>
    </row>
    <row r="31" spans="1:7" ht="23.1" customHeight="1">
      <c r="C31" s="160"/>
      <c r="G31" s="160"/>
    </row>
    <row r="32" spans="1:7" ht="23.1" customHeight="1">
      <c r="A32" s="622" t="s">
        <v>1291</v>
      </c>
      <c r="C32" s="160"/>
      <c r="G32" s="160"/>
    </row>
    <row r="33" spans="1:7" ht="23.1" customHeight="1">
      <c r="A33" s="622" t="s">
        <v>1292</v>
      </c>
      <c r="C33" s="160"/>
      <c r="G33" s="160"/>
    </row>
    <row r="34" spans="1:7" ht="23.1" customHeight="1">
      <c r="C34" s="160"/>
      <c r="G34" s="160"/>
    </row>
    <row r="38" spans="1:7" ht="16.2">
      <c r="A38" s="162"/>
      <c r="C38" s="163"/>
    </row>
    <row r="39" spans="1:7" ht="16.2">
      <c r="A39" s="162"/>
      <c r="C39" s="163"/>
    </row>
    <row r="40" spans="1:7" ht="16.2">
      <c r="A40" s="162"/>
      <c r="C40" s="163"/>
    </row>
    <row r="41" spans="1:7" ht="16.2">
      <c r="A41" s="162"/>
      <c r="C41" s="163"/>
    </row>
  </sheetData>
  <mergeCells count="23">
    <mergeCell ref="B18:B20"/>
    <mergeCell ref="B21:B23"/>
    <mergeCell ref="B24:B26"/>
    <mergeCell ref="A27:C27"/>
    <mergeCell ref="H1:I1"/>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5" type="noConversion"/>
  <hyperlinks>
    <hyperlink ref="H1" location="預告統計資料發布時間表!A1" display="回發布時間表" xr:uid="{10097717-F5BC-457D-AE43-A900FC95F3FA}"/>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681F-CDBF-4304-947F-89C3ECD158D7}">
  <dimension ref="A1:Q27"/>
  <sheetViews>
    <sheetView workbookViewId="0">
      <selection activeCell="P1" sqref="P1:Q1"/>
    </sheetView>
  </sheetViews>
  <sheetFormatPr defaultColWidth="8" defaultRowHeight="12"/>
  <cols>
    <col min="1" max="1" width="5.88671875" style="841" customWidth="1"/>
    <col min="2" max="2" width="6.77734375" style="841" customWidth="1"/>
    <col min="3" max="3" width="9.77734375" style="841" customWidth="1"/>
    <col min="4" max="4" width="10.44140625" style="841" customWidth="1"/>
    <col min="5" max="6" width="10.21875" style="841" customWidth="1"/>
    <col min="7" max="7" width="14.77734375" style="841" customWidth="1"/>
    <col min="8" max="9" width="10.21875" style="841" customWidth="1"/>
    <col min="10" max="10" width="13.109375" style="841" customWidth="1"/>
    <col min="11" max="12" width="17.88671875" style="841" customWidth="1"/>
    <col min="13" max="14" width="14.21875" style="841" customWidth="1"/>
    <col min="15" max="15" width="19.21875" style="841" customWidth="1"/>
    <col min="16" max="256" width="8" style="841"/>
    <col min="257" max="257" width="5.88671875" style="841" customWidth="1"/>
    <col min="258" max="258" width="6.77734375" style="841" customWidth="1"/>
    <col min="259" max="259" width="9.77734375" style="841" customWidth="1"/>
    <col min="260" max="260" width="10.44140625" style="841" customWidth="1"/>
    <col min="261" max="262" width="10.21875" style="841" customWidth="1"/>
    <col min="263" max="263" width="14.77734375" style="841" customWidth="1"/>
    <col min="264" max="265" width="10.21875" style="841" customWidth="1"/>
    <col min="266" max="266" width="13.109375" style="841" customWidth="1"/>
    <col min="267" max="268" width="17.88671875" style="841" customWidth="1"/>
    <col min="269" max="270" width="14.21875" style="841" customWidth="1"/>
    <col min="271" max="271" width="19.21875" style="841" customWidth="1"/>
    <col min="272" max="512" width="8" style="841"/>
    <col min="513" max="513" width="5.88671875" style="841" customWidth="1"/>
    <col min="514" max="514" width="6.77734375" style="841" customWidth="1"/>
    <col min="515" max="515" width="9.77734375" style="841" customWidth="1"/>
    <col min="516" max="516" width="10.44140625" style="841" customWidth="1"/>
    <col min="517" max="518" width="10.21875" style="841" customWidth="1"/>
    <col min="519" max="519" width="14.77734375" style="841" customWidth="1"/>
    <col min="520" max="521" width="10.21875" style="841" customWidth="1"/>
    <col min="522" max="522" width="13.109375" style="841" customWidth="1"/>
    <col min="523" max="524" width="17.88671875" style="841" customWidth="1"/>
    <col min="525" max="526" width="14.21875" style="841" customWidth="1"/>
    <col min="527" max="527" width="19.21875" style="841" customWidth="1"/>
    <col min="528" max="768" width="8" style="841"/>
    <col min="769" max="769" width="5.88671875" style="841" customWidth="1"/>
    <col min="770" max="770" width="6.77734375" style="841" customWidth="1"/>
    <col min="771" max="771" width="9.77734375" style="841" customWidth="1"/>
    <col min="772" max="772" width="10.44140625" style="841" customWidth="1"/>
    <col min="773" max="774" width="10.21875" style="841" customWidth="1"/>
    <col min="775" max="775" width="14.77734375" style="841" customWidth="1"/>
    <col min="776" max="777" width="10.21875" style="841" customWidth="1"/>
    <col min="778" max="778" width="13.109375" style="841" customWidth="1"/>
    <col min="779" max="780" width="17.88671875" style="841" customWidth="1"/>
    <col min="781" max="782" width="14.21875" style="841" customWidth="1"/>
    <col min="783" max="783" width="19.21875" style="841" customWidth="1"/>
    <col min="784" max="1024" width="8" style="841"/>
    <col min="1025" max="1025" width="5.88671875" style="841" customWidth="1"/>
    <col min="1026" max="1026" width="6.77734375" style="841" customWidth="1"/>
    <col min="1027" max="1027" width="9.77734375" style="841" customWidth="1"/>
    <col min="1028" max="1028" width="10.44140625" style="841" customWidth="1"/>
    <col min="1029" max="1030" width="10.21875" style="841" customWidth="1"/>
    <col min="1031" max="1031" width="14.77734375" style="841" customWidth="1"/>
    <col min="1032" max="1033" width="10.21875" style="841" customWidth="1"/>
    <col min="1034" max="1034" width="13.109375" style="841" customWidth="1"/>
    <col min="1035" max="1036" width="17.88671875" style="841" customWidth="1"/>
    <col min="1037" max="1038" width="14.21875" style="841" customWidth="1"/>
    <col min="1039" max="1039" width="19.21875" style="841" customWidth="1"/>
    <col min="1040" max="1280" width="8" style="841"/>
    <col min="1281" max="1281" width="5.88671875" style="841" customWidth="1"/>
    <col min="1282" max="1282" width="6.77734375" style="841" customWidth="1"/>
    <col min="1283" max="1283" width="9.77734375" style="841" customWidth="1"/>
    <col min="1284" max="1284" width="10.44140625" style="841" customWidth="1"/>
    <col min="1285" max="1286" width="10.21875" style="841" customWidth="1"/>
    <col min="1287" max="1287" width="14.77734375" style="841" customWidth="1"/>
    <col min="1288" max="1289" width="10.21875" style="841" customWidth="1"/>
    <col min="1290" max="1290" width="13.109375" style="841" customWidth="1"/>
    <col min="1291" max="1292" width="17.88671875" style="841" customWidth="1"/>
    <col min="1293" max="1294" width="14.21875" style="841" customWidth="1"/>
    <col min="1295" max="1295" width="19.21875" style="841" customWidth="1"/>
    <col min="1296" max="1536" width="8" style="841"/>
    <col min="1537" max="1537" width="5.88671875" style="841" customWidth="1"/>
    <col min="1538" max="1538" width="6.77734375" style="841" customWidth="1"/>
    <col min="1539" max="1539" width="9.77734375" style="841" customWidth="1"/>
    <col min="1540" max="1540" width="10.44140625" style="841" customWidth="1"/>
    <col min="1541" max="1542" width="10.21875" style="841" customWidth="1"/>
    <col min="1543" max="1543" width="14.77734375" style="841" customWidth="1"/>
    <col min="1544" max="1545" width="10.21875" style="841" customWidth="1"/>
    <col min="1546" max="1546" width="13.109375" style="841" customWidth="1"/>
    <col min="1547" max="1548" width="17.88671875" style="841" customWidth="1"/>
    <col min="1549" max="1550" width="14.21875" style="841" customWidth="1"/>
    <col min="1551" max="1551" width="19.21875" style="841" customWidth="1"/>
    <col min="1552" max="1792" width="8" style="841"/>
    <col min="1793" max="1793" width="5.88671875" style="841" customWidth="1"/>
    <col min="1794" max="1794" width="6.77734375" style="841" customWidth="1"/>
    <col min="1795" max="1795" width="9.77734375" style="841" customWidth="1"/>
    <col min="1796" max="1796" width="10.44140625" style="841" customWidth="1"/>
    <col min="1797" max="1798" width="10.21875" style="841" customWidth="1"/>
    <col min="1799" max="1799" width="14.77734375" style="841" customWidth="1"/>
    <col min="1800" max="1801" width="10.21875" style="841" customWidth="1"/>
    <col min="1802" max="1802" width="13.109375" style="841" customWidth="1"/>
    <col min="1803" max="1804" width="17.88671875" style="841" customWidth="1"/>
    <col min="1805" max="1806" width="14.21875" style="841" customWidth="1"/>
    <col min="1807" max="1807" width="19.21875" style="841" customWidth="1"/>
    <col min="1808" max="2048" width="8" style="841"/>
    <col min="2049" max="2049" width="5.88671875" style="841" customWidth="1"/>
    <col min="2050" max="2050" width="6.77734375" style="841" customWidth="1"/>
    <col min="2051" max="2051" width="9.77734375" style="841" customWidth="1"/>
    <col min="2052" max="2052" width="10.44140625" style="841" customWidth="1"/>
    <col min="2053" max="2054" width="10.21875" style="841" customWidth="1"/>
    <col min="2055" max="2055" width="14.77734375" style="841" customWidth="1"/>
    <col min="2056" max="2057" width="10.21875" style="841" customWidth="1"/>
    <col min="2058" max="2058" width="13.109375" style="841" customWidth="1"/>
    <col min="2059" max="2060" width="17.88671875" style="841" customWidth="1"/>
    <col min="2061" max="2062" width="14.21875" style="841" customWidth="1"/>
    <col min="2063" max="2063" width="19.21875" style="841" customWidth="1"/>
    <col min="2064" max="2304" width="8" style="841"/>
    <col min="2305" max="2305" width="5.88671875" style="841" customWidth="1"/>
    <col min="2306" max="2306" width="6.77734375" style="841" customWidth="1"/>
    <col min="2307" max="2307" width="9.77734375" style="841" customWidth="1"/>
    <col min="2308" max="2308" width="10.44140625" style="841" customWidth="1"/>
    <col min="2309" max="2310" width="10.21875" style="841" customWidth="1"/>
    <col min="2311" max="2311" width="14.77734375" style="841" customWidth="1"/>
    <col min="2312" max="2313" width="10.21875" style="841" customWidth="1"/>
    <col min="2314" max="2314" width="13.109375" style="841" customWidth="1"/>
    <col min="2315" max="2316" width="17.88671875" style="841" customWidth="1"/>
    <col min="2317" max="2318" width="14.21875" style="841" customWidth="1"/>
    <col min="2319" max="2319" width="19.21875" style="841" customWidth="1"/>
    <col min="2320" max="2560" width="8" style="841"/>
    <col min="2561" max="2561" width="5.88671875" style="841" customWidth="1"/>
    <col min="2562" max="2562" width="6.77734375" style="841" customWidth="1"/>
    <col min="2563" max="2563" width="9.77734375" style="841" customWidth="1"/>
    <col min="2564" max="2564" width="10.44140625" style="841" customWidth="1"/>
    <col min="2565" max="2566" width="10.21875" style="841" customWidth="1"/>
    <col min="2567" max="2567" width="14.77734375" style="841" customWidth="1"/>
    <col min="2568" max="2569" width="10.21875" style="841" customWidth="1"/>
    <col min="2570" max="2570" width="13.109375" style="841" customWidth="1"/>
    <col min="2571" max="2572" width="17.88671875" style="841" customWidth="1"/>
    <col min="2573" max="2574" width="14.21875" style="841" customWidth="1"/>
    <col min="2575" max="2575" width="19.21875" style="841" customWidth="1"/>
    <col min="2576" max="2816" width="8" style="841"/>
    <col min="2817" max="2817" width="5.88671875" style="841" customWidth="1"/>
    <col min="2818" max="2818" width="6.77734375" style="841" customWidth="1"/>
    <col min="2819" max="2819" width="9.77734375" style="841" customWidth="1"/>
    <col min="2820" max="2820" width="10.44140625" style="841" customWidth="1"/>
    <col min="2821" max="2822" width="10.21875" style="841" customWidth="1"/>
    <col min="2823" max="2823" width="14.77734375" style="841" customWidth="1"/>
    <col min="2824" max="2825" width="10.21875" style="841" customWidth="1"/>
    <col min="2826" max="2826" width="13.109375" style="841" customWidth="1"/>
    <col min="2827" max="2828" width="17.88671875" style="841" customWidth="1"/>
    <col min="2829" max="2830" width="14.21875" style="841" customWidth="1"/>
    <col min="2831" max="2831" width="19.21875" style="841" customWidth="1"/>
    <col min="2832" max="3072" width="8" style="841"/>
    <col min="3073" max="3073" width="5.88671875" style="841" customWidth="1"/>
    <col min="3074" max="3074" width="6.77734375" style="841" customWidth="1"/>
    <col min="3075" max="3075" width="9.77734375" style="841" customWidth="1"/>
    <col min="3076" max="3076" width="10.44140625" style="841" customWidth="1"/>
    <col min="3077" max="3078" width="10.21875" style="841" customWidth="1"/>
    <col min="3079" max="3079" width="14.77734375" style="841" customWidth="1"/>
    <col min="3080" max="3081" width="10.21875" style="841" customWidth="1"/>
    <col min="3082" max="3082" width="13.109375" style="841" customWidth="1"/>
    <col min="3083" max="3084" width="17.88671875" style="841" customWidth="1"/>
    <col min="3085" max="3086" width="14.21875" style="841" customWidth="1"/>
    <col min="3087" max="3087" width="19.21875" style="841" customWidth="1"/>
    <col min="3088" max="3328" width="8" style="841"/>
    <col min="3329" max="3329" width="5.88671875" style="841" customWidth="1"/>
    <col min="3330" max="3330" width="6.77734375" style="841" customWidth="1"/>
    <col min="3331" max="3331" width="9.77734375" style="841" customWidth="1"/>
    <col min="3332" max="3332" width="10.44140625" style="841" customWidth="1"/>
    <col min="3333" max="3334" width="10.21875" style="841" customWidth="1"/>
    <col min="3335" max="3335" width="14.77734375" style="841" customWidth="1"/>
    <col min="3336" max="3337" width="10.21875" style="841" customWidth="1"/>
    <col min="3338" max="3338" width="13.109375" style="841" customWidth="1"/>
    <col min="3339" max="3340" width="17.88671875" style="841" customWidth="1"/>
    <col min="3341" max="3342" width="14.21875" style="841" customWidth="1"/>
    <col min="3343" max="3343" width="19.21875" style="841" customWidth="1"/>
    <col min="3344" max="3584" width="8" style="841"/>
    <col min="3585" max="3585" width="5.88671875" style="841" customWidth="1"/>
    <col min="3586" max="3586" width="6.77734375" style="841" customWidth="1"/>
    <col min="3587" max="3587" width="9.77734375" style="841" customWidth="1"/>
    <col min="3588" max="3588" width="10.44140625" style="841" customWidth="1"/>
    <col min="3589" max="3590" width="10.21875" style="841" customWidth="1"/>
    <col min="3591" max="3591" width="14.77734375" style="841" customWidth="1"/>
    <col min="3592" max="3593" width="10.21875" style="841" customWidth="1"/>
    <col min="3594" max="3594" width="13.109375" style="841" customWidth="1"/>
    <col min="3595" max="3596" width="17.88671875" style="841" customWidth="1"/>
    <col min="3597" max="3598" width="14.21875" style="841" customWidth="1"/>
    <col min="3599" max="3599" width="19.21875" style="841" customWidth="1"/>
    <col min="3600" max="3840" width="8" style="841"/>
    <col min="3841" max="3841" width="5.88671875" style="841" customWidth="1"/>
    <col min="3842" max="3842" width="6.77734375" style="841" customWidth="1"/>
    <col min="3843" max="3843" width="9.77734375" style="841" customWidth="1"/>
    <col min="3844" max="3844" width="10.44140625" style="841" customWidth="1"/>
    <col min="3845" max="3846" width="10.21875" style="841" customWidth="1"/>
    <col min="3847" max="3847" width="14.77734375" style="841" customWidth="1"/>
    <col min="3848" max="3849" width="10.21875" style="841" customWidth="1"/>
    <col min="3850" max="3850" width="13.109375" style="841" customWidth="1"/>
    <col min="3851" max="3852" width="17.88671875" style="841" customWidth="1"/>
    <col min="3853" max="3854" width="14.21875" style="841" customWidth="1"/>
    <col min="3855" max="3855" width="19.21875" style="841" customWidth="1"/>
    <col min="3856" max="4096" width="8" style="841"/>
    <col min="4097" max="4097" width="5.88671875" style="841" customWidth="1"/>
    <col min="4098" max="4098" width="6.77734375" style="841" customWidth="1"/>
    <col min="4099" max="4099" width="9.77734375" style="841" customWidth="1"/>
    <col min="4100" max="4100" width="10.44140625" style="841" customWidth="1"/>
    <col min="4101" max="4102" width="10.21875" style="841" customWidth="1"/>
    <col min="4103" max="4103" width="14.77734375" style="841" customWidth="1"/>
    <col min="4104" max="4105" width="10.21875" style="841" customWidth="1"/>
    <col min="4106" max="4106" width="13.109375" style="841" customWidth="1"/>
    <col min="4107" max="4108" width="17.88671875" style="841" customWidth="1"/>
    <col min="4109" max="4110" width="14.21875" style="841" customWidth="1"/>
    <col min="4111" max="4111" width="19.21875" style="841" customWidth="1"/>
    <col min="4112" max="4352" width="8" style="841"/>
    <col min="4353" max="4353" width="5.88671875" style="841" customWidth="1"/>
    <col min="4354" max="4354" width="6.77734375" style="841" customWidth="1"/>
    <col min="4355" max="4355" width="9.77734375" style="841" customWidth="1"/>
    <col min="4356" max="4356" width="10.44140625" style="841" customWidth="1"/>
    <col min="4357" max="4358" width="10.21875" style="841" customWidth="1"/>
    <col min="4359" max="4359" width="14.77734375" style="841" customWidth="1"/>
    <col min="4360" max="4361" width="10.21875" style="841" customWidth="1"/>
    <col min="4362" max="4362" width="13.109375" style="841" customWidth="1"/>
    <col min="4363" max="4364" width="17.88671875" style="841" customWidth="1"/>
    <col min="4365" max="4366" width="14.21875" style="841" customWidth="1"/>
    <col min="4367" max="4367" width="19.21875" style="841" customWidth="1"/>
    <col min="4368" max="4608" width="8" style="841"/>
    <col min="4609" max="4609" width="5.88671875" style="841" customWidth="1"/>
    <col min="4610" max="4610" width="6.77734375" style="841" customWidth="1"/>
    <col min="4611" max="4611" width="9.77734375" style="841" customWidth="1"/>
    <col min="4612" max="4612" width="10.44140625" style="841" customWidth="1"/>
    <col min="4613" max="4614" width="10.21875" style="841" customWidth="1"/>
    <col min="4615" max="4615" width="14.77734375" style="841" customWidth="1"/>
    <col min="4616" max="4617" width="10.21875" style="841" customWidth="1"/>
    <col min="4618" max="4618" width="13.109375" style="841" customWidth="1"/>
    <col min="4619" max="4620" width="17.88671875" style="841" customWidth="1"/>
    <col min="4621" max="4622" width="14.21875" style="841" customWidth="1"/>
    <col min="4623" max="4623" width="19.21875" style="841" customWidth="1"/>
    <col min="4624" max="4864" width="8" style="841"/>
    <col min="4865" max="4865" width="5.88671875" style="841" customWidth="1"/>
    <col min="4866" max="4866" width="6.77734375" style="841" customWidth="1"/>
    <col min="4867" max="4867" width="9.77734375" style="841" customWidth="1"/>
    <col min="4868" max="4868" width="10.44140625" style="841" customWidth="1"/>
    <col min="4869" max="4870" width="10.21875" style="841" customWidth="1"/>
    <col min="4871" max="4871" width="14.77734375" style="841" customWidth="1"/>
    <col min="4872" max="4873" width="10.21875" style="841" customWidth="1"/>
    <col min="4874" max="4874" width="13.109375" style="841" customWidth="1"/>
    <col min="4875" max="4876" width="17.88671875" style="841" customWidth="1"/>
    <col min="4877" max="4878" width="14.21875" style="841" customWidth="1"/>
    <col min="4879" max="4879" width="19.21875" style="841" customWidth="1"/>
    <col min="4880" max="5120" width="8" style="841"/>
    <col min="5121" max="5121" width="5.88671875" style="841" customWidth="1"/>
    <col min="5122" max="5122" width="6.77734375" style="841" customWidth="1"/>
    <col min="5123" max="5123" width="9.77734375" style="841" customWidth="1"/>
    <col min="5124" max="5124" width="10.44140625" style="841" customWidth="1"/>
    <col min="5125" max="5126" width="10.21875" style="841" customWidth="1"/>
    <col min="5127" max="5127" width="14.77734375" style="841" customWidth="1"/>
    <col min="5128" max="5129" width="10.21875" style="841" customWidth="1"/>
    <col min="5130" max="5130" width="13.109375" style="841" customWidth="1"/>
    <col min="5131" max="5132" width="17.88671875" style="841" customWidth="1"/>
    <col min="5133" max="5134" width="14.21875" style="841" customWidth="1"/>
    <col min="5135" max="5135" width="19.21875" style="841" customWidth="1"/>
    <col min="5136" max="5376" width="8" style="841"/>
    <col min="5377" max="5377" width="5.88671875" style="841" customWidth="1"/>
    <col min="5378" max="5378" width="6.77734375" style="841" customWidth="1"/>
    <col min="5379" max="5379" width="9.77734375" style="841" customWidth="1"/>
    <col min="5380" max="5380" width="10.44140625" style="841" customWidth="1"/>
    <col min="5381" max="5382" width="10.21875" style="841" customWidth="1"/>
    <col min="5383" max="5383" width="14.77734375" style="841" customWidth="1"/>
    <col min="5384" max="5385" width="10.21875" style="841" customWidth="1"/>
    <col min="5386" max="5386" width="13.109375" style="841" customWidth="1"/>
    <col min="5387" max="5388" width="17.88671875" style="841" customWidth="1"/>
    <col min="5389" max="5390" width="14.21875" style="841" customWidth="1"/>
    <col min="5391" max="5391" width="19.21875" style="841" customWidth="1"/>
    <col min="5392" max="5632" width="8" style="841"/>
    <col min="5633" max="5633" width="5.88671875" style="841" customWidth="1"/>
    <col min="5634" max="5634" width="6.77734375" style="841" customWidth="1"/>
    <col min="5635" max="5635" width="9.77734375" style="841" customWidth="1"/>
    <col min="5636" max="5636" width="10.44140625" style="841" customWidth="1"/>
    <col min="5637" max="5638" width="10.21875" style="841" customWidth="1"/>
    <col min="5639" max="5639" width="14.77734375" style="841" customWidth="1"/>
    <col min="5640" max="5641" width="10.21875" style="841" customWidth="1"/>
    <col min="5642" max="5642" width="13.109375" style="841" customWidth="1"/>
    <col min="5643" max="5644" width="17.88671875" style="841" customWidth="1"/>
    <col min="5645" max="5646" width="14.21875" style="841" customWidth="1"/>
    <col min="5647" max="5647" width="19.21875" style="841" customWidth="1"/>
    <col min="5648" max="5888" width="8" style="841"/>
    <col min="5889" max="5889" width="5.88671875" style="841" customWidth="1"/>
    <col min="5890" max="5890" width="6.77734375" style="841" customWidth="1"/>
    <col min="5891" max="5891" width="9.77734375" style="841" customWidth="1"/>
    <col min="5892" max="5892" width="10.44140625" style="841" customWidth="1"/>
    <col min="5893" max="5894" width="10.21875" style="841" customWidth="1"/>
    <col min="5895" max="5895" width="14.77734375" style="841" customWidth="1"/>
    <col min="5896" max="5897" width="10.21875" style="841" customWidth="1"/>
    <col min="5898" max="5898" width="13.109375" style="841" customWidth="1"/>
    <col min="5899" max="5900" width="17.88671875" style="841" customWidth="1"/>
    <col min="5901" max="5902" width="14.21875" style="841" customWidth="1"/>
    <col min="5903" max="5903" width="19.21875" style="841" customWidth="1"/>
    <col min="5904" max="6144" width="8" style="841"/>
    <col min="6145" max="6145" width="5.88671875" style="841" customWidth="1"/>
    <col min="6146" max="6146" width="6.77734375" style="841" customWidth="1"/>
    <col min="6147" max="6147" width="9.77734375" style="841" customWidth="1"/>
    <col min="6148" max="6148" width="10.44140625" style="841" customWidth="1"/>
    <col min="6149" max="6150" width="10.21875" style="841" customWidth="1"/>
    <col min="6151" max="6151" width="14.77734375" style="841" customWidth="1"/>
    <col min="6152" max="6153" width="10.21875" style="841" customWidth="1"/>
    <col min="6154" max="6154" width="13.109375" style="841" customWidth="1"/>
    <col min="6155" max="6156" width="17.88671875" style="841" customWidth="1"/>
    <col min="6157" max="6158" width="14.21875" style="841" customWidth="1"/>
    <col min="6159" max="6159" width="19.21875" style="841" customWidth="1"/>
    <col min="6160" max="6400" width="8" style="841"/>
    <col min="6401" max="6401" width="5.88671875" style="841" customWidth="1"/>
    <col min="6402" max="6402" width="6.77734375" style="841" customWidth="1"/>
    <col min="6403" max="6403" width="9.77734375" style="841" customWidth="1"/>
    <col min="6404" max="6404" width="10.44140625" style="841" customWidth="1"/>
    <col min="6405" max="6406" width="10.21875" style="841" customWidth="1"/>
    <col min="6407" max="6407" width="14.77734375" style="841" customWidth="1"/>
    <col min="6408" max="6409" width="10.21875" style="841" customWidth="1"/>
    <col min="6410" max="6410" width="13.109375" style="841" customWidth="1"/>
    <col min="6411" max="6412" width="17.88671875" style="841" customWidth="1"/>
    <col min="6413" max="6414" width="14.21875" style="841" customWidth="1"/>
    <col min="6415" max="6415" width="19.21875" style="841" customWidth="1"/>
    <col min="6416" max="6656" width="8" style="841"/>
    <col min="6657" max="6657" width="5.88671875" style="841" customWidth="1"/>
    <col min="6658" max="6658" width="6.77734375" style="841" customWidth="1"/>
    <col min="6659" max="6659" width="9.77734375" style="841" customWidth="1"/>
    <col min="6660" max="6660" width="10.44140625" style="841" customWidth="1"/>
    <col min="6661" max="6662" width="10.21875" style="841" customWidth="1"/>
    <col min="6663" max="6663" width="14.77734375" style="841" customWidth="1"/>
    <col min="6664" max="6665" width="10.21875" style="841" customWidth="1"/>
    <col min="6666" max="6666" width="13.109375" style="841" customWidth="1"/>
    <col min="6667" max="6668" width="17.88671875" style="841" customWidth="1"/>
    <col min="6669" max="6670" width="14.21875" style="841" customWidth="1"/>
    <col min="6671" max="6671" width="19.21875" style="841" customWidth="1"/>
    <col min="6672" max="6912" width="8" style="841"/>
    <col min="6913" max="6913" width="5.88671875" style="841" customWidth="1"/>
    <col min="6914" max="6914" width="6.77734375" style="841" customWidth="1"/>
    <col min="6915" max="6915" width="9.77734375" style="841" customWidth="1"/>
    <col min="6916" max="6916" width="10.44140625" style="841" customWidth="1"/>
    <col min="6917" max="6918" width="10.21875" style="841" customWidth="1"/>
    <col min="6919" max="6919" width="14.77734375" style="841" customWidth="1"/>
    <col min="6920" max="6921" width="10.21875" style="841" customWidth="1"/>
    <col min="6922" max="6922" width="13.109375" style="841" customWidth="1"/>
    <col min="6923" max="6924" width="17.88671875" style="841" customWidth="1"/>
    <col min="6925" max="6926" width="14.21875" style="841" customWidth="1"/>
    <col min="6927" max="6927" width="19.21875" style="841" customWidth="1"/>
    <col min="6928" max="7168" width="8" style="841"/>
    <col min="7169" max="7169" width="5.88671875" style="841" customWidth="1"/>
    <col min="7170" max="7170" width="6.77734375" style="841" customWidth="1"/>
    <col min="7171" max="7171" width="9.77734375" style="841" customWidth="1"/>
    <col min="7172" max="7172" width="10.44140625" style="841" customWidth="1"/>
    <col min="7173" max="7174" width="10.21875" style="841" customWidth="1"/>
    <col min="7175" max="7175" width="14.77734375" style="841" customWidth="1"/>
    <col min="7176" max="7177" width="10.21875" style="841" customWidth="1"/>
    <col min="7178" max="7178" width="13.109375" style="841" customWidth="1"/>
    <col min="7179" max="7180" width="17.88671875" style="841" customWidth="1"/>
    <col min="7181" max="7182" width="14.21875" style="841" customWidth="1"/>
    <col min="7183" max="7183" width="19.21875" style="841" customWidth="1"/>
    <col min="7184" max="7424" width="8" style="841"/>
    <col min="7425" max="7425" width="5.88671875" style="841" customWidth="1"/>
    <col min="7426" max="7426" width="6.77734375" style="841" customWidth="1"/>
    <col min="7427" max="7427" width="9.77734375" style="841" customWidth="1"/>
    <col min="7428" max="7428" width="10.44140625" style="841" customWidth="1"/>
    <col min="7429" max="7430" width="10.21875" style="841" customWidth="1"/>
    <col min="7431" max="7431" width="14.77734375" style="841" customWidth="1"/>
    <col min="7432" max="7433" width="10.21875" style="841" customWidth="1"/>
    <col min="7434" max="7434" width="13.109375" style="841" customWidth="1"/>
    <col min="7435" max="7436" width="17.88671875" style="841" customWidth="1"/>
    <col min="7437" max="7438" width="14.21875" style="841" customWidth="1"/>
    <col min="7439" max="7439" width="19.21875" style="841" customWidth="1"/>
    <col min="7440" max="7680" width="8" style="841"/>
    <col min="7681" max="7681" width="5.88671875" style="841" customWidth="1"/>
    <col min="7682" max="7682" width="6.77734375" style="841" customWidth="1"/>
    <col min="7683" max="7683" width="9.77734375" style="841" customWidth="1"/>
    <col min="7684" max="7684" width="10.44140625" style="841" customWidth="1"/>
    <col min="7685" max="7686" width="10.21875" style="841" customWidth="1"/>
    <col min="7687" max="7687" width="14.77734375" style="841" customWidth="1"/>
    <col min="7688" max="7689" width="10.21875" style="841" customWidth="1"/>
    <col min="7690" max="7690" width="13.109375" style="841" customWidth="1"/>
    <col min="7691" max="7692" width="17.88671875" style="841" customWidth="1"/>
    <col min="7693" max="7694" width="14.21875" style="841" customWidth="1"/>
    <col min="7695" max="7695" width="19.21875" style="841" customWidth="1"/>
    <col min="7696" max="7936" width="8" style="841"/>
    <col min="7937" max="7937" width="5.88671875" style="841" customWidth="1"/>
    <col min="7938" max="7938" width="6.77734375" style="841" customWidth="1"/>
    <col min="7939" max="7939" width="9.77734375" style="841" customWidth="1"/>
    <col min="7940" max="7940" width="10.44140625" style="841" customWidth="1"/>
    <col min="7941" max="7942" width="10.21875" style="841" customWidth="1"/>
    <col min="7943" max="7943" width="14.77734375" style="841" customWidth="1"/>
    <col min="7944" max="7945" width="10.21875" style="841" customWidth="1"/>
    <col min="7946" max="7946" width="13.109375" style="841" customWidth="1"/>
    <col min="7947" max="7948" width="17.88671875" style="841" customWidth="1"/>
    <col min="7949" max="7950" width="14.21875" style="841" customWidth="1"/>
    <col min="7951" max="7951" width="19.21875" style="841" customWidth="1"/>
    <col min="7952" max="8192" width="8" style="841"/>
    <col min="8193" max="8193" width="5.88671875" style="841" customWidth="1"/>
    <col min="8194" max="8194" width="6.77734375" style="841" customWidth="1"/>
    <col min="8195" max="8195" width="9.77734375" style="841" customWidth="1"/>
    <col min="8196" max="8196" width="10.44140625" style="841" customWidth="1"/>
    <col min="8197" max="8198" width="10.21875" style="841" customWidth="1"/>
    <col min="8199" max="8199" width="14.77734375" style="841" customWidth="1"/>
    <col min="8200" max="8201" width="10.21875" style="841" customWidth="1"/>
    <col min="8202" max="8202" width="13.109375" style="841" customWidth="1"/>
    <col min="8203" max="8204" width="17.88671875" style="841" customWidth="1"/>
    <col min="8205" max="8206" width="14.21875" style="841" customWidth="1"/>
    <col min="8207" max="8207" width="19.21875" style="841" customWidth="1"/>
    <col min="8208" max="8448" width="8" style="841"/>
    <col min="8449" max="8449" width="5.88671875" style="841" customWidth="1"/>
    <col min="8450" max="8450" width="6.77734375" style="841" customWidth="1"/>
    <col min="8451" max="8451" width="9.77734375" style="841" customWidth="1"/>
    <col min="8452" max="8452" width="10.44140625" style="841" customWidth="1"/>
    <col min="8453" max="8454" width="10.21875" style="841" customWidth="1"/>
    <col min="8455" max="8455" width="14.77734375" style="841" customWidth="1"/>
    <col min="8456" max="8457" width="10.21875" style="841" customWidth="1"/>
    <col min="8458" max="8458" width="13.109375" style="841" customWidth="1"/>
    <col min="8459" max="8460" width="17.88671875" style="841" customWidth="1"/>
    <col min="8461" max="8462" width="14.21875" style="841" customWidth="1"/>
    <col min="8463" max="8463" width="19.21875" style="841" customWidth="1"/>
    <col min="8464" max="8704" width="8" style="841"/>
    <col min="8705" max="8705" width="5.88671875" style="841" customWidth="1"/>
    <col min="8706" max="8706" width="6.77734375" style="841" customWidth="1"/>
    <col min="8707" max="8707" width="9.77734375" style="841" customWidth="1"/>
    <col min="8708" max="8708" width="10.44140625" style="841" customWidth="1"/>
    <col min="8709" max="8710" width="10.21875" style="841" customWidth="1"/>
    <col min="8711" max="8711" width="14.77734375" style="841" customWidth="1"/>
    <col min="8712" max="8713" width="10.21875" style="841" customWidth="1"/>
    <col min="8714" max="8714" width="13.109375" style="841" customWidth="1"/>
    <col min="8715" max="8716" width="17.88671875" style="841" customWidth="1"/>
    <col min="8717" max="8718" width="14.21875" style="841" customWidth="1"/>
    <col min="8719" max="8719" width="19.21875" style="841" customWidth="1"/>
    <col min="8720" max="8960" width="8" style="841"/>
    <col min="8961" max="8961" width="5.88671875" style="841" customWidth="1"/>
    <col min="8962" max="8962" width="6.77734375" style="841" customWidth="1"/>
    <col min="8963" max="8963" width="9.77734375" style="841" customWidth="1"/>
    <col min="8964" max="8964" width="10.44140625" style="841" customWidth="1"/>
    <col min="8965" max="8966" width="10.21875" style="841" customWidth="1"/>
    <col min="8967" max="8967" width="14.77734375" style="841" customWidth="1"/>
    <col min="8968" max="8969" width="10.21875" style="841" customWidth="1"/>
    <col min="8970" max="8970" width="13.109375" style="841" customWidth="1"/>
    <col min="8971" max="8972" width="17.88671875" style="841" customWidth="1"/>
    <col min="8973" max="8974" width="14.21875" style="841" customWidth="1"/>
    <col min="8975" max="8975" width="19.21875" style="841" customWidth="1"/>
    <col min="8976" max="9216" width="8" style="841"/>
    <col min="9217" max="9217" width="5.88671875" style="841" customWidth="1"/>
    <col min="9218" max="9218" width="6.77734375" style="841" customWidth="1"/>
    <col min="9219" max="9219" width="9.77734375" style="841" customWidth="1"/>
    <col min="9220" max="9220" width="10.44140625" style="841" customWidth="1"/>
    <col min="9221" max="9222" width="10.21875" style="841" customWidth="1"/>
    <col min="9223" max="9223" width="14.77734375" style="841" customWidth="1"/>
    <col min="9224" max="9225" width="10.21875" style="841" customWidth="1"/>
    <col min="9226" max="9226" width="13.109375" style="841" customWidth="1"/>
    <col min="9227" max="9228" width="17.88671875" style="841" customWidth="1"/>
    <col min="9229" max="9230" width="14.21875" style="841" customWidth="1"/>
    <col min="9231" max="9231" width="19.21875" style="841" customWidth="1"/>
    <col min="9232" max="9472" width="8" style="841"/>
    <col min="9473" max="9473" width="5.88671875" style="841" customWidth="1"/>
    <col min="9474" max="9474" width="6.77734375" style="841" customWidth="1"/>
    <col min="9475" max="9475" width="9.77734375" style="841" customWidth="1"/>
    <col min="9476" max="9476" width="10.44140625" style="841" customWidth="1"/>
    <col min="9477" max="9478" width="10.21875" style="841" customWidth="1"/>
    <col min="9479" max="9479" width="14.77734375" style="841" customWidth="1"/>
    <col min="9480" max="9481" width="10.21875" style="841" customWidth="1"/>
    <col min="9482" max="9482" width="13.109375" style="841" customWidth="1"/>
    <col min="9483" max="9484" width="17.88671875" style="841" customWidth="1"/>
    <col min="9485" max="9486" width="14.21875" style="841" customWidth="1"/>
    <col min="9487" max="9487" width="19.21875" style="841" customWidth="1"/>
    <col min="9488" max="9728" width="8" style="841"/>
    <col min="9729" max="9729" width="5.88671875" style="841" customWidth="1"/>
    <col min="9730" max="9730" width="6.77734375" style="841" customWidth="1"/>
    <col min="9731" max="9731" width="9.77734375" style="841" customWidth="1"/>
    <col min="9732" max="9732" width="10.44140625" style="841" customWidth="1"/>
    <col min="9733" max="9734" width="10.21875" style="841" customWidth="1"/>
    <col min="9735" max="9735" width="14.77734375" style="841" customWidth="1"/>
    <col min="9736" max="9737" width="10.21875" style="841" customWidth="1"/>
    <col min="9738" max="9738" width="13.109375" style="841" customWidth="1"/>
    <col min="9739" max="9740" width="17.88671875" style="841" customWidth="1"/>
    <col min="9741" max="9742" width="14.21875" style="841" customWidth="1"/>
    <col min="9743" max="9743" width="19.21875" style="841" customWidth="1"/>
    <col min="9744" max="9984" width="8" style="841"/>
    <col min="9985" max="9985" width="5.88671875" style="841" customWidth="1"/>
    <col min="9986" max="9986" width="6.77734375" style="841" customWidth="1"/>
    <col min="9987" max="9987" width="9.77734375" style="841" customWidth="1"/>
    <col min="9988" max="9988" width="10.44140625" style="841" customWidth="1"/>
    <col min="9989" max="9990" width="10.21875" style="841" customWidth="1"/>
    <col min="9991" max="9991" width="14.77734375" style="841" customWidth="1"/>
    <col min="9992" max="9993" width="10.21875" style="841" customWidth="1"/>
    <col min="9994" max="9994" width="13.109375" style="841" customWidth="1"/>
    <col min="9995" max="9996" width="17.88671875" style="841" customWidth="1"/>
    <col min="9997" max="9998" width="14.21875" style="841" customWidth="1"/>
    <col min="9999" max="9999" width="19.21875" style="841" customWidth="1"/>
    <col min="10000" max="10240" width="8" style="841"/>
    <col min="10241" max="10241" width="5.88671875" style="841" customWidth="1"/>
    <col min="10242" max="10242" width="6.77734375" style="841" customWidth="1"/>
    <col min="10243" max="10243" width="9.77734375" style="841" customWidth="1"/>
    <col min="10244" max="10244" width="10.44140625" style="841" customWidth="1"/>
    <col min="10245" max="10246" width="10.21875" style="841" customWidth="1"/>
    <col min="10247" max="10247" width="14.77734375" style="841" customWidth="1"/>
    <col min="10248" max="10249" width="10.21875" style="841" customWidth="1"/>
    <col min="10250" max="10250" width="13.109375" style="841" customWidth="1"/>
    <col min="10251" max="10252" width="17.88671875" style="841" customWidth="1"/>
    <col min="10253" max="10254" width="14.21875" style="841" customWidth="1"/>
    <col min="10255" max="10255" width="19.21875" style="841" customWidth="1"/>
    <col min="10256" max="10496" width="8" style="841"/>
    <col min="10497" max="10497" width="5.88671875" style="841" customWidth="1"/>
    <col min="10498" max="10498" width="6.77734375" style="841" customWidth="1"/>
    <col min="10499" max="10499" width="9.77734375" style="841" customWidth="1"/>
    <col min="10500" max="10500" width="10.44140625" style="841" customWidth="1"/>
    <col min="10501" max="10502" width="10.21875" style="841" customWidth="1"/>
    <col min="10503" max="10503" width="14.77734375" style="841" customWidth="1"/>
    <col min="10504" max="10505" width="10.21875" style="841" customWidth="1"/>
    <col min="10506" max="10506" width="13.109375" style="841" customWidth="1"/>
    <col min="10507" max="10508" width="17.88671875" style="841" customWidth="1"/>
    <col min="10509" max="10510" width="14.21875" style="841" customWidth="1"/>
    <col min="10511" max="10511" width="19.21875" style="841" customWidth="1"/>
    <col min="10512" max="10752" width="8" style="841"/>
    <col min="10753" max="10753" width="5.88671875" style="841" customWidth="1"/>
    <col min="10754" max="10754" width="6.77734375" style="841" customWidth="1"/>
    <col min="10755" max="10755" width="9.77734375" style="841" customWidth="1"/>
    <col min="10756" max="10756" width="10.44140625" style="841" customWidth="1"/>
    <col min="10757" max="10758" width="10.21875" style="841" customWidth="1"/>
    <col min="10759" max="10759" width="14.77734375" style="841" customWidth="1"/>
    <col min="10760" max="10761" width="10.21875" style="841" customWidth="1"/>
    <col min="10762" max="10762" width="13.109375" style="841" customWidth="1"/>
    <col min="10763" max="10764" width="17.88671875" style="841" customWidth="1"/>
    <col min="10765" max="10766" width="14.21875" style="841" customWidth="1"/>
    <col min="10767" max="10767" width="19.21875" style="841" customWidth="1"/>
    <col min="10768" max="11008" width="8" style="841"/>
    <col min="11009" max="11009" width="5.88671875" style="841" customWidth="1"/>
    <col min="11010" max="11010" width="6.77734375" style="841" customWidth="1"/>
    <col min="11011" max="11011" width="9.77734375" style="841" customWidth="1"/>
    <col min="11012" max="11012" width="10.44140625" style="841" customWidth="1"/>
    <col min="11013" max="11014" width="10.21875" style="841" customWidth="1"/>
    <col min="11015" max="11015" width="14.77734375" style="841" customWidth="1"/>
    <col min="11016" max="11017" width="10.21875" style="841" customWidth="1"/>
    <col min="11018" max="11018" width="13.109375" style="841" customWidth="1"/>
    <col min="11019" max="11020" width="17.88671875" style="841" customWidth="1"/>
    <col min="11021" max="11022" width="14.21875" style="841" customWidth="1"/>
    <col min="11023" max="11023" width="19.21875" style="841" customWidth="1"/>
    <col min="11024" max="11264" width="8" style="841"/>
    <col min="11265" max="11265" width="5.88671875" style="841" customWidth="1"/>
    <col min="11266" max="11266" width="6.77734375" style="841" customWidth="1"/>
    <col min="11267" max="11267" width="9.77734375" style="841" customWidth="1"/>
    <col min="11268" max="11268" width="10.44140625" style="841" customWidth="1"/>
    <col min="11269" max="11270" width="10.21875" style="841" customWidth="1"/>
    <col min="11271" max="11271" width="14.77734375" style="841" customWidth="1"/>
    <col min="11272" max="11273" width="10.21875" style="841" customWidth="1"/>
    <col min="11274" max="11274" width="13.109375" style="841" customWidth="1"/>
    <col min="11275" max="11276" width="17.88671875" style="841" customWidth="1"/>
    <col min="11277" max="11278" width="14.21875" style="841" customWidth="1"/>
    <col min="11279" max="11279" width="19.21875" style="841" customWidth="1"/>
    <col min="11280" max="11520" width="8" style="841"/>
    <col min="11521" max="11521" width="5.88671875" style="841" customWidth="1"/>
    <col min="11522" max="11522" width="6.77734375" style="841" customWidth="1"/>
    <col min="11523" max="11523" width="9.77734375" style="841" customWidth="1"/>
    <col min="11524" max="11524" width="10.44140625" style="841" customWidth="1"/>
    <col min="11525" max="11526" width="10.21875" style="841" customWidth="1"/>
    <col min="11527" max="11527" width="14.77734375" style="841" customWidth="1"/>
    <col min="11528" max="11529" width="10.21875" style="841" customWidth="1"/>
    <col min="11530" max="11530" width="13.109375" style="841" customWidth="1"/>
    <col min="11531" max="11532" width="17.88671875" style="841" customWidth="1"/>
    <col min="11533" max="11534" width="14.21875" style="841" customWidth="1"/>
    <col min="11535" max="11535" width="19.21875" style="841" customWidth="1"/>
    <col min="11536" max="11776" width="8" style="841"/>
    <col min="11777" max="11777" width="5.88671875" style="841" customWidth="1"/>
    <col min="11778" max="11778" width="6.77734375" style="841" customWidth="1"/>
    <col min="11779" max="11779" width="9.77734375" style="841" customWidth="1"/>
    <col min="11780" max="11780" width="10.44140625" style="841" customWidth="1"/>
    <col min="11781" max="11782" width="10.21875" style="841" customWidth="1"/>
    <col min="11783" max="11783" width="14.77734375" style="841" customWidth="1"/>
    <col min="11784" max="11785" width="10.21875" style="841" customWidth="1"/>
    <col min="11786" max="11786" width="13.109375" style="841" customWidth="1"/>
    <col min="11787" max="11788" width="17.88671875" style="841" customWidth="1"/>
    <col min="11789" max="11790" width="14.21875" style="841" customWidth="1"/>
    <col min="11791" max="11791" width="19.21875" style="841" customWidth="1"/>
    <col min="11792" max="12032" width="8" style="841"/>
    <col min="12033" max="12033" width="5.88671875" style="841" customWidth="1"/>
    <col min="12034" max="12034" width="6.77734375" style="841" customWidth="1"/>
    <col min="12035" max="12035" width="9.77734375" style="841" customWidth="1"/>
    <col min="12036" max="12036" width="10.44140625" style="841" customWidth="1"/>
    <col min="12037" max="12038" width="10.21875" style="841" customWidth="1"/>
    <col min="12039" max="12039" width="14.77734375" style="841" customWidth="1"/>
    <col min="12040" max="12041" width="10.21875" style="841" customWidth="1"/>
    <col min="12042" max="12042" width="13.109375" style="841" customWidth="1"/>
    <col min="12043" max="12044" width="17.88671875" style="841" customWidth="1"/>
    <col min="12045" max="12046" width="14.21875" style="841" customWidth="1"/>
    <col min="12047" max="12047" width="19.21875" style="841" customWidth="1"/>
    <col min="12048" max="12288" width="8" style="841"/>
    <col min="12289" max="12289" width="5.88671875" style="841" customWidth="1"/>
    <col min="12290" max="12290" width="6.77734375" style="841" customWidth="1"/>
    <col min="12291" max="12291" width="9.77734375" style="841" customWidth="1"/>
    <col min="12292" max="12292" width="10.44140625" style="841" customWidth="1"/>
    <col min="12293" max="12294" width="10.21875" style="841" customWidth="1"/>
    <col min="12295" max="12295" width="14.77734375" style="841" customWidth="1"/>
    <col min="12296" max="12297" width="10.21875" style="841" customWidth="1"/>
    <col min="12298" max="12298" width="13.109375" style="841" customWidth="1"/>
    <col min="12299" max="12300" width="17.88671875" style="841" customWidth="1"/>
    <col min="12301" max="12302" width="14.21875" style="841" customWidth="1"/>
    <col min="12303" max="12303" width="19.21875" style="841" customWidth="1"/>
    <col min="12304" max="12544" width="8" style="841"/>
    <col min="12545" max="12545" width="5.88671875" style="841" customWidth="1"/>
    <col min="12546" max="12546" width="6.77734375" style="841" customWidth="1"/>
    <col min="12547" max="12547" width="9.77734375" style="841" customWidth="1"/>
    <col min="12548" max="12548" width="10.44140625" style="841" customWidth="1"/>
    <col min="12549" max="12550" width="10.21875" style="841" customWidth="1"/>
    <col min="12551" max="12551" width="14.77734375" style="841" customWidth="1"/>
    <col min="12552" max="12553" width="10.21875" style="841" customWidth="1"/>
    <col min="12554" max="12554" width="13.109375" style="841" customWidth="1"/>
    <col min="12555" max="12556" width="17.88671875" style="841" customWidth="1"/>
    <col min="12557" max="12558" width="14.21875" style="841" customWidth="1"/>
    <col min="12559" max="12559" width="19.21875" style="841" customWidth="1"/>
    <col min="12560" max="12800" width="8" style="841"/>
    <col min="12801" max="12801" width="5.88671875" style="841" customWidth="1"/>
    <col min="12802" max="12802" width="6.77734375" style="841" customWidth="1"/>
    <col min="12803" max="12803" width="9.77734375" style="841" customWidth="1"/>
    <col min="12804" max="12804" width="10.44140625" style="841" customWidth="1"/>
    <col min="12805" max="12806" width="10.21875" style="841" customWidth="1"/>
    <col min="12807" max="12807" width="14.77734375" style="841" customWidth="1"/>
    <col min="12808" max="12809" width="10.21875" style="841" customWidth="1"/>
    <col min="12810" max="12810" width="13.109375" style="841" customWidth="1"/>
    <col min="12811" max="12812" width="17.88671875" style="841" customWidth="1"/>
    <col min="12813" max="12814" width="14.21875" style="841" customWidth="1"/>
    <col min="12815" max="12815" width="19.21875" style="841" customWidth="1"/>
    <col min="12816" max="13056" width="8" style="841"/>
    <col min="13057" max="13057" width="5.88671875" style="841" customWidth="1"/>
    <col min="13058" max="13058" width="6.77734375" style="841" customWidth="1"/>
    <col min="13059" max="13059" width="9.77734375" style="841" customWidth="1"/>
    <col min="13060" max="13060" width="10.44140625" style="841" customWidth="1"/>
    <col min="13061" max="13062" width="10.21875" style="841" customWidth="1"/>
    <col min="13063" max="13063" width="14.77734375" style="841" customWidth="1"/>
    <col min="13064" max="13065" width="10.21875" style="841" customWidth="1"/>
    <col min="13066" max="13066" width="13.109375" style="841" customWidth="1"/>
    <col min="13067" max="13068" width="17.88671875" style="841" customWidth="1"/>
    <col min="13069" max="13070" width="14.21875" style="841" customWidth="1"/>
    <col min="13071" max="13071" width="19.21875" style="841" customWidth="1"/>
    <col min="13072" max="13312" width="8" style="841"/>
    <col min="13313" max="13313" width="5.88671875" style="841" customWidth="1"/>
    <col min="13314" max="13314" width="6.77734375" style="841" customWidth="1"/>
    <col min="13315" max="13315" width="9.77734375" style="841" customWidth="1"/>
    <col min="13316" max="13316" width="10.44140625" style="841" customWidth="1"/>
    <col min="13317" max="13318" width="10.21875" style="841" customWidth="1"/>
    <col min="13319" max="13319" width="14.77734375" style="841" customWidth="1"/>
    <col min="13320" max="13321" width="10.21875" style="841" customWidth="1"/>
    <col min="13322" max="13322" width="13.109375" style="841" customWidth="1"/>
    <col min="13323" max="13324" width="17.88671875" style="841" customWidth="1"/>
    <col min="13325" max="13326" width="14.21875" style="841" customWidth="1"/>
    <col min="13327" max="13327" width="19.21875" style="841" customWidth="1"/>
    <col min="13328" max="13568" width="8" style="841"/>
    <col min="13569" max="13569" width="5.88671875" style="841" customWidth="1"/>
    <col min="13570" max="13570" width="6.77734375" style="841" customWidth="1"/>
    <col min="13571" max="13571" width="9.77734375" style="841" customWidth="1"/>
    <col min="13572" max="13572" width="10.44140625" style="841" customWidth="1"/>
    <col min="13573" max="13574" width="10.21875" style="841" customWidth="1"/>
    <col min="13575" max="13575" width="14.77734375" style="841" customWidth="1"/>
    <col min="13576" max="13577" width="10.21875" style="841" customWidth="1"/>
    <col min="13578" max="13578" width="13.109375" style="841" customWidth="1"/>
    <col min="13579" max="13580" width="17.88671875" style="841" customWidth="1"/>
    <col min="13581" max="13582" width="14.21875" style="841" customWidth="1"/>
    <col min="13583" max="13583" width="19.21875" style="841" customWidth="1"/>
    <col min="13584" max="13824" width="8" style="841"/>
    <col min="13825" max="13825" width="5.88671875" style="841" customWidth="1"/>
    <col min="13826" max="13826" width="6.77734375" style="841" customWidth="1"/>
    <col min="13827" max="13827" width="9.77734375" style="841" customWidth="1"/>
    <col min="13828" max="13828" width="10.44140625" style="841" customWidth="1"/>
    <col min="13829" max="13830" width="10.21875" style="841" customWidth="1"/>
    <col min="13831" max="13831" width="14.77734375" style="841" customWidth="1"/>
    <col min="13832" max="13833" width="10.21875" style="841" customWidth="1"/>
    <col min="13834" max="13834" width="13.109375" style="841" customWidth="1"/>
    <col min="13835" max="13836" width="17.88671875" style="841" customWidth="1"/>
    <col min="13837" max="13838" width="14.21875" style="841" customWidth="1"/>
    <col min="13839" max="13839" width="19.21875" style="841" customWidth="1"/>
    <col min="13840" max="14080" width="8" style="841"/>
    <col min="14081" max="14081" width="5.88671875" style="841" customWidth="1"/>
    <col min="14082" max="14082" width="6.77734375" style="841" customWidth="1"/>
    <col min="14083" max="14083" width="9.77734375" style="841" customWidth="1"/>
    <col min="14084" max="14084" width="10.44140625" style="841" customWidth="1"/>
    <col min="14085" max="14086" width="10.21875" style="841" customWidth="1"/>
    <col min="14087" max="14087" width="14.77734375" style="841" customWidth="1"/>
    <col min="14088" max="14089" width="10.21875" style="841" customWidth="1"/>
    <col min="14090" max="14090" width="13.109375" style="841" customWidth="1"/>
    <col min="14091" max="14092" width="17.88671875" style="841" customWidth="1"/>
    <col min="14093" max="14094" width="14.21875" style="841" customWidth="1"/>
    <col min="14095" max="14095" width="19.21875" style="841" customWidth="1"/>
    <col min="14096" max="14336" width="8" style="841"/>
    <col min="14337" max="14337" width="5.88671875" style="841" customWidth="1"/>
    <col min="14338" max="14338" width="6.77734375" style="841" customWidth="1"/>
    <col min="14339" max="14339" width="9.77734375" style="841" customWidth="1"/>
    <col min="14340" max="14340" width="10.44140625" style="841" customWidth="1"/>
    <col min="14341" max="14342" width="10.21875" style="841" customWidth="1"/>
    <col min="14343" max="14343" width="14.77734375" style="841" customWidth="1"/>
    <col min="14344" max="14345" width="10.21875" style="841" customWidth="1"/>
    <col min="14346" max="14346" width="13.109375" style="841" customWidth="1"/>
    <col min="14347" max="14348" width="17.88671875" style="841" customWidth="1"/>
    <col min="14349" max="14350" width="14.21875" style="841" customWidth="1"/>
    <col min="14351" max="14351" width="19.21875" style="841" customWidth="1"/>
    <col min="14352" max="14592" width="8" style="841"/>
    <col min="14593" max="14593" width="5.88671875" style="841" customWidth="1"/>
    <col min="14594" max="14594" width="6.77734375" style="841" customWidth="1"/>
    <col min="14595" max="14595" width="9.77734375" style="841" customWidth="1"/>
    <col min="14596" max="14596" width="10.44140625" style="841" customWidth="1"/>
    <col min="14597" max="14598" width="10.21875" style="841" customWidth="1"/>
    <col min="14599" max="14599" width="14.77734375" style="841" customWidth="1"/>
    <col min="14600" max="14601" width="10.21875" style="841" customWidth="1"/>
    <col min="14602" max="14602" width="13.109375" style="841" customWidth="1"/>
    <col min="14603" max="14604" width="17.88671875" style="841" customWidth="1"/>
    <col min="14605" max="14606" width="14.21875" style="841" customWidth="1"/>
    <col min="14607" max="14607" width="19.21875" style="841" customWidth="1"/>
    <col min="14608" max="14848" width="8" style="841"/>
    <col min="14849" max="14849" width="5.88671875" style="841" customWidth="1"/>
    <col min="14850" max="14850" width="6.77734375" style="841" customWidth="1"/>
    <col min="14851" max="14851" width="9.77734375" style="841" customWidth="1"/>
    <col min="14852" max="14852" width="10.44140625" style="841" customWidth="1"/>
    <col min="14853" max="14854" width="10.21875" style="841" customWidth="1"/>
    <col min="14855" max="14855" width="14.77734375" style="841" customWidth="1"/>
    <col min="14856" max="14857" width="10.21875" style="841" customWidth="1"/>
    <col min="14858" max="14858" width="13.109375" style="841" customWidth="1"/>
    <col min="14859" max="14860" width="17.88671875" style="841" customWidth="1"/>
    <col min="14861" max="14862" width="14.21875" style="841" customWidth="1"/>
    <col min="14863" max="14863" width="19.21875" style="841" customWidth="1"/>
    <col min="14864" max="15104" width="8" style="841"/>
    <col min="15105" max="15105" width="5.88671875" style="841" customWidth="1"/>
    <col min="15106" max="15106" width="6.77734375" style="841" customWidth="1"/>
    <col min="15107" max="15107" width="9.77734375" style="841" customWidth="1"/>
    <col min="15108" max="15108" width="10.44140625" style="841" customWidth="1"/>
    <col min="15109" max="15110" width="10.21875" style="841" customWidth="1"/>
    <col min="15111" max="15111" width="14.77734375" style="841" customWidth="1"/>
    <col min="15112" max="15113" width="10.21875" style="841" customWidth="1"/>
    <col min="15114" max="15114" width="13.109375" style="841" customWidth="1"/>
    <col min="15115" max="15116" width="17.88671875" style="841" customWidth="1"/>
    <col min="15117" max="15118" width="14.21875" style="841" customWidth="1"/>
    <col min="15119" max="15119" width="19.21875" style="841" customWidth="1"/>
    <col min="15120" max="15360" width="8" style="841"/>
    <col min="15361" max="15361" width="5.88671875" style="841" customWidth="1"/>
    <col min="15362" max="15362" width="6.77734375" style="841" customWidth="1"/>
    <col min="15363" max="15363" width="9.77734375" style="841" customWidth="1"/>
    <col min="15364" max="15364" width="10.44140625" style="841" customWidth="1"/>
    <col min="15365" max="15366" width="10.21875" style="841" customWidth="1"/>
    <col min="15367" max="15367" width="14.77734375" style="841" customWidth="1"/>
    <col min="15368" max="15369" width="10.21875" style="841" customWidth="1"/>
    <col min="15370" max="15370" width="13.109375" style="841" customWidth="1"/>
    <col min="15371" max="15372" width="17.88671875" style="841" customWidth="1"/>
    <col min="15373" max="15374" width="14.21875" style="841" customWidth="1"/>
    <col min="15375" max="15375" width="19.21875" style="841" customWidth="1"/>
    <col min="15376" max="15616" width="8" style="841"/>
    <col min="15617" max="15617" width="5.88671875" style="841" customWidth="1"/>
    <col min="15618" max="15618" width="6.77734375" style="841" customWidth="1"/>
    <col min="15619" max="15619" width="9.77734375" style="841" customWidth="1"/>
    <col min="15620" max="15620" width="10.44140625" style="841" customWidth="1"/>
    <col min="15621" max="15622" width="10.21875" style="841" customWidth="1"/>
    <col min="15623" max="15623" width="14.77734375" style="841" customWidth="1"/>
    <col min="15624" max="15625" width="10.21875" style="841" customWidth="1"/>
    <col min="15626" max="15626" width="13.109375" style="841" customWidth="1"/>
    <col min="15627" max="15628" width="17.88671875" style="841" customWidth="1"/>
    <col min="15629" max="15630" width="14.21875" style="841" customWidth="1"/>
    <col min="15631" max="15631" width="19.21875" style="841" customWidth="1"/>
    <col min="15632" max="15872" width="8" style="841"/>
    <col min="15873" max="15873" width="5.88671875" style="841" customWidth="1"/>
    <col min="15874" max="15874" width="6.77734375" style="841" customWidth="1"/>
    <col min="15875" max="15875" width="9.77734375" style="841" customWidth="1"/>
    <col min="15876" max="15876" width="10.44140625" style="841" customWidth="1"/>
    <col min="15877" max="15878" width="10.21875" style="841" customWidth="1"/>
    <col min="15879" max="15879" width="14.77734375" style="841" customWidth="1"/>
    <col min="15880" max="15881" width="10.21875" style="841" customWidth="1"/>
    <col min="15882" max="15882" width="13.109375" style="841" customWidth="1"/>
    <col min="15883" max="15884" width="17.88671875" style="841" customWidth="1"/>
    <col min="15885" max="15886" width="14.21875" style="841" customWidth="1"/>
    <col min="15887" max="15887" width="19.21875" style="841" customWidth="1"/>
    <col min="15888" max="16128" width="8" style="841"/>
    <col min="16129" max="16129" width="5.88671875" style="841" customWidth="1"/>
    <col min="16130" max="16130" width="6.77734375" style="841" customWidth="1"/>
    <col min="16131" max="16131" width="9.77734375" style="841" customWidth="1"/>
    <col min="16132" max="16132" width="10.44140625" style="841" customWidth="1"/>
    <col min="16133" max="16134" width="10.21875" style="841" customWidth="1"/>
    <col min="16135" max="16135" width="14.77734375" style="841" customWidth="1"/>
    <col min="16136" max="16137" width="10.21875" style="841" customWidth="1"/>
    <col min="16138" max="16138" width="13.109375" style="841" customWidth="1"/>
    <col min="16139" max="16140" width="17.88671875" style="841" customWidth="1"/>
    <col min="16141" max="16142" width="14.21875" style="841" customWidth="1"/>
    <col min="16143" max="16143" width="19.21875" style="841" customWidth="1"/>
    <col min="16144" max="16384" width="8" style="841"/>
  </cols>
  <sheetData>
    <row r="1" spans="1:17" ht="16.5" customHeight="1">
      <c r="A1" s="1687" t="s">
        <v>1149</v>
      </c>
      <c r="B1" s="1687"/>
      <c r="C1" s="839"/>
      <c r="D1" s="840"/>
      <c r="E1" s="483"/>
      <c r="F1" s="483"/>
      <c r="G1" s="483"/>
      <c r="H1" s="483"/>
      <c r="I1" s="483"/>
      <c r="J1" s="483"/>
      <c r="K1" s="483"/>
      <c r="L1" s="1688" t="s">
        <v>1623</v>
      </c>
      <c r="M1" s="1688"/>
      <c r="N1" s="1689" t="s">
        <v>1624</v>
      </c>
      <c r="O1" s="1690"/>
      <c r="P1" s="1453" t="s">
        <v>49</v>
      </c>
      <c r="Q1" s="1453"/>
    </row>
    <row r="2" spans="1:17" ht="18" customHeight="1">
      <c r="A2" s="1691" t="s">
        <v>1625</v>
      </c>
      <c r="B2" s="1691"/>
      <c r="C2" s="842" t="s">
        <v>1626</v>
      </c>
      <c r="D2" s="842"/>
      <c r="E2" s="483"/>
      <c r="F2" s="483"/>
      <c r="G2" s="483"/>
      <c r="H2" s="483"/>
      <c r="I2" s="483"/>
      <c r="J2" s="483"/>
      <c r="K2" s="483"/>
      <c r="L2" s="1688" t="s">
        <v>1627</v>
      </c>
      <c r="M2" s="1688"/>
      <c r="N2" s="1692" t="s">
        <v>1628</v>
      </c>
      <c r="O2" s="1693"/>
    </row>
    <row r="3" spans="1:17" ht="22.2">
      <c r="A3" s="1683" t="s">
        <v>1629</v>
      </c>
      <c r="B3" s="1683"/>
      <c r="C3" s="1683"/>
      <c r="D3" s="1683"/>
      <c r="E3" s="1683"/>
      <c r="F3" s="1683"/>
      <c r="G3" s="1683"/>
      <c r="H3" s="1683"/>
      <c r="I3" s="1683"/>
      <c r="J3" s="1683"/>
      <c r="K3" s="1683"/>
      <c r="L3" s="1683"/>
      <c r="M3" s="1683"/>
      <c r="N3" s="1683"/>
      <c r="O3" s="1683"/>
    </row>
    <row r="4" spans="1:17" ht="21.15" customHeight="1">
      <c r="A4" s="1684" t="s">
        <v>1630</v>
      </c>
      <c r="B4" s="1684"/>
      <c r="C4" s="1684"/>
      <c r="D4" s="1684"/>
      <c r="E4" s="1684"/>
      <c r="F4" s="1684"/>
      <c r="G4" s="1684"/>
      <c r="H4" s="1684"/>
      <c r="I4" s="1684"/>
      <c r="J4" s="1684"/>
      <c r="K4" s="1684"/>
      <c r="L4" s="1684"/>
      <c r="M4" s="1684"/>
      <c r="N4" s="1684"/>
      <c r="O4" s="1684"/>
    </row>
    <row r="5" spans="1:17" s="843" customFormat="1" ht="21.15" customHeight="1">
      <c r="A5" s="1680" t="s">
        <v>1631</v>
      </c>
      <c r="B5" s="1680"/>
      <c r="C5" s="1680"/>
      <c r="D5" s="1680" t="s">
        <v>1632</v>
      </c>
      <c r="E5" s="1680"/>
      <c r="F5" s="1680"/>
      <c r="G5" s="1680"/>
      <c r="H5" s="1680"/>
      <c r="I5" s="1680"/>
      <c r="J5" s="1680"/>
      <c r="K5" s="1680"/>
      <c r="L5" s="1680" t="s">
        <v>1633</v>
      </c>
      <c r="M5" s="1680"/>
      <c r="N5" s="1680"/>
      <c r="O5" s="1680" t="s">
        <v>1634</v>
      </c>
    </row>
    <row r="6" spans="1:17" s="843" customFormat="1" ht="20.100000000000001" customHeight="1">
      <c r="A6" s="1680"/>
      <c r="B6" s="1680"/>
      <c r="C6" s="1680"/>
      <c r="D6" s="1680" t="s">
        <v>1635</v>
      </c>
      <c r="E6" s="1680" t="s">
        <v>1636</v>
      </c>
      <c r="F6" s="1680"/>
      <c r="G6" s="1685" t="s">
        <v>1637</v>
      </c>
      <c r="H6" s="1685"/>
      <c r="I6" s="1685"/>
      <c r="J6" s="1680" t="s">
        <v>1638</v>
      </c>
      <c r="K6" s="1680"/>
      <c r="L6" s="1680"/>
      <c r="M6" s="1680"/>
      <c r="N6" s="1680"/>
      <c r="O6" s="1680"/>
    </row>
    <row r="7" spans="1:17" s="843" customFormat="1" ht="17.399999999999999" customHeight="1">
      <c r="A7" s="1680"/>
      <c r="B7" s="1680"/>
      <c r="C7" s="1680"/>
      <c r="D7" s="1680"/>
      <c r="E7" s="1680" t="s">
        <v>1639</v>
      </c>
      <c r="F7" s="1680" t="s">
        <v>1640</v>
      </c>
      <c r="G7" s="1685" t="s">
        <v>1641</v>
      </c>
      <c r="H7" s="1685" t="s">
        <v>1642</v>
      </c>
      <c r="I7" s="1685" t="s">
        <v>1643</v>
      </c>
      <c r="J7" s="1680" t="s">
        <v>1644</v>
      </c>
      <c r="K7" s="1686" t="s">
        <v>1645</v>
      </c>
      <c r="L7" s="1680" t="s">
        <v>1646</v>
      </c>
      <c r="M7" s="1680"/>
      <c r="N7" s="1680" t="s">
        <v>1647</v>
      </c>
      <c r="O7" s="1680"/>
    </row>
    <row r="8" spans="1:17" s="843" customFormat="1" ht="27.6">
      <c r="A8" s="1680"/>
      <c r="B8" s="1680"/>
      <c r="C8" s="1680"/>
      <c r="D8" s="1680"/>
      <c r="E8" s="1680"/>
      <c r="F8" s="1680"/>
      <c r="G8" s="1685"/>
      <c r="H8" s="1685"/>
      <c r="I8" s="1685"/>
      <c r="J8" s="1680"/>
      <c r="K8" s="1686" t="s">
        <v>1648</v>
      </c>
      <c r="L8" s="844" t="s">
        <v>1649</v>
      </c>
      <c r="M8" s="844" t="s">
        <v>1650</v>
      </c>
      <c r="N8" s="1680"/>
      <c r="O8" s="1680"/>
    </row>
    <row r="9" spans="1:17" s="847" customFormat="1" ht="19.5" customHeight="1">
      <c r="A9" s="1680" t="s">
        <v>1651</v>
      </c>
      <c r="B9" s="1676" t="s">
        <v>1175</v>
      </c>
      <c r="C9" s="1676"/>
      <c r="D9" s="845">
        <f>SUM(D10:D21)</f>
        <v>8</v>
      </c>
      <c r="E9" s="845">
        <f t="shared" ref="E9:K9" si="0">SUM(E10:E21)</f>
        <v>3</v>
      </c>
      <c r="F9" s="845">
        <f t="shared" si="0"/>
        <v>5</v>
      </c>
      <c r="G9" s="845">
        <f t="shared" si="0"/>
        <v>8</v>
      </c>
      <c r="H9" s="845">
        <f t="shared" si="0"/>
        <v>0</v>
      </c>
      <c r="I9" s="845">
        <f t="shared" si="0"/>
        <v>0</v>
      </c>
      <c r="J9" s="845">
        <f t="shared" si="0"/>
        <v>1</v>
      </c>
      <c r="K9" s="845">
        <f t="shared" si="0"/>
        <v>7</v>
      </c>
      <c r="L9" s="846">
        <f>SUM(L10:L21)</f>
        <v>53873.908000000003</v>
      </c>
      <c r="M9" s="846">
        <f>SUM(M10:M21)</f>
        <v>1254.6419999999998</v>
      </c>
      <c r="N9" s="845">
        <f>SUM(N10:N21)</f>
        <v>0</v>
      </c>
      <c r="O9" s="845">
        <f>SUM(O10:O21)</f>
        <v>216</v>
      </c>
    </row>
    <row r="10" spans="1:17" s="847" customFormat="1" ht="20.100000000000001" customHeight="1">
      <c r="A10" s="1680"/>
      <c r="B10" s="1676" t="s">
        <v>1652</v>
      </c>
      <c r="C10" s="1676"/>
      <c r="D10" s="845">
        <v>2</v>
      </c>
      <c r="E10" s="845">
        <v>1</v>
      </c>
      <c r="F10" s="845">
        <v>1</v>
      </c>
      <c r="G10" s="845">
        <v>2</v>
      </c>
      <c r="H10" s="845">
        <v>0</v>
      </c>
      <c r="I10" s="845">
        <v>0</v>
      </c>
      <c r="J10" s="845">
        <v>1</v>
      </c>
      <c r="K10" s="845">
        <v>1</v>
      </c>
      <c r="L10" s="846">
        <v>6359.3</v>
      </c>
      <c r="M10" s="846">
        <v>846.56</v>
      </c>
      <c r="N10" s="845">
        <v>0</v>
      </c>
      <c r="O10" s="845">
        <v>63</v>
      </c>
    </row>
    <row r="11" spans="1:17" s="847" customFormat="1" ht="19.5" customHeight="1">
      <c r="A11" s="1680"/>
      <c r="B11" s="1676" t="s">
        <v>1653</v>
      </c>
      <c r="C11" s="1676"/>
      <c r="D11" s="845">
        <v>6</v>
      </c>
      <c r="E11" s="845">
        <v>2</v>
      </c>
      <c r="F11" s="845">
        <v>4</v>
      </c>
      <c r="G11" s="845">
        <v>6</v>
      </c>
      <c r="H11" s="845">
        <v>0</v>
      </c>
      <c r="I11" s="845">
        <v>0</v>
      </c>
      <c r="J11" s="845">
        <v>0</v>
      </c>
      <c r="K11" s="845">
        <v>6</v>
      </c>
      <c r="L11" s="846">
        <v>47514.608</v>
      </c>
      <c r="M11" s="846">
        <v>408.08199999999999</v>
      </c>
      <c r="N11" s="845">
        <v>0</v>
      </c>
      <c r="O11" s="845">
        <v>153</v>
      </c>
    </row>
    <row r="12" spans="1:17" s="847" customFormat="1" ht="21">
      <c r="A12" s="1680"/>
      <c r="B12" s="1682" t="s">
        <v>1654</v>
      </c>
      <c r="C12" s="1682"/>
      <c r="D12" s="848">
        <v>0</v>
      </c>
      <c r="E12" s="848">
        <v>0</v>
      </c>
      <c r="F12" s="848">
        <v>0</v>
      </c>
      <c r="G12" s="848">
        <v>0</v>
      </c>
      <c r="H12" s="848">
        <v>0</v>
      </c>
      <c r="I12" s="848">
        <v>0</v>
      </c>
      <c r="J12" s="848">
        <v>0</v>
      </c>
      <c r="K12" s="848">
        <v>0</v>
      </c>
      <c r="L12" s="848">
        <v>0</v>
      </c>
      <c r="M12" s="848">
        <v>0</v>
      </c>
      <c r="N12" s="848">
        <v>0</v>
      </c>
      <c r="O12" s="848">
        <v>0</v>
      </c>
    </row>
    <row r="13" spans="1:17" s="847" customFormat="1" ht="21">
      <c r="A13" s="1680"/>
      <c r="B13" s="1676" t="s">
        <v>1655</v>
      </c>
      <c r="C13" s="1676"/>
      <c r="D13" s="848">
        <v>0</v>
      </c>
      <c r="E13" s="848">
        <v>0</v>
      </c>
      <c r="F13" s="848">
        <v>0</v>
      </c>
      <c r="G13" s="848">
        <v>0</v>
      </c>
      <c r="H13" s="848">
        <v>0</v>
      </c>
      <c r="I13" s="848">
        <v>0</v>
      </c>
      <c r="J13" s="848">
        <v>0</v>
      </c>
      <c r="K13" s="848">
        <v>0</v>
      </c>
      <c r="L13" s="848">
        <v>0</v>
      </c>
      <c r="M13" s="848">
        <v>0</v>
      </c>
      <c r="N13" s="848">
        <v>0</v>
      </c>
      <c r="O13" s="848">
        <v>0</v>
      </c>
    </row>
    <row r="14" spans="1:17" s="847" customFormat="1" ht="21">
      <c r="A14" s="1680"/>
      <c r="B14" s="1676" t="s">
        <v>1656</v>
      </c>
      <c r="C14" s="1676"/>
      <c r="D14" s="848">
        <v>0</v>
      </c>
      <c r="E14" s="848">
        <v>0</v>
      </c>
      <c r="F14" s="848">
        <v>0</v>
      </c>
      <c r="G14" s="848">
        <v>0</v>
      </c>
      <c r="H14" s="848">
        <v>0</v>
      </c>
      <c r="I14" s="848">
        <v>0</v>
      </c>
      <c r="J14" s="848">
        <v>0</v>
      </c>
      <c r="K14" s="848">
        <v>0</v>
      </c>
      <c r="L14" s="848">
        <v>0</v>
      </c>
      <c r="M14" s="848">
        <v>0</v>
      </c>
      <c r="N14" s="848">
        <v>0</v>
      </c>
      <c r="O14" s="848">
        <v>0</v>
      </c>
    </row>
    <row r="15" spans="1:17" s="847" customFormat="1" ht="21">
      <c r="A15" s="1680"/>
      <c r="B15" s="1676" t="s">
        <v>1657</v>
      </c>
      <c r="C15" s="1676"/>
      <c r="D15" s="848">
        <v>0</v>
      </c>
      <c r="E15" s="848">
        <v>0</v>
      </c>
      <c r="F15" s="848">
        <v>0</v>
      </c>
      <c r="G15" s="848">
        <v>0</v>
      </c>
      <c r="H15" s="848">
        <v>0</v>
      </c>
      <c r="I15" s="848">
        <v>0</v>
      </c>
      <c r="J15" s="848">
        <v>0</v>
      </c>
      <c r="K15" s="848">
        <v>0</v>
      </c>
      <c r="L15" s="848">
        <v>0</v>
      </c>
      <c r="M15" s="848">
        <v>0</v>
      </c>
      <c r="N15" s="848">
        <v>0</v>
      </c>
      <c r="O15" s="848">
        <v>0</v>
      </c>
    </row>
    <row r="16" spans="1:17" s="847" customFormat="1" ht="21">
      <c r="A16" s="1680"/>
      <c r="B16" s="1682" t="s">
        <v>1658</v>
      </c>
      <c r="C16" s="1682"/>
      <c r="D16" s="848">
        <v>0</v>
      </c>
      <c r="E16" s="848">
        <v>0</v>
      </c>
      <c r="F16" s="848">
        <v>0</v>
      </c>
      <c r="G16" s="848">
        <v>0</v>
      </c>
      <c r="H16" s="848">
        <v>0</v>
      </c>
      <c r="I16" s="848">
        <v>0</v>
      </c>
      <c r="J16" s="848">
        <v>0</v>
      </c>
      <c r="K16" s="848">
        <v>0</v>
      </c>
      <c r="L16" s="848">
        <v>0</v>
      </c>
      <c r="M16" s="848">
        <v>0</v>
      </c>
      <c r="N16" s="848">
        <v>0</v>
      </c>
      <c r="O16" s="848">
        <v>0</v>
      </c>
    </row>
    <row r="17" spans="1:15" s="847" customFormat="1" ht="21">
      <c r="A17" s="1680"/>
      <c r="B17" s="1676" t="s">
        <v>1659</v>
      </c>
      <c r="C17" s="1676"/>
      <c r="D17" s="848">
        <v>0</v>
      </c>
      <c r="E17" s="848">
        <v>0</v>
      </c>
      <c r="F17" s="848">
        <v>0</v>
      </c>
      <c r="G17" s="848">
        <v>0</v>
      </c>
      <c r="H17" s="848">
        <v>0</v>
      </c>
      <c r="I17" s="848">
        <v>0</v>
      </c>
      <c r="J17" s="848">
        <v>0</v>
      </c>
      <c r="K17" s="848">
        <v>0</v>
      </c>
      <c r="L17" s="848">
        <v>0</v>
      </c>
      <c r="M17" s="848">
        <v>0</v>
      </c>
      <c r="N17" s="848">
        <v>0</v>
      </c>
      <c r="O17" s="848">
        <v>0</v>
      </c>
    </row>
    <row r="18" spans="1:15" s="847" customFormat="1" ht="21">
      <c r="A18" s="1680"/>
      <c r="B18" s="1676" t="s">
        <v>1660</v>
      </c>
      <c r="C18" s="1676"/>
      <c r="D18" s="848">
        <v>0</v>
      </c>
      <c r="E18" s="848">
        <v>0</v>
      </c>
      <c r="F18" s="848">
        <v>0</v>
      </c>
      <c r="G18" s="848">
        <v>0</v>
      </c>
      <c r="H18" s="848">
        <v>0</v>
      </c>
      <c r="I18" s="848">
        <v>0</v>
      </c>
      <c r="J18" s="848">
        <v>0</v>
      </c>
      <c r="K18" s="848">
        <v>0</v>
      </c>
      <c r="L18" s="848">
        <v>0</v>
      </c>
      <c r="M18" s="848">
        <v>0</v>
      </c>
      <c r="N18" s="848">
        <v>0</v>
      </c>
      <c r="O18" s="848">
        <v>0</v>
      </c>
    </row>
    <row r="19" spans="1:15" s="847" customFormat="1" ht="21">
      <c r="A19" s="1680"/>
      <c r="B19" s="1676" t="s">
        <v>1661</v>
      </c>
      <c r="C19" s="1676"/>
      <c r="D19" s="848">
        <v>0</v>
      </c>
      <c r="E19" s="848">
        <v>0</v>
      </c>
      <c r="F19" s="848">
        <v>0</v>
      </c>
      <c r="G19" s="848">
        <v>0</v>
      </c>
      <c r="H19" s="848">
        <v>0</v>
      </c>
      <c r="I19" s="848">
        <v>0</v>
      </c>
      <c r="J19" s="848">
        <v>0</v>
      </c>
      <c r="K19" s="848">
        <v>0</v>
      </c>
      <c r="L19" s="848">
        <v>0</v>
      </c>
      <c r="M19" s="848">
        <v>0</v>
      </c>
      <c r="N19" s="848">
        <v>0</v>
      </c>
      <c r="O19" s="848">
        <v>0</v>
      </c>
    </row>
    <row r="20" spans="1:15" s="847" customFormat="1" ht="21">
      <c r="A20" s="1680"/>
      <c r="B20" s="1681" t="s">
        <v>1662</v>
      </c>
      <c r="C20" s="1681"/>
      <c r="D20" s="848">
        <v>0</v>
      </c>
      <c r="E20" s="848">
        <v>0</v>
      </c>
      <c r="F20" s="848">
        <v>0</v>
      </c>
      <c r="G20" s="848">
        <v>0</v>
      </c>
      <c r="H20" s="848">
        <v>0</v>
      </c>
      <c r="I20" s="848">
        <v>0</v>
      </c>
      <c r="J20" s="848">
        <v>0</v>
      </c>
      <c r="K20" s="848">
        <v>0</v>
      </c>
      <c r="L20" s="848">
        <v>0</v>
      </c>
      <c r="M20" s="848">
        <v>0</v>
      </c>
      <c r="N20" s="848">
        <v>0</v>
      </c>
      <c r="O20" s="848">
        <v>0</v>
      </c>
    </row>
    <row r="21" spans="1:15" s="847" customFormat="1" ht="21">
      <c r="A21" s="1680"/>
      <c r="B21" s="1676" t="s">
        <v>1663</v>
      </c>
      <c r="C21" s="1676"/>
      <c r="D21" s="848">
        <v>0</v>
      </c>
      <c r="E21" s="848">
        <v>0</v>
      </c>
      <c r="F21" s="848">
        <v>0</v>
      </c>
      <c r="G21" s="848">
        <v>0</v>
      </c>
      <c r="H21" s="848">
        <v>0</v>
      </c>
      <c r="I21" s="848">
        <v>0</v>
      </c>
      <c r="J21" s="848">
        <v>0</v>
      </c>
      <c r="K21" s="848">
        <v>0</v>
      </c>
      <c r="L21" s="848">
        <v>0</v>
      </c>
      <c r="M21" s="848">
        <v>0</v>
      </c>
      <c r="N21" s="848">
        <v>0</v>
      </c>
      <c r="O21" s="848">
        <v>0</v>
      </c>
    </row>
    <row r="22" spans="1:15" s="663" customFormat="1" ht="15.75" customHeight="1">
      <c r="A22" s="1677" t="s">
        <v>1664</v>
      </c>
      <c r="B22" s="1677"/>
      <c r="C22" s="664"/>
      <c r="D22" s="849"/>
      <c r="E22" s="850"/>
      <c r="F22" s="851"/>
      <c r="G22" s="851"/>
      <c r="H22" s="850"/>
      <c r="I22" s="851"/>
      <c r="J22" s="851"/>
      <c r="K22" s="850"/>
      <c r="L22" s="852"/>
      <c r="M22" s="852"/>
      <c r="N22" s="850"/>
      <c r="O22" s="850"/>
    </row>
    <row r="23" spans="1:15" s="663" customFormat="1" ht="16.5" customHeight="1">
      <c r="A23" s="695" t="s">
        <v>1556</v>
      </c>
      <c r="B23" s="665"/>
      <c r="C23" s="665"/>
      <c r="D23" s="665"/>
      <c r="F23" s="695" t="s">
        <v>1557</v>
      </c>
      <c r="G23" s="665"/>
      <c r="J23" s="665" t="s">
        <v>1363</v>
      </c>
      <c r="K23" s="665"/>
      <c r="L23" s="695" t="s">
        <v>1665</v>
      </c>
      <c r="M23" s="675"/>
      <c r="N23" s="663" t="s">
        <v>1666</v>
      </c>
    </row>
    <row r="24" spans="1:15" s="663" customFormat="1" ht="16.5" customHeight="1">
      <c r="G24" s="665"/>
      <c r="J24" s="665" t="s">
        <v>1365</v>
      </c>
      <c r="K24" s="665"/>
      <c r="L24" s="665"/>
      <c r="M24" s="665"/>
      <c r="N24" s="665"/>
    </row>
    <row r="25" spans="1:15" ht="16.5" customHeight="1">
      <c r="A25" s="1678" t="s">
        <v>1667</v>
      </c>
      <c r="B25" s="1678"/>
      <c r="C25" s="1678"/>
      <c r="D25" s="1678"/>
      <c r="E25" s="1678"/>
      <c r="F25" s="1678"/>
      <c r="G25" s="1678"/>
      <c r="H25" s="1678"/>
      <c r="I25" s="1678"/>
      <c r="J25" s="1678"/>
      <c r="K25" s="1678"/>
      <c r="L25" s="1678"/>
      <c r="M25" s="1678"/>
      <c r="N25" s="1678"/>
      <c r="O25" s="1678"/>
    </row>
    <row r="26" spans="1:15" s="853" customFormat="1" ht="16.5" customHeight="1">
      <c r="A26" s="1678" t="s">
        <v>1668</v>
      </c>
      <c r="B26" s="1678"/>
      <c r="C26" s="1678"/>
      <c r="D26" s="1678"/>
      <c r="E26" s="1678"/>
      <c r="F26" s="1678"/>
      <c r="G26" s="1678"/>
      <c r="H26" s="1678"/>
      <c r="I26" s="1678"/>
      <c r="J26" s="1678"/>
      <c r="K26" s="1678"/>
      <c r="L26" s="1678"/>
      <c r="M26" s="1678"/>
      <c r="N26" s="1678"/>
      <c r="O26" s="1678"/>
    </row>
    <row r="27" spans="1:15" s="853" customFormat="1" ht="16.5" customHeight="1">
      <c r="A27" s="1679" t="s">
        <v>1669</v>
      </c>
      <c r="B27" s="1679"/>
      <c r="C27" s="1679"/>
      <c r="D27" s="1679"/>
      <c r="E27" s="1679"/>
      <c r="F27" s="1679"/>
      <c r="G27" s="1679"/>
      <c r="H27" s="1679"/>
      <c r="I27" s="1679"/>
      <c r="J27" s="1679"/>
      <c r="K27" s="1679"/>
      <c r="L27" s="1679"/>
      <c r="M27" s="1679"/>
      <c r="N27" s="1679"/>
      <c r="O27" s="1679"/>
    </row>
  </sheetData>
  <mergeCells count="44">
    <mergeCell ref="A1:B1"/>
    <mergeCell ref="L1:M1"/>
    <mergeCell ref="N1:O1"/>
    <mergeCell ref="A2:B2"/>
    <mergeCell ref="L2:M2"/>
    <mergeCell ref="N2:O2"/>
    <mergeCell ref="K7:K8"/>
    <mergeCell ref="L7:M7"/>
    <mergeCell ref="N7:N8"/>
    <mergeCell ref="B9:C9"/>
    <mergeCell ref="B10:C10"/>
    <mergeCell ref="E7:E8"/>
    <mergeCell ref="F7:F8"/>
    <mergeCell ref="G7:G8"/>
    <mergeCell ref="H7:H8"/>
    <mergeCell ref="I7:I8"/>
    <mergeCell ref="P1:Q1"/>
    <mergeCell ref="B15:C15"/>
    <mergeCell ref="B16:C16"/>
    <mergeCell ref="B17:C17"/>
    <mergeCell ref="B18:C18"/>
    <mergeCell ref="J7:J8"/>
    <mergeCell ref="A3:O3"/>
    <mergeCell ref="A4:O4"/>
    <mergeCell ref="A5:C8"/>
    <mergeCell ref="D5:K5"/>
    <mergeCell ref="L5:N6"/>
    <mergeCell ref="O5:O8"/>
    <mergeCell ref="D6:D8"/>
    <mergeCell ref="E6:F6"/>
    <mergeCell ref="G6:I6"/>
    <mergeCell ref="J6:K6"/>
    <mergeCell ref="B21:C21"/>
    <mergeCell ref="A22:B22"/>
    <mergeCell ref="A25:O25"/>
    <mergeCell ref="A26:O26"/>
    <mergeCell ref="A27:O27"/>
    <mergeCell ref="A9:A21"/>
    <mergeCell ref="B19:C19"/>
    <mergeCell ref="B20:C20"/>
    <mergeCell ref="B11:C11"/>
    <mergeCell ref="B12:C12"/>
    <mergeCell ref="B13:C13"/>
    <mergeCell ref="B14:C14"/>
  </mergeCells>
  <phoneticPr fontId="15" type="noConversion"/>
  <hyperlinks>
    <hyperlink ref="P1" location="預告統計資料發布時間表!A1" display="回發布時間表" xr:uid="{9153ADCD-2E0A-430B-9BE1-CE52A01BF43B}"/>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BF5B4-6D71-4381-9115-0AA288107535}">
  <dimension ref="A1:W45"/>
  <sheetViews>
    <sheetView workbookViewId="0">
      <selection activeCell="V1" sqref="V1:W1"/>
    </sheetView>
  </sheetViews>
  <sheetFormatPr defaultColWidth="8" defaultRowHeight="16.2"/>
  <cols>
    <col min="1" max="1" width="6.77734375" style="431" customWidth="1"/>
    <col min="2" max="2" width="3.33203125" style="431" customWidth="1"/>
    <col min="3" max="4" width="7" style="431" customWidth="1"/>
    <col min="5" max="11" width="8" style="431"/>
    <col min="12" max="12" width="9.88671875" style="431" customWidth="1"/>
    <col min="13" max="14" width="8" style="431"/>
    <col min="15" max="15" width="9.6640625" style="431" customWidth="1"/>
    <col min="16" max="16" width="10.77734375" style="431" customWidth="1"/>
    <col min="17" max="17" width="12.44140625" style="431" customWidth="1"/>
    <col min="18" max="19" width="9.6640625" style="431" customWidth="1"/>
    <col min="20" max="21" width="11.109375" style="431" customWidth="1"/>
    <col min="22" max="256" width="8" style="431"/>
    <col min="257" max="257" width="6.77734375" style="431" customWidth="1"/>
    <col min="258" max="258" width="3.33203125" style="431" customWidth="1"/>
    <col min="259" max="260" width="7" style="431" customWidth="1"/>
    <col min="261" max="267" width="8" style="431"/>
    <col min="268" max="268" width="9.88671875" style="431" customWidth="1"/>
    <col min="269" max="270" width="8" style="431"/>
    <col min="271" max="271" width="9.6640625" style="431" customWidth="1"/>
    <col min="272" max="272" width="10.77734375" style="431" customWidth="1"/>
    <col min="273" max="273" width="12.44140625" style="431" customWidth="1"/>
    <col min="274" max="275" width="9.6640625" style="431" customWidth="1"/>
    <col min="276" max="277" width="11.109375" style="431" customWidth="1"/>
    <col min="278" max="512" width="8" style="431"/>
    <col min="513" max="513" width="6.77734375" style="431" customWidth="1"/>
    <col min="514" max="514" width="3.33203125" style="431" customWidth="1"/>
    <col min="515" max="516" width="7" style="431" customWidth="1"/>
    <col min="517" max="523" width="8" style="431"/>
    <col min="524" max="524" width="9.88671875" style="431" customWidth="1"/>
    <col min="525" max="526" width="8" style="431"/>
    <col min="527" max="527" width="9.6640625" style="431" customWidth="1"/>
    <col min="528" max="528" width="10.77734375" style="431" customWidth="1"/>
    <col min="529" max="529" width="12.44140625" style="431" customWidth="1"/>
    <col min="530" max="531" width="9.6640625" style="431" customWidth="1"/>
    <col min="532" max="533" width="11.109375" style="431" customWidth="1"/>
    <col min="534" max="768" width="8" style="431"/>
    <col min="769" max="769" width="6.77734375" style="431" customWidth="1"/>
    <col min="770" max="770" width="3.33203125" style="431" customWidth="1"/>
    <col min="771" max="772" width="7" style="431" customWidth="1"/>
    <col min="773" max="779" width="8" style="431"/>
    <col min="780" max="780" width="9.88671875" style="431" customWidth="1"/>
    <col min="781" max="782" width="8" style="431"/>
    <col min="783" max="783" width="9.6640625" style="431" customWidth="1"/>
    <col min="784" max="784" width="10.77734375" style="431" customWidth="1"/>
    <col min="785" max="785" width="12.44140625" style="431" customWidth="1"/>
    <col min="786" max="787" width="9.6640625" style="431" customWidth="1"/>
    <col min="788" max="789" width="11.109375" style="431" customWidth="1"/>
    <col min="790" max="1024" width="8" style="431"/>
    <col min="1025" max="1025" width="6.77734375" style="431" customWidth="1"/>
    <col min="1026" max="1026" width="3.33203125" style="431" customWidth="1"/>
    <col min="1027" max="1028" width="7" style="431" customWidth="1"/>
    <col min="1029" max="1035" width="8" style="431"/>
    <col min="1036" max="1036" width="9.88671875" style="431" customWidth="1"/>
    <col min="1037" max="1038" width="8" style="431"/>
    <col min="1039" max="1039" width="9.6640625" style="431" customWidth="1"/>
    <col min="1040" max="1040" width="10.77734375" style="431" customWidth="1"/>
    <col min="1041" max="1041" width="12.44140625" style="431" customWidth="1"/>
    <col min="1042" max="1043" width="9.6640625" style="431" customWidth="1"/>
    <col min="1044" max="1045" width="11.109375" style="431" customWidth="1"/>
    <col min="1046" max="1280" width="8" style="431"/>
    <col min="1281" max="1281" width="6.77734375" style="431" customWidth="1"/>
    <col min="1282" max="1282" width="3.33203125" style="431" customWidth="1"/>
    <col min="1283" max="1284" width="7" style="431" customWidth="1"/>
    <col min="1285" max="1291" width="8" style="431"/>
    <col min="1292" max="1292" width="9.88671875" style="431" customWidth="1"/>
    <col min="1293" max="1294" width="8" style="431"/>
    <col min="1295" max="1295" width="9.6640625" style="431" customWidth="1"/>
    <col min="1296" max="1296" width="10.77734375" style="431" customWidth="1"/>
    <col min="1297" max="1297" width="12.44140625" style="431" customWidth="1"/>
    <col min="1298" max="1299" width="9.6640625" style="431" customWidth="1"/>
    <col min="1300" max="1301" width="11.109375" style="431" customWidth="1"/>
    <col min="1302" max="1536" width="8" style="431"/>
    <col min="1537" max="1537" width="6.77734375" style="431" customWidth="1"/>
    <col min="1538" max="1538" width="3.33203125" style="431" customWidth="1"/>
    <col min="1539" max="1540" width="7" style="431" customWidth="1"/>
    <col min="1541" max="1547" width="8" style="431"/>
    <col min="1548" max="1548" width="9.88671875" style="431" customWidth="1"/>
    <col min="1549" max="1550" width="8" style="431"/>
    <col min="1551" max="1551" width="9.6640625" style="431" customWidth="1"/>
    <col min="1552" max="1552" width="10.77734375" style="431" customWidth="1"/>
    <col min="1553" max="1553" width="12.44140625" style="431" customWidth="1"/>
    <col min="1554" max="1555" width="9.6640625" style="431" customWidth="1"/>
    <col min="1556" max="1557" width="11.109375" style="431" customWidth="1"/>
    <col min="1558" max="1792" width="8" style="431"/>
    <col min="1793" max="1793" width="6.77734375" style="431" customWidth="1"/>
    <col min="1794" max="1794" width="3.33203125" style="431" customWidth="1"/>
    <col min="1795" max="1796" width="7" style="431" customWidth="1"/>
    <col min="1797" max="1803" width="8" style="431"/>
    <col min="1804" max="1804" width="9.88671875" style="431" customWidth="1"/>
    <col min="1805" max="1806" width="8" style="431"/>
    <col min="1807" max="1807" width="9.6640625" style="431" customWidth="1"/>
    <col min="1808" max="1808" width="10.77734375" style="431" customWidth="1"/>
    <col min="1809" max="1809" width="12.44140625" style="431" customWidth="1"/>
    <col min="1810" max="1811" width="9.6640625" style="431" customWidth="1"/>
    <col min="1812" max="1813" width="11.109375" style="431" customWidth="1"/>
    <col min="1814" max="2048" width="8" style="431"/>
    <col min="2049" max="2049" width="6.77734375" style="431" customWidth="1"/>
    <col min="2050" max="2050" width="3.33203125" style="431" customWidth="1"/>
    <col min="2051" max="2052" width="7" style="431" customWidth="1"/>
    <col min="2053" max="2059" width="8" style="431"/>
    <col min="2060" max="2060" width="9.88671875" style="431" customWidth="1"/>
    <col min="2061" max="2062" width="8" style="431"/>
    <col min="2063" max="2063" width="9.6640625" style="431" customWidth="1"/>
    <col min="2064" max="2064" width="10.77734375" style="431" customWidth="1"/>
    <col min="2065" max="2065" width="12.44140625" style="431" customWidth="1"/>
    <col min="2066" max="2067" width="9.6640625" style="431" customWidth="1"/>
    <col min="2068" max="2069" width="11.109375" style="431" customWidth="1"/>
    <col min="2070" max="2304" width="8" style="431"/>
    <col min="2305" max="2305" width="6.77734375" style="431" customWidth="1"/>
    <col min="2306" max="2306" width="3.33203125" style="431" customWidth="1"/>
    <col min="2307" max="2308" width="7" style="431" customWidth="1"/>
    <col min="2309" max="2315" width="8" style="431"/>
    <col min="2316" max="2316" width="9.88671875" style="431" customWidth="1"/>
    <col min="2317" max="2318" width="8" style="431"/>
    <col min="2319" max="2319" width="9.6640625" style="431" customWidth="1"/>
    <col min="2320" max="2320" width="10.77734375" style="431" customWidth="1"/>
    <col min="2321" max="2321" width="12.44140625" style="431" customWidth="1"/>
    <col min="2322" max="2323" width="9.6640625" style="431" customWidth="1"/>
    <col min="2324" max="2325" width="11.109375" style="431" customWidth="1"/>
    <col min="2326" max="2560" width="8" style="431"/>
    <col min="2561" max="2561" width="6.77734375" style="431" customWidth="1"/>
    <col min="2562" max="2562" width="3.33203125" style="431" customWidth="1"/>
    <col min="2563" max="2564" width="7" style="431" customWidth="1"/>
    <col min="2565" max="2571" width="8" style="431"/>
    <col min="2572" max="2572" width="9.88671875" style="431" customWidth="1"/>
    <col min="2573" max="2574" width="8" style="431"/>
    <col min="2575" max="2575" width="9.6640625" style="431" customWidth="1"/>
    <col min="2576" max="2576" width="10.77734375" style="431" customWidth="1"/>
    <col min="2577" max="2577" width="12.44140625" style="431" customWidth="1"/>
    <col min="2578" max="2579" width="9.6640625" style="431" customWidth="1"/>
    <col min="2580" max="2581" width="11.109375" style="431" customWidth="1"/>
    <col min="2582" max="2816" width="8" style="431"/>
    <col min="2817" max="2817" width="6.77734375" style="431" customWidth="1"/>
    <col min="2818" max="2818" width="3.33203125" style="431" customWidth="1"/>
    <col min="2819" max="2820" width="7" style="431" customWidth="1"/>
    <col min="2821" max="2827" width="8" style="431"/>
    <col min="2828" max="2828" width="9.88671875" style="431" customWidth="1"/>
    <col min="2829" max="2830" width="8" style="431"/>
    <col min="2831" max="2831" width="9.6640625" style="431" customWidth="1"/>
    <col min="2832" max="2832" width="10.77734375" style="431" customWidth="1"/>
    <col min="2833" max="2833" width="12.44140625" style="431" customWidth="1"/>
    <col min="2834" max="2835" width="9.6640625" style="431" customWidth="1"/>
    <col min="2836" max="2837" width="11.109375" style="431" customWidth="1"/>
    <col min="2838" max="3072" width="8" style="431"/>
    <col min="3073" max="3073" width="6.77734375" style="431" customWidth="1"/>
    <col min="3074" max="3074" width="3.33203125" style="431" customWidth="1"/>
    <col min="3075" max="3076" width="7" style="431" customWidth="1"/>
    <col min="3077" max="3083" width="8" style="431"/>
    <col min="3084" max="3084" width="9.88671875" style="431" customWidth="1"/>
    <col min="3085" max="3086" width="8" style="431"/>
    <col min="3087" max="3087" width="9.6640625" style="431" customWidth="1"/>
    <col min="3088" max="3088" width="10.77734375" style="431" customWidth="1"/>
    <col min="3089" max="3089" width="12.44140625" style="431" customWidth="1"/>
    <col min="3090" max="3091" width="9.6640625" style="431" customWidth="1"/>
    <col min="3092" max="3093" width="11.109375" style="431" customWidth="1"/>
    <col min="3094" max="3328" width="8" style="431"/>
    <col min="3329" max="3329" width="6.77734375" style="431" customWidth="1"/>
    <col min="3330" max="3330" width="3.33203125" style="431" customWidth="1"/>
    <col min="3331" max="3332" width="7" style="431" customWidth="1"/>
    <col min="3333" max="3339" width="8" style="431"/>
    <col min="3340" max="3340" width="9.88671875" style="431" customWidth="1"/>
    <col min="3341" max="3342" width="8" style="431"/>
    <col min="3343" max="3343" width="9.6640625" style="431" customWidth="1"/>
    <col min="3344" max="3344" width="10.77734375" style="431" customWidth="1"/>
    <col min="3345" max="3345" width="12.44140625" style="431" customWidth="1"/>
    <col min="3346" max="3347" width="9.6640625" style="431" customWidth="1"/>
    <col min="3348" max="3349" width="11.109375" style="431" customWidth="1"/>
    <col min="3350" max="3584" width="8" style="431"/>
    <col min="3585" max="3585" width="6.77734375" style="431" customWidth="1"/>
    <col min="3586" max="3586" width="3.33203125" style="431" customWidth="1"/>
    <col min="3587" max="3588" width="7" style="431" customWidth="1"/>
    <col min="3589" max="3595" width="8" style="431"/>
    <col min="3596" max="3596" width="9.88671875" style="431" customWidth="1"/>
    <col min="3597" max="3598" width="8" style="431"/>
    <col min="3599" max="3599" width="9.6640625" style="431" customWidth="1"/>
    <col min="3600" max="3600" width="10.77734375" style="431" customWidth="1"/>
    <col min="3601" max="3601" width="12.44140625" style="431" customWidth="1"/>
    <col min="3602" max="3603" width="9.6640625" style="431" customWidth="1"/>
    <col min="3604" max="3605" width="11.109375" style="431" customWidth="1"/>
    <col min="3606" max="3840" width="8" style="431"/>
    <col min="3841" max="3841" width="6.77734375" style="431" customWidth="1"/>
    <col min="3842" max="3842" width="3.33203125" style="431" customWidth="1"/>
    <col min="3843" max="3844" width="7" style="431" customWidth="1"/>
    <col min="3845" max="3851" width="8" style="431"/>
    <col min="3852" max="3852" width="9.88671875" style="431" customWidth="1"/>
    <col min="3853" max="3854" width="8" style="431"/>
    <col min="3855" max="3855" width="9.6640625" style="431" customWidth="1"/>
    <col min="3856" max="3856" width="10.77734375" style="431" customWidth="1"/>
    <col min="3857" max="3857" width="12.44140625" style="431" customWidth="1"/>
    <col min="3858" max="3859" width="9.6640625" style="431" customWidth="1"/>
    <col min="3860" max="3861" width="11.109375" style="431" customWidth="1"/>
    <col min="3862" max="4096" width="8" style="431"/>
    <col min="4097" max="4097" width="6.77734375" style="431" customWidth="1"/>
    <col min="4098" max="4098" width="3.33203125" style="431" customWidth="1"/>
    <col min="4099" max="4100" width="7" style="431" customWidth="1"/>
    <col min="4101" max="4107" width="8" style="431"/>
    <col min="4108" max="4108" width="9.88671875" style="431" customWidth="1"/>
    <col min="4109" max="4110" width="8" style="431"/>
    <col min="4111" max="4111" width="9.6640625" style="431" customWidth="1"/>
    <col min="4112" max="4112" width="10.77734375" style="431" customWidth="1"/>
    <col min="4113" max="4113" width="12.44140625" style="431" customWidth="1"/>
    <col min="4114" max="4115" width="9.6640625" style="431" customWidth="1"/>
    <col min="4116" max="4117" width="11.109375" style="431" customWidth="1"/>
    <col min="4118" max="4352" width="8" style="431"/>
    <col min="4353" max="4353" width="6.77734375" style="431" customWidth="1"/>
    <col min="4354" max="4354" width="3.33203125" style="431" customWidth="1"/>
    <col min="4355" max="4356" width="7" style="431" customWidth="1"/>
    <col min="4357" max="4363" width="8" style="431"/>
    <col min="4364" max="4364" width="9.88671875" style="431" customWidth="1"/>
    <col min="4365" max="4366" width="8" style="431"/>
    <col min="4367" max="4367" width="9.6640625" style="431" customWidth="1"/>
    <col min="4368" max="4368" width="10.77734375" style="431" customWidth="1"/>
    <col min="4369" max="4369" width="12.44140625" style="431" customWidth="1"/>
    <col min="4370" max="4371" width="9.6640625" style="431" customWidth="1"/>
    <col min="4372" max="4373" width="11.109375" style="431" customWidth="1"/>
    <col min="4374" max="4608" width="8" style="431"/>
    <col min="4609" max="4609" width="6.77734375" style="431" customWidth="1"/>
    <col min="4610" max="4610" width="3.33203125" style="431" customWidth="1"/>
    <col min="4611" max="4612" width="7" style="431" customWidth="1"/>
    <col min="4613" max="4619" width="8" style="431"/>
    <col min="4620" max="4620" width="9.88671875" style="431" customWidth="1"/>
    <col min="4621" max="4622" width="8" style="431"/>
    <col min="4623" max="4623" width="9.6640625" style="431" customWidth="1"/>
    <col min="4624" max="4624" width="10.77734375" style="431" customWidth="1"/>
    <col min="4625" max="4625" width="12.44140625" style="431" customWidth="1"/>
    <col min="4626" max="4627" width="9.6640625" style="431" customWidth="1"/>
    <col min="4628" max="4629" width="11.109375" style="431" customWidth="1"/>
    <col min="4630" max="4864" width="8" style="431"/>
    <col min="4865" max="4865" width="6.77734375" style="431" customWidth="1"/>
    <col min="4866" max="4866" width="3.33203125" style="431" customWidth="1"/>
    <col min="4867" max="4868" width="7" style="431" customWidth="1"/>
    <col min="4869" max="4875" width="8" style="431"/>
    <col min="4876" max="4876" width="9.88671875" style="431" customWidth="1"/>
    <col min="4877" max="4878" width="8" style="431"/>
    <col min="4879" max="4879" width="9.6640625" style="431" customWidth="1"/>
    <col min="4880" max="4880" width="10.77734375" style="431" customWidth="1"/>
    <col min="4881" max="4881" width="12.44140625" style="431" customWidth="1"/>
    <col min="4882" max="4883" width="9.6640625" style="431" customWidth="1"/>
    <col min="4884" max="4885" width="11.109375" style="431" customWidth="1"/>
    <col min="4886" max="5120" width="8" style="431"/>
    <col min="5121" max="5121" width="6.77734375" style="431" customWidth="1"/>
    <col min="5122" max="5122" width="3.33203125" style="431" customWidth="1"/>
    <col min="5123" max="5124" width="7" style="431" customWidth="1"/>
    <col min="5125" max="5131" width="8" style="431"/>
    <col min="5132" max="5132" width="9.88671875" style="431" customWidth="1"/>
    <col min="5133" max="5134" width="8" style="431"/>
    <col min="5135" max="5135" width="9.6640625" style="431" customWidth="1"/>
    <col min="5136" max="5136" width="10.77734375" style="431" customWidth="1"/>
    <col min="5137" max="5137" width="12.44140625" style="431" customWidth="1"/>
    <col min="5138" max="5139" width="9.6640625" style="431" customWidth="1"/>
    <col min="5140" max="5141" width="11.109375" style="431" customWidth="1"/>
    <col min="5142" max="5376" width="8" style="431"/>
    <col min="5377" max="5377" width="6.77734375" style="431" customWidth="1"/>
    <col min="5378" max="5378" width="3.33203125" style="431" customWidth="1"/>
    <col min="5379" max="5380" width="7" style="431" customWidth="1"/>
    <col min="5381" max="5387" width="8" style="431"/>
    <col min="5388" max="5388" width="9.88671875" style="431" customWidth="1"/>
    <col min="5389" max="5390" width="8" style="431"/>
    <col min="5391" max="5391" width="9.6640625" style="431" customWidth="1"/>
    <col min="5392" max="5392" width="10.77734375" style="431" customWidth="1"/>
    <col min="5393" max="5393" width="12.44140625" style="431" customWidth="1"/>
    <col min="5394" max="5395" width="9.6640625" style="431" customWidth="1"/>
    <col min="5396" max="5397" width="11.109375" style="431" customWidth="1"/>
    <col min="5398" max="5632" width="8" style="431"/>
    <col min="5633" max="5633" width="6.77734375" style="431" customWidth="1"/>
    <col min="5634" max="5634" width="3.33203125" style="431" customWidth="1"/>
    <col min="5635" max="5636" width="7" style="431" customWidth="1"/>
    <col min="5637" max="5643" width="8" style="431"/>
    <col min="5644" max="5644" width="9.88671875" style="431" customWidth="1"/>
    <col min="5645" max="5646" width="8" style="431"/>
    <col min="5647" max="5647" width="9.6640625" style="431" customWidth="1"/>
    <col min="5648" max="5648" width="10.77734375" style="431" customWidth="1"/>
    <col min="5649" max="5649" width="12.44140625" style="431" customWidth="1"/>
    <col min="5650" max="5651" width="9.6640625" style="431" customWidth="1"/>
    <col min="5652" max="5653" width="11.109375" style="431" customWidth="1"/>
    <col min="5654" max="5888" width="8" style="431"/>
    <col min="5889" max="5889" width="6.77734375" style="431" customWidth="1"/>
    <col min="5890" max="5890" width="3.33203125" style="431" customWidth="1"/>
    <col min="5891" max="5892" width="7" style="431" customWidth="1"/>
    <col min="5893" max="5899" width="8" style="431"/>
    <col min="5900" max="5900" width="9.88671875" style="431" customWidth="1"/>
    <col min="5901" max="5902" width="8" style="431"/>
    <col min="5903" max="5903" width="9.6640625" style="431" customWidth="1"/>
    <col min="5904" max="5904" width="10.77734375" style="431" customWidth="1"/>
    <col min="5905" max="5905" width="12.44140625" style="431" customWidth="1"/>
    <col min="5906" max="5907" width="9.6640625" style="431" customWidth="1"/>
    <col min="5908" max="5909" width="11.109375" style="431" customWidth="1"/>
    <col min="5910" max="6144" width="8" style="431"/>
    <col min="6145" max="6145" width="6.77734375" style="431" customWidth="1"/>
    <col min="6146" max="6146" width="3.33203125" style="431" customWidth="1"/>
    <col min="6147" max="6148" width="7" style="431" customWidth="1"/>
    <col min="6149" max="6155" width="8" style="431"/>
    <col min="6156" max="6156" width="9.88671875" style="431" customWidth="1"/>
    <col min="6157" max="6158" width="8" style="431"/>
    <col min="6159" max="6159" width="9.6640625" style="431" customWidth="1"/>
    <col min="6160" max="6160" width="10.77734375" style="431" customWidth="1"/>
    <col min="6161" max="6161" width="12.44140625" style="431" customWidth="1"/>
    <col min="6162" max="6163" width="9.6640625" style="431" customWidth="1"/>
    <col min="6164" max="6165" width="11.109375" style="431" customWidth="1"/>
    <col min="6166" max="6400" width="8" style="431"/>
    <col min="6401" max="6401" width="6.77734375" style="431" customWidth="1"/>
    <col min="6402" max="6402" width="3.33203125" style="431" customWidth="1"/>
    <col min="6403" max="6404" width="7" style="431" customWidth="1"/>
    <col min="6405" max="6411" width="8" style="431"/>
    <col min="6412" max="6412" width="9.88671875" style="431" customWidth="1"/>
    <col min="6413" max="6414" width="8" style="431"/>
    <col min="6415" max="6415" width="9.6640625" style="431" customWidth="1"/>
    <col min="6416" max="6416" width="10.77734375" style="431" customWidth="1"/>
    <col min="6417" max="6417" width="12.44140625" style="431" customWidth="1"/>
    <col min="6418" max="6419" width="9.6640625" style="431" customWidth="1"/>
    <col min="6420" max="6421" width="11.109375" style="431" customWidth="1"/>
    <col min="6422" max="6656" width="8" style="431"/>
    <col min="6657" max="6657" width="6.77734375" style="431" customWidth="1"/>
    <col min="6658" max="6658" width="3.33203125" style="431" customWidth="1"/>
    <col min="6659" max="6660" width="7" style="431" customWidth="1"/>
    <col min="6661" max="6667" width="8" style="431"/>
    <col min="6668" max="6668" width="9.88671875" style="431" customWidth="1"/>
    <col min="6669" max="6670" width="8" style="431"/>
    <col min="6671" max="6671" width="9.6640625" style="431" customWidth="1"/>
    <col min="6672" max="6672" width="10.77734375" style="431" customWidth="1"/>
    <col min="6673" max="6673" width="12.44140625" style="431" customWidth="1"/>
    <col min="6674" max="6675" width="9.6640625" style="431" customWidth="1"/>
    <col min="6676" max="6677" width="11.109375" style="431" customWidth="1"/>
    <col min="6678" max="6912" width="8" style="431"/>
    <col min="6913" max="6913" width="6.77734375" style="431" customWidth="1"/>
    <col min="6914" max="6914" width="3.33203125" style="431" customWidth="1"/>
    <col min="6915" max="6916" width="7" style="431" customWidth="1"/>
    <col min="6917" max="6923" width="8" style="431"/>
    <col min="6924" max="6924" width="9.88671875" style="431" customWidth="1"/>
    <col min="6925" max="6926" width="8" style="431"/>
    <col min="6927" max="6927" width="9.6640625" style="431" customWidth="1"/>
    <col min="6928" max="6928" width="10.77734375" style="431" customWidth="1"/>
    <col min="6929" max="6929" width="12.44140625" style="431" customWidth="1"/>
    <col min="6930" max="6931" width="9.6640625" style="431" customWidth="1"/>
    <col min="6932" max="6933" width="11.109375" style="431" customWidth="1"/>
    <col min="6934" max="7168" width="8" style="431"/>
    <col min="7169" max="7169" width="6.77734375" style="431" customWidth="1"/>
    <col min="7170" max="7170" width="3.33203125" style="431" customWidth="1"/>
    <col min="7171" max="7172" width="7" style="431" customWidth="1"/>
    <col min="7173" max="7179" width="8" style="431"/>
    <col min="7180" max="7180" width="9.88671875" style="431" customWidth="1"/>
    <col min="7181" max="7182" width="8" style="431"/>
    <col min="7183" max="7183" width="9.6640625" style="431" customWidth="1"/>
    <col min="7184" max="7184" width="10.77734375" style="431" customWidth="1"/>
    <col min="7185" max="7185" width="12.44140625" style="431" customWidth="1"/>
    <col min="7186" max="7187" width="9.6640625" style="431" customWidth="1"/>
    <col min="7188" max="7189" width="11.109375" style="431" customWidth="1"/>
    <col min="7190" max="7424" width="8" style="431"/>
    <col min="7425" max="7425" width="6.77734375" style="431" customWidth="1"/>
    <col min="7426" max="7426" width="3.33203125" style="431" customWidth="1"/>
    <col min="7427" max="7428" width="7" style="431" customWidth="1"/>
    <col min="7429" max="7435" width="8" style="431"/>
    <col min="7436" max="7436" width="9.88671875" style="431" customWidth="1"/>
    <col min="7437" max="7438" width="8" style="431"/>
    <col min="7439" max="7439" width="9.6640625" style="431" customWidth="1"/>
    <col min="7440" max="7440" width="10.77734375" style="431" customWidth="1"/>
    <col min="7441" max="7441" width="12.44140625" style="431" customWidth="1"/>
    <col min="7442" max="7443" width="9.6640625" style="431" customWidth="1"/>
    <col min="7444" max="7445" width="11.109375" style="431" customWidth="1"/>
    <col min="7446" max="7680" width="8" style="431"/>
    <col min="7681" max="7681" width="6.77734375" style="431" customWidth="1"/>
    <col min="7682" max="7682" width="3.33203125" style="431" customWidth="1"/>
    <col min="7683" max="7684" width="7" style="431" customWidth="1"/>
    <col min="7685" max="7691" width="8" style="431"/>
    <col min="7692" max="7692" width="9.88671875" style="431" customWidth="1"/>
    <col min="7693" max="7694" width="8" style="431"/>
    <col min="7695" max="7695" width="9.6640625" style="431" customWidth="1"/>
    <col min="7696" max="7696" width="10.77734375" style="431" customWidth="1"/>
    <col min="7697" max="7697" width="12.44140625" style="431" customWidth="1"/>
    <col min="7698" max="7699" width="9.6640625" style="431" customWidth="1"/>
    <col min="7700" max="7701" width="11.109375" style="431" customWidth="1"/>
    <col min="7702" max="7936" width="8" style="431"/>
    <col min="7937" max="7937" width="6.77734375" style="431" customWidth="1"/>
    <col min="7938" max="7938" width="3.33203125" style="431" customWidth="1"/>
    <col min="7939" max="7940" width="7" style="431" customWidth="1"/>
    <col min="7941" max="7947" width="8" style="431"/>
    <col min="7948" max="7948" width="9.88671875" style="431" customWidth="1"/>
    <col min="7949" max="7950" width="8" style="431"/>
    <col min="7951" max="7951" width="9.6640625" style="431" customWidth="1"/>
    <col min="7952" max="7952" width="10.77734375" style="431" customWidth="1"/>
    <col min="7953" max="7953" width="12.44140625" style="431" customWidth="1"/>
    <col min="7954" max="7955" width="9.6640625" style="431" customWidth="1"/>
    <col min="7956" max="7957" width="11.109375" style="431" customWidth="1"/>
    <col min="7958" max="8192" width="8" style="431"/>
    <col min="8193" max="8193" width="6.77734375" style="431" customWidth="1"/>
    <col min="8194" max="8194" width="3.33203125" style="431" customWidth="1"/>
    <col min="8195" max="8196" width="7" style="431" customWidth="1"/>
    <col min="8197" max="8203" width="8" style="431"/>
    <col min="8204" max="8204" width="9.88671875" style="431" customWidth="1"/>
    <col min="8205" max="8206" width="8" style="431"/>
    <col min="8207" max="8207" width="9.6640625" style="431" customWidth="1"/>
    <col min="8208" max="8208" width="10.77734375" style="431" customWidth="1"/>
    <col min="8209" max="8209" width="12.44140625" style="431" customWidth="1"/>
    <col min="8210" max="8211" width="9.6640625" style="431" customWidth="1"/>
    <col min="8212" max="8213" width="11.109375" style="431" customWidth="1"/>
    <col min="8214" max="8448" width="8" style="431"/>
    <col min="8449" max="8449" width="6.77734375" style="431" customWidth="1"/>
    <col min="8450" max="8450" width="3.33203125" style="431" customWidth="1"/>
    <col min="8451" max="8452" width="7" style="431" customWidth="1"/>
    <col min="8453" max="8459" width="8" style="431"/>
    <col min="8460" max="8460" width="9.88671875" style="431" customWidth="1"/>
    <col min="8461" max="8462" width="8" style="431"/>
    <col min="8463" max="8463" width="9.6640625" style="431" customWidth="1"/>
    <col min="8464" max="8464" width="10.77734375" style="431" customWidth="1"/>
    <col min="8465" max="8465" width="12.44140625" style="431" customWidth="1"/>
    <col min="8466" max="8467" width="9.6640625" style="431" customWidth="1"/>
    <col min="8468" max="8469" width="11.109375" style="431" customWidth="1"/>
    <col min="8470" max="8704" width="8" style="431"/>
    <col min="8705" max="8705" width="6.77734375" style="431" customWidth="1"/>
    <col min="8706" max="8706" width="3.33203125" style="431" customWidth="1"/>
    <col min="8707" max="8708" width="7" style="431" customWidth="1"/>
    <col min="8709" max="8715" width="8" style="431"/>
    <col min="8716" max="8716" width="9.88671875" style="431" customWidth="1"/>
    <col min="8717" max="8718" width="8" style="431"/>
    <col min="8719" max="8719" width="9.6640625" style="431" customWidth="1"/>
    <col min="8720" max="8720" width="10.77734375" style="431" customWidth="1"/>
    <col min="8721" max="8721" width="12.44140625" style="431" customWidth="1"/>
    <col min="8722" max="8723" width="9.6640625" style="431" customWidth="1"/>
    <col min="8724" max="8725" width="11.109375" style="431" customWidth="1"/>
    <col min="8726" max="8960" width="8" style="431"/>
    <col min="8961" max="8961" width="6.77734375" style="431" customWidth="1"/>
    <col min="8962" max="8962" width="3.33203125" style="431" customWidth="1"/>
    <col min="8963" max="8964" width="7" style="431" customWidth="1"/>
    <col min="8965" max="8971" width="8" style="431"/>
    <col min="8972" max="8972" width="9.88671875" style="431" customWidth="1"/>
    <col min="8973" max="8974" width="8" style="431"/>
    <col min="8975" max="8975" width="9.6640625" style="431" customWidth="1"/>
    <col min="8976" max="8976" width="10.77734375" style="431" customWidth="1"/>
    <col min="8977" max="8977" width="12.44140625" style="431" customWidth="1"/>
    <col min="8978" max="8979" width="9.6640625" style="431" customWidth="1"/>
    <col min="8980" max="8981" width="11.109375" style="431" customWidth="1"/>
    <col min="8982" max="9216" width="8" style="431"/>
    <col min="9217" max="9217" width="6.77734375" style="431" customWidth="1"/>
    <col min="9218" max="9218" width="3.33203125" style="431" customWidth="1"/>
    <col min="9219" max="9220" width="7" style="431" customWidth="1"/>
    <col min="9221" max="9227" width="8" style="431"/>
    <col min="9228" max="9228" width="9.88671875" style="431" customWidth="1"/>
    <col min="9229" max="9230" width="8" style="431"/>
    <col min="9231" max="9231" width="9.6640625" style="431" customWidth="1"/>
    <col min="9232" max="9232" width="10.77734375" style="431" customWidth="1"/>
    <col min="9233" max="9233" width="12.44140625" style="431" customWidth="1"/>
    <col min="9234" max="9235" width="9.6640625" style="431" customWidth="1"/>
    <col min="9236" max="9237" width="11.109375" style="431" customWidth="1"/>
    <col min="9238" max="9472" width="8" style="431"/>
    <col min="9473" max="9473" width="6.77734375" style="431" customWidth="1"/>
    <col min="9474" max="9474" width="3.33203125" style="431" customWidth="1"/>
    <col min="9475" max="9476" width="7" style="431" customWidth="1"/>
    <col min="9477" max="9483" width="8" style="431"/>
    <col min="9484" max="9484" width="9.88671875" style="431" customWidth="1"/>
    <col min="9485" max="9486" width="8" style="431"/>
    <col min="9487" max="9487" width="9.6640625" style="431" customWidth="1"/>
    <col min="9488" max="9488" width="10.77734375" style="431" customWidth="1"/>
    <col min="9489" max="9489" width="12.44140625" style="431" customWidth="1"/>
    <col min="9490" max="9491" width="9.6640625" style="431" customWidth="1"/>
    <col min="9492" max="9493" width="11.109375" style="431" customWidth="1"/>
    <col min="9494" max="9728" width="8" style="431"/>
    <col min="9729" max="9729" width="6.77734375" style="431" customWidth="1"/>
    <col min="9730" max="9730" width="3.33203125" style="431" customWidth="1"/>
    <col min="9731" max="9732" width="7" style="431" customWidth="1"/>
    <col min="9733" max="9739" width="8" style="431"/>
    <col min="9740" max="9740" width="9.88671875" style="431" customWidth="1"/>
    <col min="9741" max="9742" width="8" style="431"/>
    <col min="9743" max="9743" width="9.6640625" style="431" customWidth="1"/>
    <col min="9744" max="9744" width="10.77734375" style="431" customWidth="1"/>
    <col min="9745" max="9745" width="12.44140625" style="431" customWidth="1"/>
    <col min="9746" max="9747" width="9.6640625" style="431" customWidth="1"/>
    <col min="9748" max="9749" width="11.109375" style="431" customWidth="1"/>
    <col min="9750" max="9984" width="8" style="431"/>
    <col min="9985" max="9985" width="6.77734375" style="431" customWidth="1"/>
    <col min="9986" max="9986" width="3.33203125" style="431" customWidth="1"/>
    <col min="9987" max="9988" width="7" style="431" customWidth="1"/>
    <col min="9989" max="9995" width="8" style="431"/>
    <col min="9996" max="9996" width="9.88671875" style="431" customWidth="1"/>
    <col min="9997" max="9998" width="8" style="431"/>
    <col min="9999" max="9999" width="9.6640625" style="431" customWidth="1"/>
    <col min="10000" max="10000" width="10.77734375" style="431" customWidth="1"/>
    <col min="10001" max="10001" width="12.44140625" style="431" customWidth="1"/>
    <col min="10002" max="10003" width="9.6640625" style="431" customWidth="1"/>
    <col min="10004" max="10005" width="11.109375" style="431" customWidth="1"/>
    <col min="10006" max="10240" width="8" style="431"/>
    <col min="10241" max="10241" width="6.77734375" style="431" customWidth="1"/>
    <col min="10242" max="10242" width="3.33203125" style="431" customWidth="1"/>
    <col min="10243" max="10244" width="7" style="431" customWidth="1"/>
    <col min="10245" max="10251" width="8" style="431"/>
    <col min="10252" max="10252" width="9.88671875" style="431" customWidth="1"/>
    <col min="10253" max="10254" width="8" style="431"/>
    <col min="10255" max="10255" width="9.6640625" style="431" customWidth="1"/>
    <col min="10256" max="10256" width="10.77734375" style="431" customWidth="1"/>
    <col min="10257" max="10257" width="12.44140625" style="431" customWidth="1"/>
    <col min="10258" max="10259" width="9.6640625" style="431" customWidth="1"/>
    <col min="10260" max="10261" width="11.109375" style="431" customWidth="1"/>
    <col min="10262" max="10496" width="8" style="431"/>
    <col min="10497" max="10497" width="6.77734375" style="431" customWidth="1"/>
    <col min="10498" max="10498" width="3.33203125" style="431" customWidth="1"/>
    <col min="10499" max="10500" width="7" style="431" customWidth="1"/>
    <col min="10501" max="10507" width="8" style="431"/>
    <col min="10508" max="10508" width="9.88671875" style="431" customWidth="1"/>
    <col min="10509" max="10510" width="8" style="431"/>
    <col min="10511" max="10511" width="9.6640625" style="431" customWidth="1"/>
    <col min="10512" max="10512" width="10.77734375" style="431" customWidth="1"/>
    <col min="10513" max="10513" width="12.44140625" style="431" customWidth="1"/>
    <col min="10514" max="10515" width="9.6640625" style="431" customWidth="1"/>
    <col min="10516" max="10517" width="11.109375" style="431" customWidth="1"/>
    <col min="10518" max="10752" width="8" style="431"/>
    <col min="10753" max="10753" width="6.77734375" style="431" customWidth="1"/>
    <col min="10754" max="10754" width="3.33203125" style="431" customWidth="1"/>
    <col min="10755" max="10756" width="7" style="431" customWidth="1"/>
    <col min="10757" max="10763" width="8" style="431"/>
    <col min="10764" max="10764" width="9.88671875" style="431" customWidth="1"/>
    <col min="10765" max="10766" width="8" style="431"/>
    <col min="10767" max="10767" width="9.6640625" style="431" customWidth="1"/>
    <col min="10768" max="10768" width="10.77734375" style="431" customWidth="1"/>
    <col min="10769" max="10769" width="12.44140625" style="431" customWidth="1"/>
    <col min="10770" max="10771" width="9.6640625" style="431" customWidth="1"/>
    <col min="10772" max="10773" width="11.109375" style="431" customWidth="1"/>
    <col min="10774" max="11008" width="8" style="431"/>
    <col min="11009" max="11009" width="6.77734375" style="431" customWidth="1"/>
    <col min="11010" max="11010" width="3.33203125" style="431" customWidth="1"/>
    <col min="11011" max="11012" width="7" style="431" customWidth="1"/>
    <col min="11013" max="11019" width="8" style="431"/>
    <col min="11020" max="11020" width="9.88671875" style="431" customWidth="1"/>
    <col min="11021" max="11022" width="8" style="431"/>
    <col min="11023" max="11023" width="9.6640625" style="431" customWidth="1"/>
    <col min="11024" max="11024" width="10.77734375" style="431" customWidth="1"/>
    <col min="11025" max="11025" width="12.44140625" style="431" customWidth="1"/>
    <col min="11026" max="11027" width="9.6640625" style="431" customWidth="1"/>
    <col min="11028" max="11029" width="11.109375" style="431" customWidth="1"/>
    <col min="11030" max="11264" width="8" style="431"/>
    <col min="11265" max="11265" width="6.77734375" style="431" customWidth="1"/>
    <col min="11266" max="11266" width="3.33203125" style="431" customWidth="1"/>
    <col min="11267" max="11268" width="7" style="431" customWidth="1"/>
    <col min="11269" max="11275" width="8" style="431"/>
    <col min="11276" max="11276" width="9.88671875" style="431" customWidth="1"/>
    <col min="11277" max="11278" width="8" style="431"/>
    <col min="11279" max="11279" width="9.6640625" style="431" customWidth="1"/>
    <col min="11280" max="11280" width="10.77734375" style="431" customWidth="1"/>
    <col min="11281" max="11281" width="12.44140625" style="431" customWidth="1"/>
    <col min="11282" max="11283" width="9.6640625" style="431" customWidth="1"/>
    <col min="11284" max="11285" width="11.109375" style="431" customWidth="1"/>
    <col min="11286" max="11520" width="8" style="431"/>
    <col min="11521" max="11521" width="6.77734375" style="431" customWidth="1"/>
    <col min="11522" max="11522" width="3.33203125" style="431" customWidth="1"/>
    <col min="11523" max="11524" width="7" style="431" customWidth="1"/>
    <col min="11525" max="11531" width="8" style="431"/>
    <col min="11532" max="11532" width="9.88671875" style="431" customWidth="1"/>
    <col min="11533" max="11534" width="8" style="431"/>
    <col min="11535" max="11535" width="9.6640625" style="431" customWidth="1"/>
    <col min="11536" max="11536" width="10.77734375" style="431" customWidth="1"/>
    <col min="11537" max="11537" width="12.44140625" style="431" customWidth="1"/>
    <col min="11538" max="11539" width="9.6640625" style="431" customWidth="1"/>
    <col min="11540" max="11541" width="11.109375" style="431" customWidth="1"/>
    <col min="11542" max="11776" width="8" style="431"/>
    <col min="11777" max="11777" width="6.77734375" style="431" customWidth="1"/>
    <col min="11778" max="11778" width="3.33203125" style="431" customWidth="1"/>
    <col min="11779" max="11780" width="7" style="431" customWidth="1"/>
    <col min="11781" max="11787" width="8" style="431"/>
    <col min="11788" max="11788" width="9.88671875" style="431" customWidth="1"/>
    <col min="11789" max="11790" width="8" style="431"/>
    <col min="11791" max="11791" width="9.6640625" style="431" customWidth="1"/>
    <col min="11792" max="11792" width="10.77734375" style="431" customWidth="1"/>
    <col min="11793" max="11793" width="12.44140625" style="431" customWidth="1"/>
    <col min="11794" max="11795" width="9.6640625" style="431" customWidth="1"/>
    <col min="11796" max="11797" width="11.109375" style="431" customWidth="1"/>
    <col min="11798" max="12032" width="8" style="431"/>
    <col min="12033" max="12033" width="6.77734375" style="431" customWidth="1"/>
    <col min="12034" max="12034" width="3.33203125" style="431" customWidth="1"/>
    <col min="12035" max="12036" width="7" style="431" customWidth="1"/>
    <col min="12037" max="12043" width="8" style="431"/>
    <col min="12044" max="12044" width="9.88671875" style="431" customWidth="1"/>
    <col min="12045" max="12046" width="8" style="431"/>
    <col min="12047" max="12047" width="9.6640625" style="431" customWidth="1"/>
    <col min="12048" max="12048" width="10.77734375" style="431" customWidth="1"/>
    <col min="12049" max="12049" width="12.44140625" style="431" customWidth="1"/>
    <col min="12050" max="12051" width="9.6640625" style="431" customWidth="1"/>
    <col min="12052" max="12053" width="11.109375" style="431" customWidth="1"/>
    <col min="12054" max="12288" width="8" style="431"/>
    <col min="12289" max="12289" width="6.77734375" style="431" customWidth="1"/>
    <col min="12290" max="12290" width="3.33203125" style="431" customWidth="1"/>
    <col min="12291" max="12292" width="7" style="431" customWidth="1"/>
    <col min="12293" max="12299" width="8" style="431"/>
    <col min="12300" max="12300" width="9.88671875" style="431" customWidth="1"/>
    <col min="12301" max="12302" width="8" style="431"/>
    <col min="12303" max="12303" width="9.6640625" style="431" customWidth="1"/>
    <col min="12304" max="12304" width="10.77734375" style="431" customWidth="1"/>
    <col min="12305" max="12305" width="12.44140625" style="431" customWidth="1"/>
    <col min="12306" max="12307" width="9.6640625" style="431" customWidth="1"/>
    <col min="12308" max="12309" width="11.109375" style="431" customWidth="1"/>
    <col min="12310" max="12544" width="8" style="431"/>
    <col min="12545" max="12545" width="6.77734375" style="431" customWidth="1"/>
    <col min="12546" max="12546" width="3.33203125" style="431" customWidth="1"/>
    <col min="12547" max="12548" width="7" style="431" customWidth="1"/>
    <col min="12549" max="12555" width="8" style="431"/>
    <col min="12556" max="12556" width="9.88671875" style="431" customWidth="1"/>
    <col min="12557" max="12558" width="8" style="431"/>
    <col min="12559" max="12559" width="9.6640625" style="431" customWidth="1"/>
    <col min="12560" max="12560" width="10.77734375" style="431" customWidth="1"/>
    <col min="12561" max="12561" width="12.44140625" style="431" customWidth="1"/>
    <col min="12562" max="12563" width="9.6640625" style="431" customWidth="1"/>
    <col min="12564" max="12565" width="11.109375" style="431" customWidth="1"/>
    <col min="12566" max="12800" width="8" style="431"/>
    <col min="12801" max="12801" width="6.77734375" style="431" customWidth="1"/>
    <col min="12802" max="12802" width="3.33203125" style="431" customWidth="1"/>
    <col min="12803" max="12804" width="7" style="431" customWidth="1"/>
    <col min="12805" max="12811" width="8" style="431"/>
    <col min="12812" max="12812" width="9.88671875" style="431" customWidth="1"/>
    <col min="12813" max="12814" width="8" style="431"/>
    <col min="12815" max="12815" width="9.6640625" style="431" customWidth="1"/>
    <col min="12816" max="12816" width="10.77734375" style="431" customWidth="1"/>
    <col min="12817" max="12817" width="12.44140625" style="431" customWidth="1"/>
    <col min="12818" max="12819" width="9.6640625" style="431" customWidth="1"/>
    <col min="12820" max="12821" width="11.109375" style="431" customWidth="1"/>
    <col min="12822" max="13056" width="8" style="431"/>
    <col min="13057" max="13057" width="6.77734375" style="431" customWidth="1"/>
    <col min="13058" max="13058" width="3.33203125" style="431" customWidth="1"/>
    <col min="13059" max="13060" width="7" style="431" customWidth="1"/>
    <col min="13061" max="13067" width="8" style="431"/>
    <col min="13068" max="13068" width="9.88671875" style="431" customWidth="1"/>
    <col min="13069" max="13070" width="8" style="431"/>
    <col min="13071" max="13071" width="9.6640625" style="431" customWidth="1"/>
    <col min="13072" max="13072" width="10.77734375" style="431" customWidth="1"/>
    <col min="13073" max="13073" width="12.44140625" style="431" customWidth="1"/>
    <col min="13074" max="13075" width="9.6640625" style="431" customWidth="1"/>
    <col min="13076" max="13077" width="11.109375" style="431" customWidth="1"/>
    <col min="13078" max="13312" width="8" style="431"/>
    <col min="13313" max="13313" width="6.77734375" style="431" customWidth="1"/>
    <col min="13314" max="13314" width="3.33203125" style="431" customWidth="1"/>
    <col min="13315" max="13316" width="7" style="431" customWidth="1"/>
    <col min="13317" max="13323" width="8" style="431"/>
    <col min="13324" max="13324" width="9.88671875" style="431" customWidth="1"/>
    <col min="13325" max="13326" width="8" style="431"/>
    <col min="13327" max="13327" width="9.6640625" style="431" customWidth="1"/>
    <col min="13328" max="13328" width="10.77734375" style="431" customWidth="1"/>
    <col min="13329" max="13329" width="12.44140625" style="431" customWidth="1"/>
    <col min="13330" max="13331" width="9.6640625" style="431" customWidth="1"/>
    <col min="13332" max="13333" width="11.109375" style="431" customWidth="1"/>
    <col min="13334" max="13568" width="8" style="431"/>
    <col min="13569" max="13569" width="6.77734375" style="431" customWidth="1"/>
    <col min="13570" max="13570" width="3.33203125" style="431" customWidth="1"/>
    <col min="13571" max="13572" width="7" style="431" customWidth="1"/>
    <col min="13573" max="13579" width="8" style="431"/>
    <col min="13580" max="13580" width="9.88671875" style="431" customWidth="1"/>
    <col min="13581" max="13582" width="8" style="431"/>
    <col min="13583" max="13583" width="9.6640625" style="431" customWidth="1"/>
    <col min="13584" max="13584" width="10.77734375" style="431" customWidth="1"/>
    <col min="13585" max="13585" width="12.44140625" style="431" customWidth="1"/>
    <col min="13586" max="13587" width="9.6640625" style="431" customWidth="1"/>
    <col min="13588" max="13589" width="11.109375" style="431" customWidth="1"/>
    <col min="13590" max="13824" width="8" style="431"/>
    <col min="13825" max="13825" width="6.77734375" style="431" customWidth="1"/>
    <col min="13826" max="13826" width="3.33203125" style="431" customWidth="1"/>
    <col min="13827" max="13828" width="7" style="431" customWidth="1"/>
    <col min="13829" max="13835" width="8" style="431"/>
    <col min="13836" max="13836" width="9.88671875" style="431" customWidth="1"/>
    <col min="13837" max="13838" width="8" style="431"/>
    <col min="13839" max="13839" width="9.6640625" style="431" customWidth="1"/>
    <col min="13840" max="13840" width="10.77734375" style="431" customWidth="1"/>
    <col min="13841" max="13841" width="12.44140625" style="431" customWidth="1"/>
    <col min="13842" max="13843" width="9.6640625" style="431" customWidth="1"/>
    <col min="13844" max="13845" width="11.109375" style="431" customWidth="1"/>
    <col min="13846" max="14080" width="8" style="431"/>
    <col min="14081" max="14081" width="6.77734375" style="431" customWidth="1"/>
    <col min="14082" max="14082" width="3.33203125" style="431" customWidth="1"/>
    <col min="14083" max="14084" width="7" style="431" customWidth="1"/>
    <col min="14085" max="14091" width="8" style="431"/>
    <col min="14092" max="14092" width="9.88671875" style="431" customWidth="1"/>
    <col min="14093" max="14094" width="8" style="431"/>
    <col min="14095" max="14095" width="9.6640625" style="431" customWidth="1"/>
    <col min="14096" max="14096" width="10.77734375" style="431" customWidth="1"/>
    <col min="14097" max="14097" width="12.44140625" style="431" customWidth="1"/>
    <col min="14098" max="14099" width="9.6640625" style="431" customWidth="1"/>
    <col min="14100" max="14101" width="11.109375" style="431" customWidth="1"/>
    <col min="14102" max="14336" width="8" style="431"/>
    <col min="14337" max="14337" width="6.77734375" style="431" customWidth="1"/>
    <col min="14338" max="14338" width="3.33203125" style="431" customWidth="1"/>
    <col min="14339" max="14340" width="7" style="431" customWidth="1"/>
    <col min="14341" max="14347" width="8" style="431"/>
    <col min="14348" max="14348" width="9.88671875" style="431" customWidth="1"/>
    <col min="14349" max="14350" width="8" style="431"/>
    <col min="14351" max="14351" width="9.6640625" style="431" customWidth="1"/>
    <col min="14352" max="14352" width="10.77734375" style="431" customWidth="1"/>
    <col min="14353" max="14353" width="12.44140625" style="431" customWidth="1"/>
    <col min="14354" max="14355" width="9.6640625" style="431" customWidth="1"/>
    <col min="14356" max="14357" width="11.109375" style="431" customWidth="1"/>
    <col min="14358" max="14592" width="8" style="431"/>
    <col min="14593" max="14593" width="6.77734375" style="431" customWidth="1"/>
    <col min="14594" max="14594" width="3.33203125" style="431" customWidth="1"/>
    <col min="14595" max="14596" width="7" style="431" customWidth="1"/>
    <col min="14597" max="14603" width="8" style="431"/>
    <col min="14604" max="14604" width="9.88671875" style="431" customWidth="1"/>
    <col min="14605" max="14606" width="8" style="431"/>
    <col min="14607" max="14607" width="9.6640625" style="431" customWidth="1"/>
    <col min="14608" max="14608" width="10.77734375" style="431" customWidth="1"/>
    <col min="14609" max="14609" width="12.44140625" style="431" customWidth="1"/>
    <col min="14610" max="14611" width="9.6640625" style="431" customWidth="1"/>
    <col min="14612" max="14613" width="11.109375" style="431" customWidth="1"/>
    <col min="14614" max="14848" width="8" style="431"/>
    <col min="14849" max="14849" width="6.77734375" style="431" customWidth="1"/>
    <col min="14850" max="14850" width="3.33203125" style="431" customWidth="1"/>
    <col min="14851" max="14852" width="7" style="431" customWidth="1"/>
    <col min="14853" max="14859" width="8" style="431"/>
    <col min="14860" max="14860" width="9.88671875" style="431" customWidth="1"/>
    <col min="14861" max="14862" width="8" style="431"/>
    <col min="14863" max="14863" width="9.6640625" style="431" customWidth="1"/>
    <col min="14864" max="14864" width="10.77734375" style="431" customWidth="1"/>
    <col min="14865" max="14865" width="12.44140625" style="431" customWidth="1"/>
    <col min="14866" max="14867" width="9.6640625" style="431" customWidth="1"/>
    <col min="14868" max="14869" width="11.109375" style="431" customWidth="1"/>
    <col min="14870" max="15104" width="8" style="431"/>
    <col min="15105" max="15105" width="6.77734375" style="431" customWidth="1"/>
    <col min="15106" max="15106" width="3.33203125" style="431" customWidth="1"/>
    <col min="15107" max="15108" width="7" style="431" customWidth="1"/>
    <col min="15109" max="15115" width="8" style="431"/>
    <col min="15116" max="15116" width="9.88671875" style="431" customWidth="1"/>
    <col min="15117" max="15118" width="8" style="431"/>
    <col min="15119" max="15119" width="9.6640625" style="431" customWidth="1"/>
    <col min="15120" max="15120" width="10.77734375" style="431" customWidth="1"/>
    <col min="15121" max="15121" width="12.44140625" style="431" customWidth="1"/>
    <col min="15122" max="15123" width="9.6640625" style="431" customWidth="1"/>
    <col min="15124" max="15125" width="11.109375" style="431" customWidth="1"/>
    <col min="15126" max="15360" width="8" style="431"/>
    <col min="15361" max="15361" width="6.77734375" style="431" customWidth="1"/>
    <col min="15362" max="15362" width="3.33203125" style="431" customWidth="1"/>
    <col min="15363" max="15364" width="7" style="431" customWidth="1"/>
    <col min="15365" max="15371" width="8" style="431"/>
    <col min="15372" max="15372" width="9.88671875" style="431" customWidth="1"/>
    <col min="15373" max="15374" width="8" style="431"/>
    <col min="15375" max="15375" width="9.6640625" style="431" customWidth="1"/>
    <col min="15376" max="15376" width="10.77734375" style="431" customWidth="1"/>
    <col min="15377" max="15377" width="12.44140625" style="431" customWidth="1"/>
    <col min="15378" max="15379" width="9.6640625" style="431" customWidth="1"/>
    <col min="15380" max="15381" width="11.109375" style="431" customWidth="1"/>
    <col min="15382" max="15616" width="8" style="431"/>
    <col min="15617" max="15617" width="6.77734375" style="431" customWidth="1"/>
    <col min="15618" max="15618" width="3.33203125" style="431" customWidth="1"/>
    <col min="15619" max="15620" width="7" style="431" customWidth="1"/>
    <col min="15621" max="15627" width="8" style="431"/>
    <col min="15628" max="15628" width="9.88671875" style="431" customWidth="1"/>
    <col min="15629" max="15630" width="8" style="431"/>
    <col min="15631" max="15631" width="9.6640625" style="431" customWidth="1"/>
    <col min="15632" max="15632" width="10.77734375" style="431" customWidth="1"/>
    <col min="15633" max="15633" width="12.44140625" style="431" customWidth="1"/>
    <col min="15634" max="15635" width="9.6640625" style="431" customWidth="1"/>
    <col min="15636" max="15637" width="11.109375" style="431" customWidth="1"/>
    <col min="15638" max="15872" width="8" style="431"/>
    <col min="15873" max="15873" width="6.77734375" style="431" customWidth="1"/>
    <col min="15874" max="15874" width="3.33203125" style="431" customWidth="1"/>
    <col min="15875" max="15876" width="7" style="431" customWidth="1"/>
    <col min="15877" max="15883" width="8" style="431"/>
    <col min="15884" max="15884" width="9.88671875" style="431" customWidth="1"/>
    <col min="15885" max="15886" width="8" style="431"/>
    <col min="15887" max="15887" width="9.6640625" style="431" customWidth="1"/>
    <col min="15888" max="15888" width="10.77734375" style="431" customWidth="1"/>
    <col min="15889" max="15889" width="12.44140625" style="431" customWidth="1"/>
    <col min="15890" max="15891" width="9.6640625" style="431" customWidth="1"/>
    <col min="15892" max="15893" width="11.109375" style="431" customWidth="1"/>
    <col min="15894" max="16128" width="8" style="431"/>
    <col min="16129" max="16129" width="6.77734375" style="431" customWidth="1"/>
    <col min="16130" max="16130" width="3.33203125" style="431" customWidth="1"/>
    <col min="16131" max="16132" width="7" style="431" customWidth="1"/>
    <col min="16133" max="16139" width="8" style="431"/>
    <col min="16140" max="16140" width="9.88671875" style="431" customWidth="1"/>
    <col min="16141" max="16142" width="8" style="431"/>
    <col min="16143" max="16143" width="9.6640625" style="431" customWidth="1"/>
    <col min="16144" max="16144" width="10.77734375" style="431" customWidth="1"/>
    <col min="16145" max="16145" width="12.44140625" style="431" customWidth="1"/>
    <col min="16146" max="16147" width="9.6640625" style="431" customWidth="1"/>
    <col min="16148" max="16149" width="11.109375" style="431" customWidth="1"/>
    <col min="16150" max="16384" width="8" style="431"/>
  </cols>
  <sheetData>
    <row r="1" spans="1:23" ht="16.5" customHeight="1">
      <c r="A1" s="1687" t="s">
        <v>1149</v>
      </c>
      <c r="B1" s="1687"/>
      <c r="C1" s="839"/>
      <c r="D1" s="840"/>
      <c r="E1" s="485"/>
      <c r="G1" s="854"/>
      <c r="H1" s="854"/>
      <c r="I1" s="854"/>
      <c r="J1" s="854"/>
      <c r="K1" s="854"/>
      <c r="L1" s="854"/>
      <c r="M1" s="854"/>
      <c r="N1" s="854"/>
      <c r="O1" s="854"/>
      <c r="P1" s="854"/>
      <c r="Q1" s="854"/>
      <c r="R1" s="1711" t="s">
        <v>1623</v>
      </c>
      <c r="S1" s="1712"/>
      <c r="T1" s="1713" t="s">
        <v>1670</v>
      </c>
      <c r="U1" s="1714"/>
      <c r="V1" s="1453" t="s">
        <v>49</v>
      </c>
      <c r="W1" s="1453"/>
    </row>
    <row r="2" spans="1:23" ht="18" customHeight="1">
      <c r="A2" s="1691" t="s">
        <v>1625</v>
      </c>
      <c r="B2" s="1691"/>
      <c r="C2" s="842" t="s">
        <v>1626</v>
      </c>
      <c r="D2" s="855"/>
      <c r="E2" s="485"/>
      <c r="F2" s="854"/>
      <c r="G2" s="854"/>
      <c r="H2" s="854"/>
      <c r="I2" s="854"/>
      <c r="J2" s="854"/>
      <c r="K2" s="854"/>
      <c r="L2" s="854"/>
      <c r="M2" s="854"/>
      <c r="N2" s="854"/>
      <c r="O2" s="854"/>
      <c r="P2" s="854"/>
      <c r="Q2" s="854"/>
      <c r="R2" s="1711" t="s">
        <v>1671</v>
      </c>
      <c r="S2" s="1712"/>
      <c r="T2" s="1692" t="s">
        <v>1672</v>
      </c>
      <c r="U2" s="1715"/>
    </row>
    <row r="3" spans="1:23" ht="25.05" customHeight="1">
      <c r="A3" s="1683" t="s">
        <v>1673</v>
      </c>
      <c r="B3" s="1683"/>
      <c r="C3" s="1683"/>
      <c r="D3" s="1683"/>
      <c r="E3" s="1683"/>
      <c r="F3" s="1683"/>
      <c r="G3" s="1683"/>
      <c r="H3" s="1683"/>
      <c r="I3" s="1683"/>
      <c r="J3" s="1683"/>
      <c r="K3" s="1683"/>
      <c r="L3" s="1683"/>
      <c r="M3" s="1683"/>
      <c r="N3" s="1683"/>
      <c r="O3" s="1683"/>
      <c r="P3" s="1683"/>
      <c r="Q3" s="1683"/>
      <c r="R3" s="1683"/>
      <c r="S3" s="1683"/>
      <c r="T3" s="1683"/>
      <c r="U3" s="1683"/>
    </row>
    <row r="4" spans="1:23" ht="20.100000000000001" customHeight="1" thickBot="1">
      <c r="B4" s="856"/>
      <c r="C4" s="856"/>
      <c r="D4" s="856"/>
      <c r="E4" s="1684" t="s">
        <v>1674</v>
      </c>
      <c r="F4" s="1684"/>
      <c r="G4" s="1684"/>
      <c r="H4" s="1684"/>
      <c r="I4" s="1684"/>
      <c r="J4" s="1684"/>
      <c r="K4" s="1684"/>
      <c r="L4" s="1684"/>
      <c r="M4" s="1684"/>
      <c r="N4" s="1684"/>
      <c r="O4" s="1684"/>
      <c r="P4" s="1684"/>
      <c r="Q4" s="1684"/>
      <c r="R4" s="1684"/>
      <c r="S4" s="1684"/>
      <c r="T4" s="856"/>
      <c r="U4" s="721" t="s">
        <v>1566</v>
      </c>
    </row>
    <row r="5" spans="1:23" s="293" customFormat="1" ht="20.100000000000001" customHeight="1" thickBot="1">
      <c r="A5" s="1709" t="s">
        <v>1675</v>
      </c>
      <c r="B5" s="1709"/>
      <c r="C5" s="1709"/>
      <c r="D5" s="1709"/>
      <c r="E5" s="1710" t="s">
        <v>1676</v>
      </c>
      <c r="F5" s="1710"/>
      <c r="G5" s="1710" t="s">
        <v>1677</v>
      </c>
      <c r="H5" s="1710"/>
      <c r="I5" s="1710"/>
      <c r="J5" s="1710"/>
      <c r="K5" s="1710"/>
      <c r="L5" s="1710"/>
      <c r="M5" s="1710"/>
      <c r="N5" s="1710"/>
      <c r="O5" s="1710" t="s">
        <v>1678</v>
      </c>
      <c r="P5" s="1710"/>
      <c r="Q5" s="1710"/>
      <c r="R5" s="1710"/>
      <c r="S5" s="1710"/>
      <c r="T5" s="1710"/>
      <c r="U5" s="1710"/>
    </row>
    <row r="6" spans="1:23" s="293" customFormat="1" ht="37.950000000000003" customHeight="1" thickBot="1">
      <c r="A6" s="1709"/>
      <c r="B6" s="1709"/>
      <c r="C6" s="1709"/>
      <c r="D6" s="1709"/>
      <c r="E6" s="857" t="s">
        <v>1679</v>
      </c>
      <c r="F6" s="857" t="s">
        <v>1680</v>
      </c>
      <c r="G6" s="857" t="s">
        <v>1681</v>
      </c>
      <c r="H6" s="858" t="s">
        <v>1682</v>
      </c>
      <c r="I6" s="859" t="s">
        <v>1683</v>
      </c>
      <c r="J6" s="859" t="s">
        <v>1684</v>
      </c>
      <c r="K6" s="859" t="s">
        <v>1685</v>
      </c>
      <c r="L6" s="859" t="s">
        <v>1686</v>
      </c>
      <c r="M6" s="857" t="s">
        <v>1687</v>
      </c>
      <c r="N6" s="857" t="s">
        <v>1688</v>
      </c>
      <c r="O6" s="857" t="s">
        <v>1689</v>
      </c>
      <c r="P6" s="858" t="s">
        <v>1690</v>
      </c>
      <c r="Q6" s="858" t="s">
        <v>1691</v>
      </c>
      <c r="R6" s="857" t="s">
        <v>1692</v>
      </c>
      <c r="S6" s="857" t="s">
        <v>1693</v>
      </c>
      <c r="T6" s="857" t="s">
        <v>1694</v>
      </c>
      <c r="U6" s="857" t="s">
        <v>1695</v>
      </c>
    </row>
    <row r="7" spans="1:23" ht="16.5" customHeight="1" thickBot="1">
      <c r="A7" s="1705" t="s">
        <v>1696</v>
      </c>
      <c r="B7" s="1707" t="s">
        <v>1697</v>
      </c>
      <c r="C7" s="1701" t="s">
        <v>1698</v>
      </c>
      <c r="D7" s="1701"/>
      <c r="E7" s="860">
        <f>SUM(E8:E19)</f>
        <v>1</v>
      </c>
      <c r="F7" s="861">
        <f t="shared" ref="F7:U7" si="0">SUM(F8:F19)</f>
        <v>0</v>
      </c>
      <c r="G7" s="861">
        <f t="shared" si="0"/>
        <v>0</v>
      </c>
      <c r="H7" s="861">
        <f t="shared" si="0"/>
        <v>0</v>
      </c>
      <c r="I7" s="861">
        <f t="shared" si="0"/>
        <v>0</v>
      </c>
      <c r="J7" s="861">
        <f t="shared" si="0"/>
        <v>0</v>
      </c>
      <c r="K7" s="861">
        <f t="shared" si="0"/>
        <v>0</v>
      </c>
      <c r="L7" s="861">
        <f t="shared" si="0"/>
        <v>0</v>
      </c>
      <c r="M7" s="861">
        <f t="shared" si="0"/>
        <v>0</v>
      </c>
      <c r="N7" s="861">
        <f t="shared" si="0"/>
        <v>0</v>
      </c>
      <c r="O7" s="861">
        <f t="shared" si="0"/>
        <v>0</v>
      </c>
      <c r="P7" s="861">
        <f t="shared" si="0"/>
        <v>0</v>
      </c>
      <c r="Q7" s="861">
        <f t="shared" si="0"/>
        <v>0</v>
      </c>
      <c r="R7" s="861">
        <f t="shared" si="0"/>
        <v>0</v>
      </c>
      <c r="S7" s="861">
        <f t="shared" si="0"/>
        <v>0</v>
      </c>
      <c r="T7" s="861">
        <f t="shared" si="0"/>
        <v>0</v>
      </c>
      <c r="U7" s="861">
        <f t="shared" si="0"/>
        <v>0</v>
      </c>
    </row>
    <row r="8" spans="1:23" ht="16.5" customHeight="1" thickBot="1">
      <c r="A8" s="1705"/>
      <c r="B8" s="1708"/>
      <c r="C8" s="1694" t="s">
        <v>1652</v>
      </c>
      <c r="D8" s="1694"/>
      <c r="E8" s="860">
        <v>1</v>
      </c>
      <c r="F8" s="862">
        <v>0</v>
      </c>
      <c r="G8" s="862">
        <v>0</v>
      </c>
      <c r="H8" s="862">
        <v>0</v>
      </c>
      <c r="I8" s="862">
        <v>0</v>
      </c>
      <c r="J8" s="862">
        <v>0</v>
      </c>
      <c r="K8" s="862">
        <v>0</v>
      </c>
      <c r="L8" s="862">
        <v>0</v>
      </c>
      <c r="M8" s="862">
        <v>0</v>
      </c>
      <c r="N8" s="862">
        <v>0</v>
      </c>
      <c r="O8" s="862">
        <v>0</v>
      </c>
      <c r="P8" s="862">
        <v>0</v>
      </c>
      <c r="Q8" s="862">
        <v>0</v>
      </c>
      <c r="R8" s="862">
        <v>0</v>
      </c>
      <c r="S8" s="862">
        <v>0</v>
      </c>
      <c r="T8" s="862">
        <v>0</v>
      </c>
      <c r="U8" s="862">
        <v>0</v>
      </c>
    </row>
    <row r="9" spans="1:23" ht="16.5" customHeight="1" thickBot="1">
      <c r="A9" s="1705"/>
      <c r="B9" s="1708"/>
      <c r="C9" s="1694" t="s">
        <v>1653</v>
      </c>
      <c r="D9" s="1694"/>
      <c r="E9" s="862">
        <v>0</v>
      </c>
      <c r="F9" s="862">
        <v>0</v>
      </c>
      <c r="G9" s="862">
        <v>0</v>
      </c>
      <c r="H9" s="862">
        <v>0</v>
      </c>
      <c r="I9" s="862">
        <v>0</v>
      </c>
      <c r="J9" s="862">
        <v>0</v>
      </c>
      <c r="K9" s="862">
        <v>0</v>
      </c>
      <c r="L9" s="862">
        <v>0</v>
      </c>
      <c r="M9" s="862">
        <v>0</v>
      </c>
      <c r="N9" s="862">
        <v>0</v>
      </c>
      <c r="O9" s="862">
        <v>0</v>
      </c>
      <c r="P9" s="862">
        <v>0</v>
      </c>
      <c r="Q9" s="862">
        <v>0</v>
      </c>
      <c r="R9" s="862">
        <v>0</v>
      </c>
      <c r="S9" s="862">
        <v>0</v>
      </c>
      <c r="T9" s="862">
        <v>0</v>
      </c>
      <c r="U9" s="862">
        <v>0</v>
      </c>
    </row>
    <row r="10" spans="1:23" ht="16.5" customHeight="1" thickBot="1">
      <c r="A10" s="1705"/>
      <c r="B10" s="1708"/>
      <c r="C10" s="1694" t="s">
        <v>1654</v>
      </c>
      <c r="D10" s="1694"/>
      <c r="E10" s="862">
        <v>0</v>
      </c>
      <c r="F10" s="862">
        <v>0</v>
      </c>
      <c r="G10" s="862">
        <v>0</v>
      </c>
      <c r="H10" s="862">
        <v>0</v>
      </c>
      <c r="I10" s="862">
        <v>0</v>
      </c>
      <c r="J10" s="862">
        <v>0</v>
      </c>
      <c r="K10" s="862">
        <v>0</v>
      </c>
      <c r="L10" s="862">
        <v>0</v>
      </c>
      <c r="M10" s="862">
        <v>0</v>
      </c>
      <c r="N10" s="862">
        <v>0</v>
      </c>
      <c r="O10" s="862">
        <v>0</v>
      </c>
      <c r="P10" s="862">
        <v>0</v>
      </c>
      <c r="Q10" s="862">
        <v>0</v>
      </c>
      <c r="R10" s="862">
        <v>0</v>
      </c>
      <c r="S10" s="862">
        <v>0</v>
      </c>
      <c r="T10" s="862">
        <v>0</v>
      </c>
      <c r="U10" s="862">
        <v>0</v>
      </c>
    </row>
    <row r="11" spans="1:23" ht="16.5" customHeight="1" thickBot="1">
      <c r="A11" s="1705"/>
      <c r="B11" s="1708"/>
      <c r="C11" s="1694" t="s">
        <v>1655</v>
      </c>
      <c r="D11" s="1694"/>
      <c r="E11" s="862">
        <v>0</v>
      </c>
      <c r="F11" s="862">
        <v>0</v>
      </c>
      <c r="G11" s="862">
        <v>0</v>
      </c>
      <c r="H11" s="862">
        <v>0</v>
      </c>
      <c r="I11" s="862">
        <v>0</v>
      </c>
      <c r="J11" s="862">
        <v>0</v>
      </c>
      <c r="K11" s="862">
        <v>0</v>
      </c>
      <c r="L11" s="862">
        <v>0</v>
      </c>
      <c r="M11" s="862">
        <v>0</v>
      </c>
      <c r="N11" s="862">
        <v>0</v>
      </c>
      <c r="O11" s="862">
        <v>0</v>
      </c>
      <c r="P11" s="862">
        <v>0</v>
      </c>
      <c r="Q11" s="862">
        <v>0</v>
      </c>
      <c r="R11" s="862">
        <v>0</v>
      </c>
      <c r="S11" s="862">
        <v>0</v>
      </c>
      <c r="T11" s="862">
        <v>0</v>
      </c>
      <c r="U11" s="862">
        <v>0</v>
      </c>
    </row>
    <row r="12" spans="1:23" ht="16.5" customHeight="1" thickBot="1">
      <c r="A12" s="1705"/>
      <c r="B12" s="1708"/>
      <c r="C12" s="1694" t="s">
        <v>1656</v>
      </c>
      <c r="D12" s="1694"/>
      <c r="E12" s="862">
        <v>0</v>
      </c>
      <c r="F12" s="862">
        <v>0</v>
      </c>
      <c r="G12" s="862">
        <v>0</v>
      </c>
      <c r="H12" s="862">
        <v>0</v>
      </c>
      <c r="I12" s="862">
        <v>0</v>
      </c>
      <c r="J12" s="862">
        <v>0</v>
      </c>
      <c r="K12" s="862">
        <v>0</v>
      </c>
      <c r="L12" s="862">
        <v>0</v>
      </c>
      <c r="M12" s="862">
        <v>0</v>
      </c>
      <c r="N12" s="862">
        <v>0</v>
      </c>
      <c r="O12" s="862">
        <v>0</v>
      </c>
      <c r="P12" s="862">
        <v>0</v>
      </c>
      <c r="Q12" s="862">
        <v>0</v>
      </c>
      <c r="R12" s="862">
        <v>0</v>
      </c>
      <c r="S12" s="862">
        <v>0</v>
      </c>
      <c r="T12" s="862">
        <v>0</v>
      </c>
      <c r="U12" s="862">
        <v>0</v>
      </c>
    </row>
    <row r="13" spans="1:23" ht="16.5" customHeight="1" thickBot="1">
      <c r="A13" s="1705"/>
      <c r="B13" s="1708"/>
      <c r="C13" s="1694" t="s">
        <v>1657</v>
      </c>
      <c r="D13" s="1694"/>
      <c r="E13" s="862">
        <v>0</v>
      </c>
      <c r="F13" s="862">
        <v>0</v>
      </c>
      <c r="G13" s="862">
        <v>0</v>
      </c>
      <c r="H13" s="862">
        <v>0</v>
      </c>
      <c r="I13" s="862">
        <v>0</v>
      </c>
      <c r="J13" s="862">
        <v>0</v>
      </c>
      <c r="K13" s="862">
        <v>0</v>
      </c>
      <c r="L13" s="862">
        <v>0</v>
      </c>
      <c r="M13" s="862">
        <v>0</v>
      </c>
      <c r="N13" s="862">
        <v>0</v>
      </c>
      <c r="O13" s="862">
        <v>0</v>
      </c>
      <c r="P13" s="862">
        <v>0</v>
      </c>
      <c r="Q13" s="862">
        <v>0</v>
      </c>
      <c r="R13" s="862">
        <v>0</v>
      </c>
      <c r="S13" s="862">
        <v>0</v>
      </c>
      <c r="T13" s="862">
        <v>0</v>
      </c>
      <c r="U13" s="862">
        <v>0</v>
      </c>
    </row>
    <row r="14" spans="1:23" ht="16.5" customHeight="1" thickBot="1">
      <c r="A14" s="1705"/>
      <c r="B14" s="1708"/>
      <c r="C14" s="1694" t="s">
        <v>1658</v>
      </c>
      <c r="D14" s="1694"/>
      <c r="E14" s="862">
        <v>0</v>
      </c>
      <c r="F14" s="862">
        <v>0</v>
      </c>
      <c r="G14" s="862">
        <v>0</v>
      </c>
      <c r="H14" s="862">
        <v>0</v>
      </c>
      <c r="I14" s="862">
        <v>0</v>
      </c>
      <c r="J14" s="862">
        <v>0</v>
      </c>
      <c r="K14" s="862">
        <v>0</v>
      </c>
      <c r="L14" s="862">
        <v>0</v>
      </c>
      <c r="M14" s="862">
        <v>0</v>
      </c>
      <c r="N14" s="862">
        <v>0</v>
      </c>
      <c r="O14" s="862">
        <v>0</v>
      </c>
      <c r="P14" s="862">
        <v>0</v>
      </c>
      <c r="Q14" s="862">
        <v>0</v>
      </c>
      <c r="R14" s="862">
        <v>0</v>
      </c>
      <c r="S14" s="862">
        <v>0</v>
      </c>
      <c r="T14" s="862">
        <v>0</v>
      </c>
      <c r="U14" s="862">
        <v>0</v>
      </c>
    </row>
    <row r="15" spans="1:23" ht="16.5" customHeight="1" thickBot="1">
      <c r="A15" s="1705"/>
      <c r="B15" s="1708"/>
      <c r="C15" s="1694" t="s">
        <v>1659</v>
      </c>
      <c r="D15" s="1694"/>
      <c r="E15" s="862">
        <v>0</v>
      </c>
      <c r="F15" s="862">
        <v>0</v>
      </c>
      <c r="G15" s="862">
        <v>0</v>
      </c>
      <c r="H15" s="862">
        <v>0</v>
      </c>
      <c r="I15" s="862">
        <v>0</v>
      </c>
      <c r="J15" s="862">
        <v>0</v>
      </c>
      <c r="K15" s="862">
        <v>0</v>
      </c>
      <c r="L15" s="862">
        <v>0</v>
      </c>
      <c r="M15" s="862">
        <v>0</v>
      </c>
      <c r="N15" s="862">
        <v>0</v>
      </c>
      <c r="O15" s="862">
        <v>0</v>
      </c>
      <c r="P15" s="862">
        <v>0</v>
      </c>
      <c r="Q15" s="862">
        <v>0</v>
      </c>
      <c r="R15" s="862">
        <v>0</v>
      </c>
      <c r="S15" s="862">
        <v>0</v>
      </c>
      <c r="T15" s="862">
        <v>0</v>
      </c>
      <c r="U15" s="862">
        <v>0</v>
      </c>
    </row>
    <row r="16" spans="1:23" ht="16.5" customHeight="1" thickBot="1">
      <c r="A16" s="1705"/>
      <c r="B16" s="1708"/>
      <c r="C16" s="1694" t="s">
        <v>1660</v>
      </c>
      <c r="D16" s="1694"/>
      <c r="E16" s="862">
        <v>0</v>
      </c>
      <c r="F16" s="862">
        <v>0</v>
      </c>
      <c r="G16" s="862">
        <v>0</v>
      </c>
      <c r="H16" s="862">
        <v>0</v>
      </c>
      <c r="I16" s="862">
        <v>0</v>
      </c>
      <c r="J16" s="862">
        <v>0</v>
      </c>
      <c r="K16" s="862">
        <v>0</v>
      </c>
      <c r="L16" s="862">
        <v>0</v>
      </c>
      <c r="M16" s="862">
        <v>0</v>
      </c>
      <c r="N16" s="862">
        <v>0</v>
      </c>
      <c r="O16" s="862">
        <v>0</v>
      </c>
      <c r="P16" s="862">
        <v>0</v>
      </c>
      <c r="Q16" s="862">
        <v>0</v>
      </c>
      <c r="R16" s="862">
        <v>0</v>
      </c>
      <c r="S16" s="862">
        <v>0</v>
      </c>
      <c r="T16" s="862">
        <v>0</v>
      </c>
      <c r="U16" s="862">
        <v>0</v>
      </c>
    </row>
    <row r="17" spans="1:21" ht="16.5" customHeight="1" thickBot="1">
      <c r="A17" s="1705"/>
      <c r="B17" s="1708"/>
      <c r="C17" s="1694" t="s">
        <v>1661</v>
      </c>
      <c r="D17" s="1694"/>
      <c r="E17" s="862">
        <v>0</v>
      </c>
      <c r="F17" s="862">
        <v>0</v>
      </c>
      <c r="G17" s="862">
        <v>0</v>
      </c>
      <c r="H17" s="862">
        <v>0</v>
      </c>
      <c r="I17" s="862">
        <v>0</v>
      </c>
      <c r="J17" s="862">
        <v>0</v>
      </c>
      <c r="K17" s="862">
        <v>0</v>
      </c>
      <c r="L17" s="862">
        <v>0</v>
      </c>
      <c r="M17" s="862">
        <v>0</v>
      </c>
      <c r="N17" s="862">
        <v>0</v>
      </c>
      <c r="O17" s="862">
        <v>0</v>
      </c>
      <c r="P17" s="862">
        <v>0</v>
      </c>
      <c r="Q17" s="862">
        <v>0</v>
      </c>
      <c r="R17" s="862">
        <v>0</v>
      </c>
      <c r="S17" s="862">
        <v>0</v>
      </c>
      <c r="T17" s="862">
        <v>0</v>
      </c>
      <c r="U17" s="862">
        <v>0</v>
      </c>
    </row>
    <row r="18" spans="1:21" ht="16.5" customHeight="1" thickBot="1">
      <c r="A18" s="1705"/>
      <c r="B18" s="1708"/>
      <c r="C18" s="1700" t="s">
        <v>1662</v>
      </c>
      <c r="D18" s="1700"/>
      <c r="E18" s="862">
        <v>0</v>
      </c>
      <c r="F18" s="862">
        <v>0</v>
      </c>
      <c r="G18" s="862">
        <v>0</v>
      </c>
      <c r="H18" s="862">
        <v>0</v>
      </c>
      <c r="I18" s="862">
        <v>0</v>
      </c>
      <c r="J18" s="862">
        <v>0</v>
      </c>
      <c r="K18" s="862">
        <v>0</v>
      </c>
      <c r="L18" s="862">
        <v>0</v>
      </c>
      <c r="M18" s="862">
        <v>0</v>
      </c>
      <c r="N18" s="862">
        <v>0</v>
      </c>
      <c r="O18" s="862">
        <v>0</v>
      </c>
      <c r="P18" s="862">
        <v>0</v>
      </c>
      <c r="Q18" s="862">
        <v>0</v>
      </c>
      <c r="R18" s="862">
        <v>0</v>
      </c>
      <c r="S18" s="862">
        <v>0</v>
      </c>
      <c r="T18" s="862">
        <v>0</v>
      </c>
      <c r="U18" s="862">
        <v>0</v>
      </c>
    </row>
    <row r="19" spans="1:21" ht="16.5" customHeight="1" thickBot="1">
      <c r="A19" s="1705"/>
      <c r="B19" s="1708"/>
      <c r="C19" s="1694" t="s">
        <v>1688</v>
      </c>
      <c r="D19" s="1694"/>
      <c r="E19" s="862">
        <v>0</v>
      </c>
      <c r="F19" s="862">
        <v>0</v>
      </c>
      <c r="G19" s="862">
        <v>0</v>
      </c>
      <c r="H19" s="862">
        <v>0</v>
      </c>
      <c r="I19" s="862">
        <v>0</v>
      </c>
      <c r="J19" s="862">
        <v>0</v>
      </c>
      <c r="K19" s="862">
        <v>0</v>
      </c>
      <c r="L19" s="862">
        <v>0</v>
      </c>
      <c r="M19" s="862">
        <v>0</v>
      </c>
      <c r="N19" s="862">
        <v>0</v>
      </c>
      <c r="O19" s="862">
        <v>0</v>
      </c>
      <c r="P19" s="862">
        <v>0</v>
      </c>
      <c r="Q19" s="862">
        <v>0</v>
      </c>
      <c r="R19" s="862">
        <v>0</v>
      </c>
      <c r="S19" s="862">
        <v>0</v>
      </c>
      <c r="T19" s="862">
        <v>0</v>
      </c>
      <c r="U19" s="862">
        <v>0</v>
      </c>
    </row>
    <row r="20" spans="1:21" ht="16.5" hidden="1" customHeight="1">
      <c r="A20" s="1705"/>
      <c r="B20" s="1708"/>
      <c r="C20" s="1698" t="s">
        <v>1699</v>
      </c>
      <c r="D20" s="1698"/>
      <c r="E20" s="862">
        <v>0</v>
      </c>
      <c r="F20" s="863"/>
      <c r="G20" s="863"/>
      <c r="H20" s="863"/>
      <c r="I20" s="863"/>
      <c r="J20" s="863"/>
      <c r="K20" s="863"/>
      <c r="L20" s="863"/>
      <c r="M20" s="863"/>
      <c r="N20" s="863"/>
      <c r="O20" s="863"/>
      <c r="P20" s="863"/>
      <c r="Q20" s="863"/>
      <c r="R20" s="863"/>
      <c r="S20" s="863"/>
      <c r="T20" s="863"/>
      <c r="U20" s="863"/>
    </row>
    <row r="21" spans="1:21" ht="16.5" hidden="1" customHeight="1">
      <c r="A21" s="1705"/>
      <c r="B21" s="1708"/>
      <c r="C21" s="1697" t="s">
        <v>1700</v>
      </c>
      <c r="D21" s="1697"/>
      <c r="E21" s="862">
        <v>0</v>
      </c>
      <c r="F21" s="863"/>
      <c r="G21" s="863"/>
      <c r="H21" s="863"/>
      <c r="I21" s="863"/>
      <c r="J21" s="863"/>
      <c r="K21" s="863"/>
      <c r="L21" s="863"/>
      <c r="M21" s="863"/>
      <c r="N21" s="863"/>
      <c r="O21" s="863"/>
      <c r="P21" s="863"/>
      <c r="Q21" s="863"/>
      <c r="R21" s="863"/>
      <c r="S21" s="863"/>
      <c r="T21" s="863"/>
      <c r="U21" s="863"/>
    </row>
    <row r="22" spans="1:21" ht="16.5" hidden="1" customHeight="1">
      <c r="A22" s="1705"/>
      <c r="B22" s="1708"/>
      <c r="C22" s="1698" t="s">
        <v>1701</v>
      </c>
      <c r="D22" s="1698"/>
      <c r="E22" s="862">
        <v>0</v>
      </c>
      <c r="F22" s="863"/>
      <c r="G22" s="863"/>
      <c r="H22" s="863"/>
      <c r="I22" s="863"/>
      <c r="J22" s="863"/>
      <c r="K22" s="863"/>
      <c r="L22" s="863"/>
      <c r="M22" s="863"/>
      <c r="N22" s="863"/>
      <c r="O22" s="863"/>
      <c r="P22" s="863"/>
      <c r="Q22" s="863"/>
      <c r="R22" s="863"/>
      <c r="S22" s="863"/>
      <c r="T22" s="863"/>
      <c r="U22" s="863"/>
    </row>
    <row r="23" spans="1:21" ht="16.5" hidden="1" customHeight="1">
      <c r="A23" s="1705"/>
      <c r="B23" s="1708"/>
      <c r="C23" s="1698" t="s">
        <v>1702</v>
      </c>
      <c r="D23" s="1698"/>
      <c r="E23" s="862">
        <v>0</v>
      </c>
      <c r="F23" s="863"/>
      <c r="G23" s="863"/>
      <c r="H23" s="863"/>
      <c r="I23" s="863"/>
      <c r="J23" s="863"/>
      <c r="K23" s="863"/>
      <c r="L23" s="863"/>
      <c r="M23" s="863"/>
      <c r="N23" s="863"/>
      <c r="O23" s="863"/>
      <c r="P23" s="863"/>
      <c r="Q23" s="863"/>
      <c r="R23" s="863"/>
      <c r="S23" s="863"/>
      <c r="T23" s="863"/>
      <c r="U23" s="863"/>
    </row>
    <row r="24" spans="1:21" ht="16.5" hidden="1" customHeight="1">
      <c r="A24" s="1705"/>
      <c r="B24" s="1708"/>
      <c r="C24" s="1699" t="s">
        <v>1703</v>
      </c>
      <c r="D24" s="864" t="s">
        <v>1704</v>
      </c>
      <c r="E24" s="862">
        <v>0</v>
      </c>
      <c r="F24" s="863"/>
      <c r="G24" s="863"/>
      <c r="H24" s="863"/>
      <c r="I24" s="863"/>
      <c r="J24" s="863"/>
      <c r="K24" s="863"/>
      <c r="L24" s="863"/>
      <c r="M24" s="863"/>
      <c r="N24" s="863"/>
      <c r="O24" s="863"/>
      <c r="P24" s="863"/>
      <c r="Q24" s="863"/>
      <c r="R24" s="863"/>
      <c r="S24" s="863"/>
      <c r="T24" s="863"/>
      <c r="U24" s="863"/>
    </row>
    <row r="25" spans="1:21" ht="16.5" hidden="1" customHeight="1">
      <c r="A25" s="1705"/>
      <c r="B25" s="1708"/>
      <c r="C25" s="1699"/>
      <c r="D25" s="864" t="s">
        <v>1705</v>
      </c>
      <c r="E25" s="862">
        <v>0</v>
      </c>
      <c r="F25" s="863"/>
      <c r="G25" s="863"/>
      <c r="H25" s="863"/>
      <c r="I25" s="863"/>
      <c r="J25" s="863"/>
      <c r="K25" s="863"/>
      <c r="L25" s="863"/>
      <c r="M25" s="863"/>
      <c r="N25" s="863"/>
      <c r="O25" s="863"/>
      <c r="P25" s="863"/>
      <c r="Q25" s="863"/>
      <c r="R25" s="863"/>
      <c r="S25" s="863"/>
      <c r="T25" s="863"/>
      <c r="U25" s="863"/>
    </row>
    <row r="26" spans="1:21" ht="16.5" hidden="1" customHeight="1">
      <c r="A26" s="1705"/>
      <c r="B26" s="1708"/>
      <c r="C26" s="1699"/>
      <c r="D26" s="864" t="s">
        <v>1688</v>
      </c>
      <c r="E26" s="862">
        <v>0</v>
      </c>
      <c r="F26" s="863"/>
      <c r="G26" s="863"/>
      <c r="H26" s="863"/>
      <c r="I26" s="863"/>
      <c r="J26" s="863"/>
      <c r="K26" s="863"/>
      <c r="L26" s="863"/>
      <c r="M26" s="863"/>
      <c r="N26" s="863"/>
      <c r="O26" s="863"/>
      <c r="P26" s="863"/>
      <c r="Q26" s="863"/>
      <c r="R26" s="863"/>
      <c r="S26" s="863"/>
      <c r="T26" s="863"/>
      <c r="U26" s="863"/>
    </row>
    <row r="27" spans="1:21" ht="16.5" customHeight="1" thickBot="1">
      <c r="A27" s="1705"/>
      <c r="B27" s="1703" t="s">
        <v>1706</v>
      </c>
      <c r="C27" s="1694" t="s">
        <v>1034</v>
      </c>
      <c r="D27" s="1694"/>
      <c r="E27" s="863">
        <f>SUM(E28:E39)</f>
        <v>0</v>
      </c>
      <c r="F27" s="863">
        <f t="shared" ref="F27:U27" si="1">SUM(F28:F39)</f>
        <v>0</v>
      </c>
      <c r="G27" s="863">
        <f t="shared" si="1"/>
        <v>0</v>
      </c>
      <c r="H27" s="863">
        <f t="shared" si="1"/>
        <v>0</v>
      </c>
      <c r="I27" s="863">
        <f t="shared" si="1"/>
        <v>0</v>
      </c>
      <c r="J27" s="863">
        <f t="shared" si="1"/>
        <v>0</v>
      </c>
      <c r="K27" s="863">
        <f t="shared" si="1"/>
        <v>0</v>
      </c>
      <c r="L27" s="863">
        <f t="shared" si="1"/>
        <v>0</v>
      </c>
      <c r="M27" s="863">
        <f t="shared" si="1"/>
        <v>0</v>
      </c>
      <c r="N27" s="863">
        <f t="shared" si="1"/>
        <v>0</v>
      </c>
      <c r="O27" s="865">
        <f t="shared" si="1"/>
        <v>1</v>
      </c>
      <c r="P27" s="863">
        <f t="shared" si="1"/>
        <v>0</v>
      </c>
      <c r="Q27" s="863">
        <f t="shared" si="1"/>
        <v>0</v>
      </c>
      <c r="R27" s="863">
        <f t="shared" si="1"/>
        <v>0</v>
      </c>
      <c r="S27" s="863">
        <f t="shared" si="1"/>
        <v>0</v>
      </c>
      <c r="T27" s="863">
        <f t="shared" si="1"/>
        <v>0</v>
      </c>
      <c r="U27" s="863">
        <f t="shared" si="1"/>
        <v>0</v>
      </c>
    </row>
    <row r="28" spans="1:21" ht="16.5" customHeight="1" thickBot="1">
      <c r="A28" s="1705"/>
      <c r="B28" s="1703"/>
      <c r="C28" s="1694" t="s">
        <v>1707</v>
      </c>
      <c r="D28" s="1694"/>
      <c r="E28" s="862">
        <v>0</v>
      </c>
      <c r="F28" s="862">
        <v>0</v>
      </c>
      <c r="G28" s="862">
        <v>0</v>
      </c>
      <c r="H28" s="862">
        <v>0</v>
      </c>
      <c r="I28" s="862">
        <v>0</v>
      </c>
      <c r="J28" s="862">
        <v>0</v>
      </c>
      <c r="K28" s="862">
        <v>0</v>
      </c>
      <c r="L28" s="862">
        <v>0</v>
      </c>
      <c r="M28" s="862">
        <v>0</v>
      </c>
      <c r="N28" s="862">
        <v>0</v>
      </c>
      <c r="O28" s="862">
        <v>0</v>
      </c>
      <c r="P28" s="862">
        <v>0</v>
      </c>
      <c r="Q28" s="862">
        <v>0</v>
      </c>
      <c r="R28" s="862">
        <v>0</v>
      </c>
      <c r="S28" s="862">
        <v>0</v>
      </c>
      <c r="T28" s="862">
        <v>0</v>
      </c>
      <c r="U28" s="862">
        <v>0</v>
      </c>
    </row>
    <row r="29" spans="1:21" ht="16.5" customHeight="1" thickBot="1">
      <c r="A29" s="1705"/>
      <c r="B29" s="1703"/>
      <c r="C29" s="1694" t="s">
        <v>1708</v>
      </c>
      <c r="D29" s="1694"/>
      <c r="E29" s="862">
        <v>0</v>
      </c>
      <c r="F29" s="862">
        <v>0</v>
      </c>
      <c r="G29" s="862">
        <v>0</v>
      </c>
      <c r="H29" s="862">
        <v>0</v>
      </c>
      <c r="I29" s="862">
        <v>0</v>
      </c>
      <c r="J29" s="862">
        <v>0</v>
      </c>
      <c r="K29" s="862">
        <v>0</v>
      </c>
      <c r="L29" s="862">
        <v>0</v>
      </c>
      <c r="M29" s="862">
        <v>0</v>
      </c>
      <c r="N29" s="862">
        <v>0</v>
      </c>
      <c r="O29" s="865">
        <v>1</v>
      </c>
      <c r="P29" s="862">
        <v>0</v>
      </c>
      <c r="Q29" s="862">
        <v>0</v>
      </c>
      <c r="R29" s="862">
        <v>0</v>
      </c>
      <c r="S29" s="862">
        <v>0</v>
      </c>
      <c r="T29" s="862">
        <v>0</v>
      </c>
      <c r="U29" s="862">
        <v>0</v>
      </c>
    </row>
    <row r="30" spans="1:21" ht="16.5" customHeight="1" thickBot="1">
      <c r="A30" s="1705"/>
      <c r="B30" s="1703"/>
      <c r="C30" s="1694" t="s">
        <v>1709</v>
      </c>
      <c r="D30" s="1694"/>
      <c r="E30" s="862">
        <v>0</v>
      </c>
      <c r="F30" s="862">
        <v>0</v>
      </c>
      <c r="G30" s="862">
        <v>0</v>
      </c>
      <c r="H30" s="862">
        <v>0</v>
      </c>
      <c r="I30" s="862">
        <v>0</v>
      </c>
      <c r="J30" s="862">
        <v>0</v>
      </c>
      <c r="K30" s="862">
        <v>0</v>
      </c>
      <c r="L30" s="862">
        <v>0</v>
      </c>
      <c r="M30" s="862">
        <v>0</v>
      </c>
      <c r="N30" s="862">
        <v>0</v>
      </c>
      <c r="O30" s="862">
        <v>0</v>
      </c>
      <c r="P30" s="862">
        <v>0</v>
      </c>
      <c r="Q30" s="862">
        <v>0</v>
      </c>
      <c r="R30" s="862">
        <v>0</v>
      </c>
      <c r="S30" s="862">
        <v>0</v>
      </c>
      <c r="T30" s="862">
        <v>0</v>
      </c>
      <c r="U30" s="862">
        <v>0</v>
      </c>
    </row>
    <row r="31" spans="1:21" ht="16.5" customHeight="1" thickBot="1">
      <c r="A31" s="1705"/>
      <c r="B31" s="1703"/>
      <c r="C31" s="1704" t="s">
        <v>1710</v>
      </c>
      <c r="D31" s="1704"/>
      <c r="E31" s="862">
        <v>0</v>
      </c>
      <c r="F31" s="862">
        <v>0</v>
      </c>
      <c r="G31" s="862">
        <v>0</v>
      </c>
      <c r="H31" s="862">
        <v>0</v>
      </c>
      <c r="I31" s="862">
        <v>0</v>
      </c>
      <c r="J31" s="862">
        <v>0</v>
      </c>
      <c r="K31" s="862">
        <v>0</v>
      </c>
      <c r="L31" s="862">
        <v>0</v>
      </c>
      <c r="M31" s="862">
        <v>0</v>
      </c>
      <c r="N31" s="862">
        <v>0</v>
      </c>
      <c r="O31" s="862">
        <v>0</v>
      </c>
      <c r="P31" s="862">
        <v>0</v>
      </c>
      <c r="Q31" s="862">
        <v>0</v>
      </c>
      <c r="R31" s="862">
        <v>0</v>
      </c>
      <c r="S31" s="862">
        <v>0</v>
      </c>
      <c r="T31" s="862">
        <v>0</v>
      </c>
      <c r="U31" s="862">
        <v>0</v>
      </c>
    </row>
    <row r="32" spans="1:21" ht="16.5" customHeight="1" thickBot="1">
      <c r="A32" s="1705"/>
      <c r="B32" s="1703"/>
      <c r="C32" s="1694" t="s">
        <v>1711</v>
      </c>
      <c r="D32" s="1694"/>
      <c r="E32" s="862">
        <v>0</v>
      </c>
      <c r="F32" s="862">
        <v>0</v>
      </c>
      <c r="G32" s="862">
        <v>0</v>
      </c>
      <c r="H32" s="862">
        <v>0</v>
      </c>
      <c r="I32" s="862">
        <v>0</v>
      </c>
      <c r="J32" s="862">
        <v>0</v>
      </c>
      <c r="K32" s="862">
        <v>0</v>
      </c>
      <c r="L32" s="862">
        <v>0</v>
      </c>
      <c r="M32" s="862">
        <v>0</v>
      </c>
      <c r="N32" s="862">
        <v>0</v>
      </c>
      <c r="O32" s="862">
        <v>0</v>
      </c>
      <c r="P32" s="862">
        <v>0</v>
      </c>
      <c r="Q32" s="862">
        <v>0</v>
      </c>
      <c r="R32" s="862">
        <v>0</v>
      </c>
      <c r="S32" s="862">
        <v>0</v>
      </c>
      <c r="T32" s="862">
        <v>0</v>
      </c>
      <c r="U32" s="862">
        <v>0</v>
      </c>
    </row>
    <row r="33" spans="1:21" ht="16.5" customHeight="1" thickBot="1">
      <c r="A33" s="1705"/>
      <c r="B33" s="1703"/>
      <c r="C33" s="1694" t="s">
        <v>1712</v>
      </c>
      <c r="D33" s="1694"/>
      <c r="E33" s="862">
        <v>0</v>
      </c>
      <c r="F33" s="862">
        <v>0</v>
      </c>
      <c r="G33" s="862">
        <v>0</v>
      </c>
      <c r="H33" s="862">
        <v>0</v>
      </c>
      <c r="I33" s="862">
        <v>0</v>
      </c>
      <c r="J33" s="862">
        <v>0</v>
      </c>
      <c r="K33" s="862">
        <v>0</v>
      </c>
      <c r="L33" s="862">
        <v>0</v>
      </c>
      <c r="M33" s="862">
        <v>0</v>
      </c>
      <c r="N33" s="862">
        <v>0</v>
      </c>
      <c r="O33" s="862">
        <v>0</v>
      </c>
      <c r="P33" s="862">
        <v>0</v>
      </c>
      <c r="Q33" s="862">
        <v>0</v>
      </c>
      <c r="R33" s="862">
        <v>0</v>
      </c>
      <c r="S33" s="862">
        <v>0</v>
      </c>
      <c r="T33" s="862">
        <v>0</v>
      </c>
      <c r="U33" s="862">
        <v>0</v>
      </c>
    </row>
    <row r="34" spans="1:21" ht="16.5" customHeight="1" thickBot="1">
      <c r="A34" s="1705"/>
      <c r="B34" s="1703"/>
      <c r="C34" s="1694" t="s">
        <v>1713</v>
      </c>
      <c r="D34" s="1694"/>
      <c r="E34" s="862">
        <v>0</v>
      </c>
      <c r="F34" s="862">
        <v>0</v>
      </c>
      <c r="G34" s="862">
        <v>0</v>
      </c>
      <c r="H34" s="862">
        <v>0</v>
      </c>
      <c r="I34" s="862">
        <v>0</v>
      </c>
      <c r="J34" s="862">
        <v>0</v>
      </c>
      <c r="K34" s="862">
        <v>0</v>
      </c>
      <c r="L34" s="862">
        <v>0</v>
      </c>
      <c r="M34" s="862">
        <v>0</v>
      </c>
      <c r="N34" s="862">
        <v>0</v>
      </c>
      <c r="O34" s="862">
        <v>0</v>
      </c>
      <c r="P34" s="862">
        <v>0</v>
      </c>
      <c r="Q34" s="862">
        <v>0</v>
      </c>
      <c r="R34" s="862">
        <v>0</v>
      </c>
      <c r="S34" s="862">
        <v>0</v>
      </c>
      <c r="T34" s="862">
        <v>0</v>
      </c>
      <c r="U34" s="862">
        <v>0</v>
      </c>
    </row>
    <row r="35" spans="1:21" ht="16.5" customHeight="1" thickBot="1">
      <c r="A35" s="1705"/>
      <c r="B35" s="1703"/>
      <c r="C35" s="1694" t="s">
        <v>1714</v>
      </c>
      <c r="D35" s="1694"/>
      <c r="E35" s="862">
        <v>0</v>
      </c>
      <c r="F35" s="862">
        <v>0</v>
      </c>
      <c r="G35" s="862">
        <v>0</v>
      </c>
      <c r="H35" s="862">
        <v>0</v>
      </c>
      <c r="I35" s="862">
        <v>0</v>
      </c>
      <c r="J35" s="862">
        <v>0</v>
      </c>
      <c r="K35" s="862">
        <v>0</v>
      </c>
      <c r="L35" s="862">
        <v>0</v>
      </c>
      <c r="M35" s="862">
        <v>0</v>
      </c>
      <c r="N35" s="862">
        <v>0</v>
      </c>
      <c r="O35" s="862">
        <v>0</v>
      </c>
      <c r="P35" s="862">
        <v>0</v>
      </c>
      <c r="Q35" s="862">
        <v>0</v>
      </c>
      <c r="R35" s="862">
        <v>0</v>
      </c>
      <c r="S35" s="862">
        <v>0</v>
      </c>
      <c r="T35" s="862">
        <v>0</v>
      </c>
      <c r="U35" s="862">
        <v>0</v>
      </c>
    </row>
    <row r="36" spans="1:21" ht="16.5" customHeight="1" thickBot="1">
      <c r="A36" s="1705"/>
      <c r="B36" s="1703"/>
      <c r="C36" s="1694" t="s">
        <v>1715</v>
      </c>
      <c r="D36" s="1694"/>
      <c r="E36" s="862">
        <v>0</v>
      </c>
      <c r="F36" s="862">
        <v>0</v>
      </c>
      <c r="G36" s="862">
        <v>0</v>
      </c>
      <c r="H36" s="862">
        <v>0</v>
      </c>
      <c r="I36" s="862">
        <v>0</v>
      </c>
      <c r="J36" s="862">
        <v>0</v>
      </c>
      <c r="K36" s="862">
        <v>0</v>
      </c>
      <c r="L36" s="862">
        <v>0</v>
      </c>
      <c r="M36" s="862">
        <v>0</v>
      </c>
      <c r="N36" s="862">
        <v>0</v>
      </c>
      <c r="O36" s="862">
        <v>0</v>
      </c>
      <c r="P36" s="862">
        <v>0</v>
      </c>
      <c r="Q36" s="862">
        <v>0</v>
      </c>
      <c r="R36" s="862">
        <v>0</v>
      </c>
      <c r="S36" s="862">
        <v>0</v>
      </c>
      <c r="T36" s="862">
        <v>0</v>
      </c>
      <c r="U36" s="862">
        <v>0</v>
      </c>
    </row>
    <row r="37" spans="1:21" ht="16.5" customHeight="1" thickBot="1">
      <c r="A37" s="1705"/>
      <c r="B37" s="1703"/>
      <c r="C37" s="1694" t="s">
        <v>1716</v>
      </c>
      <c r="D37" s="1694"/>
      <c r="E37" s="862">
        <v>0</v>
      </c>
      <c r="F37" s="862">
        <v>0</v>
      </c>
      <c r="G37" s="862">
        <v>0</v>
      </c>
      <c r="H37" s="862">
        <v>0</v>
      </c>
      <c r="I37" s="862">
        <v>0</v>
      </c>
      <c r="J37" s="862">
        <v>0</v>
      </c>
      <c r="K37" s="862">
        <v>0</v>
      </c>
      <c r="L37" s="862">
        <v>0</v>
      </c>
      <c r="M37" s="862">
        <v>0</v>
      </c>
      <c r="N37" s="862">
        <v>0</v>
      </c>
      <c r="O37" s="862">
        <v>0</v>
      </c>
      <c r="P37" s="862">
        <v>0</v>
      </c>
      <c r="Q37" s="862">
        <v>0</v>
      </c>
      <c r="R37" s="862">
        <v>0</v>
      </c>
      <c r="S37" s="862">
        <v>0</v>
      </c>
      <c r="T37" s="862">
        <v>0</v>
      </c>
      <c r="U37" s="862">
        <v>0</v>
      </c>
    </row>
    <row r="38" spans="1:21" ht="16.5" customHeight="1" thickBot="1">
      <c r="A38" s="1705"/>
      <c r="B38" s="1703"/>
      <c r="C38" s="1694" t="s">
        <v>1717</v>
      </c>
      <c r="D38" s="1694"/>
      <c r="E38" s="862">
        <v>0</v>
      </c>
      <c r="F38" s="862">
        <v>0</v>
      </c>
      <c r="G38" s="862">
        <v>0</v>
      </c>
      <c r="H38" s="862">
        <v>0</v>
      </c>
      <c r="I38" s="862">
        <v>0</v>
      </c>
      <c r="J38" s="862">
        <v>0</v>
      </c>
      <c r="K38" s="862">
        <v>0</v>
      </c>
      <c r="L38" s="862">
        <v>0</v>
      </c>
      <c r="M38" s="862">
        <v>0</v>
      </c>
      <c r="N38" s="862">
        <v>0</v>
      </c>
      <c r="O38" s="862">
        <v>0</v>
      </c>
      <c r="P38" s="862">
        <v>0</v>
      </c>
      <c r="Q38" s="862">
        <v>0</v>
      </c>
      <c r="R38" s="862">
        <v>0</v>
      </c>
      <c r="S38" s="862">
        <v>0</v>
      </c>
      <c r="T38" s="862">
        <v>0</v>
      </c>
      <c r="U38" s="862">
        <v>0</v>
      </c>
    </row>
    <row r="39" spans="1:21" ht="16.5" customHeight="1">
      <c r="A39" s="1706"/>
      <c r="B39" s="1703"/>
      <c r="C39" s="1694" t="s">
        <v>1688</v>
      </c>
      <c r="D39" s="1694"/>
      <c r="E39" s="862">
        <v>0</v>
      </c>
      <c r="F39" s="862">
        <v>0</v>
      </c>
      <c r="G39" s="862">
        <v>0</v>
      </c>
      <c r="H39" s="862">
        <v>0</v>
      </c>
      <c r="I39" s="862">
        <v>0</v>
      </c>
      <c r="J39" s="862">
        <v>0</v>
      </c>
      <c r="K39" s="862">
        <v>0</v>
      </c>
      <c r="L39" s="862">
        <v>0</v>
      </c>
      <c r="M39" s="862">
        <v>0</v>
      </c>
      <c r="N39" s="862">
        <v>0</v>
      </c>
      <c r="O39" s="862">
        <v>0</v>
      </c>
      <c r="P39" s="862">
        <v>0</v>
      </c>
      <c r="Q39" s="862">
        <v>0</v>
      </c>
      <c r="R39" s="862">
        <v>0</v>
      </c>
      <c r="S39" s="862">
        <v>0</v>
      </c>
      <c r="T39" s="862">
        <v>0</v>
      </c>
      <c r="U39" s="862">
        <v>0</v>
      </c>
    </row>
    <row r="40" spans="1:21" s="838" customFormat="1" ht="18" customHeight="1" thickBot="1">
      <c r="A40" s="1695" t="s">
        <v>1664</v>
      </c>
      <c r="B40" s="1695"/>
      <c r="C40" s="866"/>
      <c r="D40" s="866"/>
      <c r="E40" s="867"/>
      <c r="F40" s="868"/>
      <c r="G40" s="868"/>
      <c r="H40" s="867"/>
      <c r="I40" s="868"/>
      <c r="J40" s="868"/>
      <c r="K40" s="867"/>
      <c r="L40" s="866"/>
      <c r="M40" s="868"/>
      <c r="N40" s="869"/>
      <c r="O40" s="867"/>
      <c r="P40" s="867"/>
      <c r="Q40" s="867"/>
      <c r="R40" s="867"/>
      <c r="S40" s="867"/>
      <c r="T40" s="867"/>
      <c r="U40" s="867"/>
    </row>
    <row r="41" spans="1:21" s="838" customFormat="1" ht="16.5" customHeight="1">
      <c r="A41" s="870" t="s">
        <v>1556</v>
      </c>
      <c r="B41" s="871"/>
      <c r="C41" s="871"/>
      <c r="D41" s="871"/>
      <c r="E41" s="872"/>
      <c r="F41" s="870" t="s">
        <v>1557</v>
      </c>
      <c r="G41" s="871"/>
      <c r="I41" s="871" t="s">
        <v>1363</v>
      </c>
      <c r="J41" s="872"/>
      <c r="K41" s="871"/>
      <c r="N41" s="695" t="s">
        <v>1665</v>
      </c>
      <c r="O41" s="871"/>
      <c r="P41" s="872"/>
      <c r="R41" s="872"/>
      <c r="S41" s="663" t="s">
        <v>1666</v>
      </c>
      <c r="T41" s="872"/>
      <c r="U41" s="872"/>
    </row>
    <row r="42" spans="1:21" s="838" customFormat="1" ht="12.15" customHeight="1">
      <c r="A42" s="872"/>
      <c r="B42" s="872"/>
      <c r="C42" s="872"/>
      <c r="D42" s="872"/>
      <c r="E42" s="872"/>
      <c r="F42" s="872"/>
      <c r="G42" s="871"/>
      <c r="H42" s="872"/>
      <c r="I42" s="871" t="s">
        <v>1365</v>
      </c>
      <c r="J42" s="872"/>
      <c r="K42" s="871"/>
      <c r="M42" s="872"/>
      <c r="N42" s="871"/>
      <c r="O42" s="871"/>
      <c r="P42" s="872"/>
      <c r="Q42" s="872"/>
      <c r="R42" s="872"/>
      <c r="S42" s="872"/>
      <c r="T42" s="872"/>
      <c r="U42" s="872"/>
    </row>
    <row r="43" spans="1:21" ht="16.5" customHeight="1">
      <c r="A43" s="1696" t="s">
        <v>1667</v>
      </c>
      <c r="B43" s="1696"/>
      <c r="C43" s="1696"/>
      <c r="D43" s="1696"/>
      <c r="E43" s="1696"/>
      <c r="F43" s="1696"/>
      <c r="G43" s="1696"/>
      <c r="H43" s="1696"/>
      <c r="I43" s="1696"/>
      <c r="J43" s="1696"/>
      <c r="K43" s="1696"/>
      <c r="L43" s="1696"/>
      <c r="M43" s="1696"/>
      <c r="N43" s="1696"/>
      <c r="O43" s="1696"/>
      <c r="P43" s="1696"/>
      <c r="Q43" s="1696"/>
      <c r="R43" s="1696"/>
      <c r="S43" s="1696"/>
      <c r="T43" s="1696"/>
      <c r="U43" s="1696"/>
    </row>
    <row r="44" spans="1:21" s="853" customFormat="1" ht="15" customHeight="1">
      <c r="A44" s="1696" t="s">
        <v>1668</v>
      </c>
      <c r="B44" s="1696"/>
      <c r="C44" s="1696"/>
      <c r="D44" s="1696"/>
      <c r="E44" s="1696"/>
      <c r="F44" s="1696"/>
      <c r="G44" s="1696"/>
      <c r="H44" s="1696"/>
      <c r="I44" s="1696"/>
      <c r="J44" s="1696"/>
      <c r="K44" s="1696"/>
      <c r="L44" s="1696"/>
      <c r="M44" s="1696"/>
      <c r="N44" s="1696"/>
      <c r="O44" s="1696"/>
      <c r="P44" s="1696"/>
      <c r="Q44" s="1696"/>
      <c r="R44" s="1696"/>
      <c r="S44" s="1696"/>
      <c r="T44" s="1696"/>
      <c r="U44" s="1696"/>
    </row>
    <row r="45" spans="1:21" s="853" customFormat="1" ht="15" customHeight="1">
      <c r="A45" s="1702" t="s">
        <v>1718</v>
      </c>
      <c r="B45" s="1702"/>
      <c r="C45" s="1702"/>
      <c r="D45" s="1702"/>
      <c r="E45" s="1702"/>
      <c r="F45" s="1702"/>
      <c r="G45" s="1702"/>
      <c r="H45" s="1702"/>
      <c r="I45" s="1702"/>
      <c r="J45" s="1702"/>
      <c r="K45" s="1702"/>
      <c r="L45" s="1702"/>
      <c r="M45" s="1702"/>
      <c r="N45" s="1702"/>
      <c r="O45" s="1702"/>
      <c r="P45" s="1702"/>
      <c r="Q45" s="1702"/>
      <c r="R45" s="1702"/>
      <c r="S45" s="1702"/>
      <c r="T45" s="1702"/>
      <c r="U45" s="1702"/>
    </row>
  </sheetData>
  <mergeCells count="51">
    <mergeCell ref="A1:B1"/>
    <mergeCell ref="R1:S1"/>
    <mergeCell ref="T1:U1"/>
    <mergeCell ref="A2:B2"/>
    <mergeCell ref="R2:S2"/>
    <mergeCell ref="T2:U2"/>
    <mergeCell ref="C13:D13"/>
    <mergeCell ref="C14:D14"/>
    <mergeCell ref="A3:U3"/>
    <mergeCell ref="E4:S4"/>
    <mergeCell ref="A5:D6"/>
    <mergeCell ref="E5:F5"/>
    <mergeCell ref="G5:N5"/>
    <mergeCell ref="O5:U5"/>
    <mergeCell ref="C8:D8"/>
    <mergeCell ref="C9:D9"/>
    <mergeCell ref="C10:D10"/>
    <mergeCell ref="C11:D11"/>
    <mergeCell ref="C12:D12"/>
    <mergeCell ref="A44:U44"/>
    <mergeCell ref="A45:U45"/>
    <mergeCell ref="C32:D32"/>
    <mergeCell ref="C33:D33"/>
    <mergeCell ref="C34:D34"/>
    <mergeCell ref="C35:D35"/>
    <mergeCell ref="C36:D36"/>
    <mergeCell ref="C37:D37"/>
    <mergeCell ref="B27:B39"/>
    <mergeCell ref="C27:D27"/>
    <mergeCell ref="C28:D28"/>
    <mergeCell ref="C29:D29"/>
    <mergeCell ref="C30:D30"/>
    <mergeCell ref="C31:D31"/>
    <mergeCell ref="A7:A39"/>
    <mergeCell ref="B7:B26"/>
    <mergeCell ref="V1:W1"/>
    <mergeCell ref="C38:D38"/>
    <mergeCell ref="C39:D39"/>
    <mergeCell ref="A40:B40"/>
    <mergeCell ref="A43:U43"/>
    <mergeCell ref="C21:D21"/>
    <mergeCell ref="C22:D22"/>
    <mergeCell ref="C23:D23"/>
    <mergeCell ref="C24:C26"/>
    <mergeCell ref="C15:D15"/>
    <mergeCell ref="C16:D16"/>
    <mergeCell ref="C17:D17"/>
    <mergeCell ref="C18:D18"/>
    <mergeCell ref="C19:D19"/>
    <mergeCell ref="C20:D20"/>
    <mergeCell ref="C7:D7"/>
  </mergeCells>
  <phoneticPr fontId="15" type="noConversion"/>
  <hyperlinks>
    <hyperlink ref="V1" location="預告統計資料發布時間表!A1" display="回發布時間表" xr:uid="{E2A6BD99-3F90-429C-A3C7-AF35B7205CE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95723-A00D-4A6D-AAC1-721B86D9EF22}">
  <dimension ref="A1:K40"/>
  <sheetViews>
    <sheetView workbookViewId="0">
      <selection activeCell="I1" sqref="I1:J1"/>
    </sheetView>
  </sheetViews>
  <sheetFormatPr defaultColWidth="11.5546875" defaultRowHeight="13.8"/>
  <cols>
    <col min="1" max="8" width="19.6640625" style="1054" customWidth="1"/>
    <col min="9" max="16384" width="11.5546875" style="1054"/>
  </cols>
  <sheetData>
    <row r="1" spans="1:10" ht="14.4" thickBot="1">
      <c r="I1" s="1453" t="s">
        <v>49</v>
      </c>
      <c r="J1" s="1453"/>
    </row>
    <row r="2" spans="1:10" ht="16.8" thickBot="1">
      <c r="A2" s="1055" t="s">
        <v>1776</v>
      </c>
      <c r="E2" s="1056" t="s">
        <v>754</v>
      </c>
      <c r="F2" s="1717" t="s">
        <v>1889</v>
      </c>
      <c r="G2" s="1718"/>
      <c r="H2" s="1719"/>
    </row>
    <row r="3" spans="1:10" ht="16.8" thickBot="1">
      <c r="A3" s="1055" t="s">
        <v>1778</v>
      </c>
      <c r="B3" s="1057" t="s">
        <v>1890</v>
      </c>
      <c r="C3" s="1058"/>
      <c r="D3" s="1059"/>
      <c r="E3" s="1060" t="s">
        <v>1891</v>
      </c>
      <c r="F3" s="1061" t="s">
        <v>1892</v>
      </c>
      <c r="G3" s="1062"/>
      <c r="H3" s="1063"/>
    </row>
    <row r="4" spans="1:10">
      <c r="H4" s="1064"/>
    </row>
    <row r="5" spans="1:10" ht="24.6">
      <c r="A5" s="1720" t="s">
        <v>1893</v>
      </c>
      <c r="B5" s="1720"/>
      <c r="C5" s="1720"/>
      <c r="D5" s="1720"/>
      <c r="E5" s="1720"/>
      <c r="F5" s="1720"/>
      <c r="G5" s="1720"/>
      <c r="H5" s="1720"/>
    </row>
    <row r="8" spans="1:10" ht="16.2" customHeight="1" thickBot="1">
      <c r="A8" s="1065"/>
      <c r="B8" s="1721" t="s">
        <v>1490</v>
      </c>
      <c r="C8" s="1721"/>
      <c r="D8" s="1721"/>
      <c r="E8" s="1721"/>
      <c r="F8" s="1721"/>
      <c r="G8" s="1066"/>
      <c r="H8" s="1066" t="s">
        <v>1894</v>
      </c>
    </row>
    <row r="9" spans="1:10" ht="22.5" customHeight="1">
      <c r="A9" s="1067"/>
      <c r="B9" s="1722" t="s">
        <v>1895</v>
      </c>
      <c r="C9" s="1723"/>
      <c r="D9" s="1723"/>
      <c r="E9" s="1723"/>
      <c r="F9" s="1723"/>
      <c r="G9" s="1724"/>
      <c r="H9" s="1068"/>
    </row>
    <row r="10" spans="1:10" ht="21.75" customHeight="1">
      <c r="A10" s="1069" t="s">
        <v>1213</v>
      </c>
      <c r="B10" s="1725" t="s">
        <v>1176</v>
      </c>
      <c r="C10" s="1727" t="s">
        <v>1896</v>
      </c>
      <c r="D10" s="1728"/>
      <c r="E10" s="1728"/>
      <c r="F10" s="1729"/>
      <c r="G10" s="1730" t="s">
        <v>1897</v>
      </c>
      <c r="H10" s="1070" t="s">
        <v>1898</v>
      </c>
    </row>
    <row r="11" spans="1:10" ht="23.25" customHeight="1">
      <c r="A11" s="1071"/>
      <c r="B11" s="1726"/>
      <c r="C11" s="1072" t="s">
        <v>1899</v>
      </c>
      <c r="D11" s="1072" t="s">
        <v>1900</v>
      </c>
      <c r="E11" s="1072" t="s">
        <v>1901</v>
      </c>
      <c r="F11" s="1072" t="s">
        <v>1902</v>
      </c>
      <c r="G11" s="1731"/>
      <c r="H11" s="1071"/>
    </row>
    <row r="12" spans="1:10" ht="15">
      <c r="A12" s="1073">
        <f>B12+H12</f>
        <v>2630.5299999999997</v>
      </c>
      <c r="B12" s="1074">
        <f>C12+G12</f>
        <v>2627.43</v>
      </c>
      <c r="C12" s="1074">
        <f>SUM(D12:F12)</f>
        <v>2407.33</v>
      </c>
      <c r="D12" s="1074">
        <v>2051.5700000000002</v>
      </c>
      <c r="E12" s="1074">
        <v>55.68</v>
      </c>
      <c r="F12" s="1074">
        <v>300.08</v>
      </c>
      <c r="G12" s="1074">
        <v>220.1</v>
      </c>
      <c r="H12" s="1075">
        <v>3.1</v>
      </c>
    </row>
    <row r="13" spans="1:10" ht="19.95" customHeight="1">
      <c r="A13" s="1076"/>
      <c r="B13" s="1077"/>
      <c r="C13" s="1077"/>
      <c r="D13" s="1077"/>
      <c r="E13" s="1077"/>
      <c r="F13" s="1077"/>
      <c r="G13" s="1077"/>
      <c r="H13" s="1076"/>
    </row>
    <row r="14" spans="1:10" ht="19.95" customHeight="1">
      <c r="A14" s="1078"/>
      <c r="B14" s="1079"/>
      <c r="C14" s="1079"/>
      <c r="D14" s="1079"/>
      <c r="E14" s="1079"/>
      <c r="F14" s="1079"/>
      <c r="G14" s="1079"/>
      <c r="H14" s="1080" ph="1"/>
    </row>
    <row r="15" spans="1:10" ht="19.95" customHeight="1">
      <c r="A15" s="1081"/>
      <c r="B15" s="1081"/>
      <c r="C15" s="1081"/>
      <c r="D15" s="1081"/>
      <c r="E15" s="1081"/>
      <c r="F15" s="1081"/>
      <c r="G15" s="1081"/>
      <c r="H15" s="1081"/>
    </row>
    <row r="16" spans="1:10" ht="19.95" customHeight="1">
      <c r="A16" s="1082"/>
      <c r="B16" s="1083"/>
      <c r="C16" s="1083"/>
      <c r="D16" s="1083"/>
      <c r="E16" s="1083"/>
      <c r="F16" s="1083"/>
      <c r="G16" s="1083"/>
      <c r="H16" s="1082"/>
    </row>
    <row r="17" spans="1:8" ht="19.95" customHeight="1">
      <c r="A17" s="1081"/>
      <c r="B17" s="1081"/>
      <c r="C17" s="1081"/>
      <c r="D17" s="1081"/>
      <c r="E17" s="1081"/>
      <c r="F17" s="1081"/>
      <c r="G17" s="1081"/>
      <c r="H17" s="1081"/>
    </row>
    <row r="18" spans="1:8" ht="19.95" customHeight="1">
      <c r="A18" s="1081"/>
      <c r="B18" s="1081"/>
      <c r="C18" s="1081"/>
      <c r="D18" s="1081"/>
      <c r="E18" s="1081"/>
      <c r="F18" s="1081"/>
      <c r="G18" s="1081"/>
      <c r="H18" s="1081"/>
    </row>
    <row r="19" spans="1:8" ht="19.95" customHeight="1">
      <c r="A19" s="1081"/>
      <c r="B19" s="1081"/>
      <c r="C19" s="1081"/>
      <c r="D19" s="1081"/>
      <c r="E19" s="1081"/>
      <c r="F19" s="1081"/>
      <c r="G19" s="1081"/>
      <c r="H19" s="1081"/>
    </row>
    <row r="20" spans="1:8" ht="19.95" customHeight="1">
      <c r="A20" s="1081"/>
      <c r="B20" s="1081"/>
      <c r="C20" s="1081"/>
      <c r="D20" s="1081"/>
      <c r="E20" s="1081"/>
      <c r="F20" s="1081"/>
      <c r="G20" s="1081"/>
      <c r="H20" s="1081"/>
    </row>
    <row r="21" spans="1:8" ht="19.95" customHeight="1">
      <c r="A21" s="1081"/>
      <c r="B21" s="1081"/>
      <c r="C21" s="1081"/>
      <c r="D21" s="1081"/>
      <c r="E21" s="1081"/>
      <c r="F21" s="1081"/>
      <c r="G21" s="1081"/>
      <c r="H21" s="1081"/>
    </row>
    <row r="22" spans="1:8" ht="19.95" customHeight="1">
      <c r="A22" s="1081"/>
      <c r="B22" s="1081"/>
      <c r="C22" s="1081"/>
      <c r="D22" s="1081"/>
      <c r="E22" s="1081"/>
      <c r="F22" s="1081"/>
      <c r="G22" s="1081"/>
      <c r="H22" s="1081"/>
    </row>
    <row r="23" spans="1:8" ht="19.95" customHeight="1">
      <c r="A23" s="1081"/>
      <c r="B23" s="1081"/>
      <c r="C23" s="1081"/>
      <c r="D23" s="1081"/>
      <c r="E23" s="1081"/>
      <c r="F23" s="1081"/>
      <c r="G23" s="1081"/>
      <c r="H23" s="1081"/>
    </row>
    <row r="24" spans="1:8" ht="19.95" customHeight="1">
      <c r="A24" s="1081"/>
      <c r="B24" s="1084"/>
      <c r="C24" s="1084"/>
      <c r="D24" s="1084"/>
      <c r="E24" s="1084"/>
      <c r="F24" s="1084"/>
      <c r="G24" s="1084"/>
      <c r="H24" s="1081"/>
    </row>
    <row r="25" spans="1:8" ht="19.95" customHeight="1">
      <c r="A25" s="1081"/>
      <c r="B25" s="1081"/>
      <c r="C25" s="1081"/>
      <c r="D25" s="1081"/>
      <c r="E25" s="1081"/>
      <c r="F25" s="1081"/>
      <c r="G25" s="1081"/>
      <c r="H25" s="1081"/>
    </row>
    <row r="26" spans="1:8" ht="19.95" customHeight="1">
      <c r="A26" s="1081"/>
      <c r="B26" s="1081"/>
      <c r="C26" s="1081"/>
      <c r="D26" s="1081"/>
      <c r="E26" s="1081"/>
      <c r="F26" s="1081"/>
      <c r="G26" s="1081"/>
      <c r="H26" s="1081"/>
    </row>
    <row r="27" spans="1:8" ht="19.95" customHeight="1">
      <c r="A27" s="1081"/>
      <c r="B27" s="1081"/>
      <c r="C27" s="1081"/>
      <c r="D27" s="1081"/>
      <c r="E27" s="1081"/>
      <c r="F27" s="1081"/>
      <c r="G27" s="1081"/>
      <c r="H27" s="1081"/>
    </row>
    <row r="28" spans="1:8" ht="19.95" customHeight="1">
      <c r="A28" s="1081"/>
      <c r="B28" s="1081"/>
      <c r="C28" s="1081"/>
      <c r="D28" s="1081"/>
      <c r="E28" s="1081"/>
      <c r="F28" s="1081"/>
      <c r="G28" s="1081"/>
      <c r="H28" s="1081"/>
    </row>
    <row r="29" spans="1:8" ht="19.95" customHeight="1">
      <c r="A29" s="1081"/>
      <c r="B29" s="1081"/>
      <c r="C29" s="1081"/>
      <c r="D29" s="1081"/>
      <c r="E29" s="1081"/>
      <c r="F29" s="1081"/>
      <c r="G29" s="1081"/>
      <c r="H29" s="1081"/>
    </row>
    <row r="30" spans="1:8" ht="19.95" customHeight="1">
      <c r="A30" s="1081"/>
      <c r="B30" s="1081"/>
      <c r="C30" s="1081"/>
      <c r="D30" s="1081"/>
      <c r="E30" s="1081"/>
      <c r="F30" s="1081"/>
      <c r="G30" s="1081"/>
      <c r="H30" s="1081"/>
    </row>
    <row r="31" spans="1:8" ht="19.95" customHeight="1">
      <c r="A31" s="1081"/>
      <c r="B31" s="1081"/>
      <c r="C31" s="1081"/>
      <c r="D31" s="1081"/>
      <c r="E31" s="1081"/>
      <c r="F31" s="1081"/>
      <c r="G31" s="1081"/>
      <c r="H31" s="1081"/>
    </row>
    <row r="32" spans="1:8" ht="19.95" customHeight="1">
      <c r="A32" s="1081"/>
      <c r="B32" s="1081"/>
      <c r="C32" s="1081"/>
      <c r="D32" s="1081"/>
      <c r="E32" s="1081"/>
      <c r="F32" s="1081"/>
      <c r="G32" s="1081"/>
      <c r="H32" s="1081"/>
    </row>
    <row r="33" spans="1:11" ht="19.95" customHeight="1">
      <c r="A33" s="1081"/>
      <c r="B33" s="1081"/>
      <c r="C33" s="1081"/>
      <c r="D33" s="1081"/>
      <c r="E33" s="1081"/>
      <c r="F33" s="1081"/>
      <c r="G33" s="1081"/>
      <c r="H33" s="1081"/>
    </row>
    <row r="34" spans="1:11" ht="19.95" customHeight="1" thickBot="1">
      <c r="A34" s="1085"/>
      <c r="B34" s="1085"/>
      <c r="C34" s="1085"/>
      <c r="D34" s="1085"/>
      <c r="E34" s="1085"/>
      <c r="F34" s="1085"/>
      <c r="G34" s="1085"/>
      <c r="H34" s="1085"/>
    </row>
    <row r="35" spans="1:11" ht="9.6" customHeight="1">
      <c r="A35" s="1086"/>
      <c r="B35" s="1086"/>
      <c r="C35" s="1086"/>
      <c r="D35" s="1086"/>
      <c r="E35" s="1086"/>
      <c r="F35" s="1086"/>
      <c r="G35" s="1086"/>
    </row>
    <row r="36" spans="1:11" s="431" customFormat="1" ht="16.2">
      <c r="A36" s="509"/>
      <c r="B36" s="481"/>
      <c r="D36" s="621"/>
      <c r="F36" s="482"/>
      <c r="H36" s="482" t="s">
        <v>1903</v>
      </c>
      <c r="J36" s="482"/>
      <c r="K36" s="482"/>
    </row>
    <row r="37" spans="1:11" s="431" customFormat="1" ht="16.2">
      <c r="A37" s="1716"/>
      <c r="B37" s="1716"/>
      <c r="C37" s="392"/>
      <c r="D37" s="621"/>
      <c r="H37" s="430"/>
    </row>
    <row r="38" spans="1:11">
      <c r="F38" s="1066"/>
    </row>
    <row r="39" spans="1:11" s="1089" customFormat="1" ht="15">
      <c r="A39" s="1087" t="s">
        <v>1904</v>
      </c>
      <c r="B39" s="1087"/>
      <c r="C39" s="1087"/>
      <c r="D39" s="1087"/>
      <c r="E39" s="1087"/>
      <c r="F39" s="1088"/>
    </row>
    <row r="40" spans="1:11" s="1089" customFormat="1" ht="15">
      <c r="A40" s="1087" t="s">
        <v>1905</v>
      </c>
      <c r="B40" s="1087"/>
      <c r="C40" s="1087"/>
      <c r="D40" s="1087"/>
      <c r="E40" s="1087"/>
      <c r="F40" s="1087"/>
    </row>
  </sheetData>
  <mergeCells count="9">
    <mergeCell ref="A37:B37"/>
    <mergeCell ref="I1:J1"/>
    <mergeCell ref="F2:H2"/>
    <mergeCell ref="A5:H5"/>
    <mergeCell ref="B8:F8"/>
    <mergeCell ref="B9:G9"/>
    <mergeCell ref="B10:B11"/>
    <mergeCell ref="C10:F10"/>
    <mergeCell ref="G10:G11"/>
  </mergeCells>
  <phoneticPr fontId="15" type="noConversion"/>
  <hyperlinks>
    <hyperlink ref="I1" location="預告統計資料發布時間表!A1" display="回發布時間表" xr:uid="{8C327F82-0A68-4D7E-96DA-37DB385335A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185A-56FA-47FF-80C4-F12145E533B8}">
  <dimension ref="A1:M37"/>
  <sheetViews>
    <sheetView workbookViewId="0"/>
  </sheetViews>
  <sheetFormatPr defaultColWidth="9" defaultRowHeight="15"/>
  <cols>
    <col min="1" max="6" width="15.77734375" style="1093" customWidth="1"/>
    <col min="7" max="7" width="9" style="1093"/>
    <col min="8" max="8" width="7.21875" style="1093" customWidth="1"/>
    <col min="9" max="9" width="6.88671875" style="1093" customWidth="1"/>
    <col min="10" max="10" width="10.21875" style="1093" customWidth="1"/>
    <col min="11" max="11" width="18.77734375" style="1093" customWidth="1"/>
    <col min="12" max="16384" width="9" style="1093"/>
  </cols>
  <sheetData>
    <row r="1" spans="1:13" ht="16.8" thickBot="1">
      <c r="A1" s="1090" t="s">
        <v>1906</v>
      </c>
      <c r="B1" s="1091"/>
      <c r="C1" s="1092"/>
      <c r="H1" s="1734" t="s">
        <v>754</v>
      </c>
      <c r="I1" s="1735"/>
      <c r="J1" s="1736" t="s">
        <v>1889</v>
      </c>
      <c r="K1" s="1737"/>
      <c r="L1" s="1453" t="s">
        <v>49</v>
      </c>
      <c r="M1" s="1453"/>
    </row>
    <row r="2" spans="1:13" ht="16.8" thickBot="1">
      <c r="A2" s="1090" t="s">
        <v>1907</v>
      </c>
      <c r="B2" s="1094" t="s">
        <v>1890</v>
      </c>
      <c r="C2" s="1095"/>
      <c r="H2" s="1734" t="s">
        <v>1908</v>
      </c>
      <c r="I2" s="1735"/>
      <c r="J2" s="1738" t="s">
        <v>1909</v>
      </c>
      <c r="K2" s="1739"/>
    </row>
    <row r="3" spans="1:13" ht="7.5" customHeight="1">
      <c r="A3" s="1096"/>
      <c r="B3" s="1097"/>
      <c r="C3" s="1097"/>
      <c r="D3" s="1097"/>
      <c r="E3" s="1097"/>
      <c r="F3" s="1097"/>
      <c r="G3" s="1097"/>
      <c r="H3" s="1097"/>
      <c r="I3" s="1097"/>
      <c r="J3" s="1098"/>
      <c r="K3" s="1099"/>
    </row>
    <row r="4" spans="1:13" ht="19.8">
      <c r="A4" s="1092"/>
      <c r="B4" s="1100"/>
      <c r="C4" s="1101"/>
      <c r="D4" s="1740" t="s">
        <v>1910</v>
      </c>
      <c r="E4" s="1741"/>
      <c r="F4" s="1741"/>
      <c r="G4" s="1741"/>
      <c r="H4" s="1100"/>
      <c r="I4" s="1100"/>
      <c r="J4" s="1100"/>
      <c r="K4" s="1100"/>
    </row>
    <row r="5" spans="1:13" ht="18" customHeight="1">
      <c r="A5" s="1091"/>
      <c r="B5" s="1101"/>
      <c r="C5" s="1101"/>
      <c r="D5" s="1101"/>
      <c r="E5" s="1101"/>
      <c r="F5" s="1101"/>
      <c r="G5" s="1101"/>
      <c r="H5" s="1101"/>
      <c r="I5" s="1101"/>
      <c r="J5" s="1101"/>
      <c r="K5" s="1101"/>
    </row>
    <row r="6" spans="1:13" ht="16.8" thickBot="1">
      <c r="A6" s="1102"/>
      <c r="B6" s="1103"/>
      <c r="C6" s="1103"/>
      <c r="D6" s="1742" t="s">
        <v>1911</v>
      </c>
      <c r="E6" s="1742"/>
      <c r="F6" s="1742"/>
      <c r="G6" s="1742"/>
      <c r="H6" s="1104"/>
      <c r="I6" s="1104"/>
      <c r="J6" s="1104"/>
      <c r="K6" s="1104" t="s">
        <v>1912</v>
      </c>
    </row>
    <row r="7" spans="1:13">
      <c r="A7" s="1105" t="s">
        <v>1913</v>
      </c>
      <c r="B7" s="1106" t="s">
        <v>1914</v>
      </c>
      <c r="C7" s="1105" t="s">
        <v>1915</v>
      </c>
      <c r="D7" s="1107" t="s">
        <v>1916</v>
      </c>
      <c r="E7" s="1108" t="s">
        <v>1917</v>
      </c>
      <c r="F7" s="1108" t="s">
        <v>1918</v>
      </c>
      <c r="G7" s="1743" t="s">
        <v>1919</v>
      </c>
      <c r="H7" s="1744"/>
      <c r="I7" s="1743" t="s">
        <v>1920</v>
      </c>
      <c r="J7" s="1744"/>
      <c r="K7" s="1109" t="s">
        <v>1921</v>
      </c>
    </row>
    <row r="8" spans="1:13" ht="6.75" customHeight="1">
      <c r="A8" s="1110"/>
      <c r="B8" s="1111"/>
      <c r="C8" s="1111"/>
      <c r="D8" s="1111"/>
      <c r="E8" s="1111"/>
      <c r="F8" s="1111"/>
      <c r="G8" s="1745"/>
      <c r="H8" s="1745"/>
      <c r="I8" s="1112"/>
      <c r="J8" s="1113"/>
      <c r="K8" s="1092"/>
    </row>
    <row r="9" spans="1:13" ht="16.2">
      <c r="A9" s="727" t="s">
        <v>1176</v>
      </c>
      <c r="B9" s="1114">
        <v>4</v>
      </c>
      <c r="C9" s="1111">
        <v>213</v>
      </c>
      <c r="D9" s="1111">
        <v>63</v>
      </c>
      <c r="E9" s="1111">
        <v>49</v>
      </c>
      <c r="F9" s="1111">
        <v>180</v>
      </c>
      <c r="G9" s="1745">
        <v>227</v>
      </c>
      <c r="H9" s="1745"/>
      <c r="I9" s="1732">
        <v>66</v>
      </c>
      <c r="J9" s="1746"/>
      <c r="K9" s="1092">
        <v>381</v>
      </c>
    </row>
    <row r="10" spans="1:13" ht="7.5" customHeight="1">
      <c r="A10" s="727"/>
      <c r="B10" s="1114"/>
      <c r="C10" s="1111"/>
      <c r="D10" s="1111"/>
      <c r="E10" s="1111"/>
      <c r="F10" s="1111"/>
      <c r="G10" s="1732"/>
      <c r="H10" s="1733"/>
      <c r="I10" s="1112"/>
      <c r="J10" s="1113"/>
      <c r="K10" s="1092"/>
    </row>
    <row r="11" spans="1:13" ht="15.9" customHeight="1">
      <c r="A11" s="727"/>
      <c r="B11" s="738"/>
      <c r="C11" s="1111"/>
      <c r="D11" s="1111"/>
      <c r="E11" s="1111"/>
      <c r="F11" s="1111"/>
      <c r="G11" s="1745"/>
      <c r="H11" s="1745"/>
      <c r="I11" s="1112"/>
      <c r="J11" s="1113"/>
      <c r="K11" s="1092"/>
    </row>
    <row r="12" spans="1:13" ht="15.9" customHeight="1">
      <c r="A12" s="727"/>
      <c r="B12" s="738"/>
      <c r="C12" s="1111"/>
      <c r="D12" s="1111"/>
      <c r="E12" s="1111"/>
      <c r="F12" s="1111"/>
      <c r="G12" s="1745"/>
      <c r="H12" s="1745"/>
      <c r="I12" s="1112"/>
      <c r="J12" s="1113"/>
      <c r="K12" s="1092"/>
    </row>
    <row r="13" spans="1:13" ht="15.9" customHeight="1">
      <c r="A13" s="727"/>
      <c r="B13" s="738"/>
      <c r="C13" s="1111"/>
      <c r="D13" s="1111"/>
      <c r="E13" s="1111"/>
      <c r="F13" s="1111"/>
      <c r="G13" s="1745"/>
      <c r="H13" s="1745"/>
      <c r="I13" s="1112"/>
      <c r="J13" s="1113"/>
      <c r="K13" s="1092"/>
    </row>
    <row r="14" spans="1:13" ht="15.9" customHeight="1">
      <c r="B14" s="738"/>
      <c r="C14" s="1111"/>
      <c r="D14" s="1111"/>
      <c r="E14" s="1111"/>
      <c r="F14" s="1111"/>
      <c r="G14" s="1745"/>
      <c r="H14" s="1745"/>
      <c r="I14" s="1112"/>
      <c r="J14" s="1113"/>
      <c r="K14" s="1092"/>
    </row>
    <row r="15" spans="1:13" ht="15.9" customHeight="1">
      <c r="A15" s="727"/>
      <c r="B15" s="738"/>
      <c r="C15" s="1111"/>
      <c r="D15" s="1111"/>
      <c r="E15" s="1111"/>
      <c r="F15" s="1111"/>
      <c r="G15" s="1745"/>
      <c r="H15" s="1745"/>
      <c r="I15" s="1112"/>
      <c r="J15" s="1113"/>
      <c r="K15" s="1092"/>
    </row>
    <row r="16" spans="1:13" ht="15.9" customHeight="1">
      <c r="A16" s="727"/>
      <c r="B16" s="738"/>
      <c r="C16" s="1111"/>
      <c r="D16" s="1111"/>
      <c r="E16" s="1111"/>
      <c r="F16" s="1111"/>
      <c r="G16" s="1745"/>
      <c r="H16" s="1745"/>
      <c r="I16" s="1112"/>
      <c r="J16" s="1113"/>
      <c r="K16" s="1092"/>
    </row>
    <row r="17" spans="1:11" ht="15.9" customHeight="1">
      <c r="A17" s="727"/>
      <c r="B17" s="738"/>
      <c r="C17" s="1111"/>
      <c r="D17" s="1111"/>
      <c r="E17" s="1111"/>
      <c r="F17" s="1111"/>
      <c r="G17" s="1745"/>
      <c r="H17" s="1745"/>
      <c r="I17" s="1112"/>
      <c r="J17" s="1113"/>
      <c r="K17" s="1092"/>
    </row>
    <row r="18" spans="1:11" ht="15.9" customHeight="1">
      <c r="A18" s="727"/>
      <c r="B18" s="738"/>
      <c r="C18" s="1111"/>
      <c r="D18" s="1111"/>
      <c r="E18" s="1111"/>
      <c r="F18" s="1111"/>
      <c r="G18" s="1745"/>
      <c r="H18" s="1745"/>
      <c r="I18" s="1112"/>
      <c r="J18" s="1113"/>
      <c r="K18" s="1092"/>
    </row>
    <row r="19" spans="1:11" ht="15.9" customHeight="1">
      <c r="A19" s="727"/>
      <c r="B19" s="738"/>
      <c r="C19" s="1111"/>
      <c r="D19" s="1111"/>
      <c r="E19" s="1111"/>
      <c r="F19" s="1111"/>
      <c r="G19" s="1745"/>
      <c r="H19" s="1745"/>
      <c r="I19" s="1112"/>
      <c r="J19" s="1113"/>
      <c r="K19" s="1092"/>
    </row>
    <row r="20" spans="1:11" ht="15.9" customHeight="1">
      <c r="A20" s="727"/>
      <c r="B20" s="738"/>
      <c r="C20" s="1111"/>
      <c r="D20" s="1111"/>
      <c r="E20" s="1111"/>
      <c r="F20" s="1111"/>
      <c r="G20" s="1745"/>
      <c r="H20" s="1745"/>
      <c r="I20" s="1112"/>
      <c r="J20" s="1113"/>
      <c r="K20" s="1092"/>
    </row>
    <row r="21" spans="1:11" ht="15.9" customHeight="1">
      <c r="A21" s="727"/>
      <c r="B21" s="738"/>
      <c r="C21" s="1111"/>
      <c r="D21" s="1111"/>
      <c r="E21" s="1111"/>
      <c r="F21" s="1111"/>
      <c r="G21" s="1745"/>
      <c r="H21" s="1745"/>
      <c r="I21" s="1112"/>
      <c r="J21" s="1113"/>
      <c r="K21" s="1092"/>
    </row>
    <row r="22" spans="1:11" ht="15.9" customHeight="1">
      <c r="A22" s="727"/>
      <c r="B22" s="738"/>
      <c r="C22" s="1111"/>
      <c r="D22" s="1111"/>
      <c r="E22" s="1111"/>
      <c r="F22" s="1111"/>
      <c r="G22" s="1745"/>
      <c r="H22" s="1745"/>
      <c r="I22" s="1112"/>
      <c r="J22" s="1113"/>
      <c r="K22" s="1092"/>
    </row>
    <row r="23" spans="1:11" ht="15.9" customHeight="1">
      <c r="A23" s="727"/>
      <c r="B23" s="738"/>
      <c r="C23" s="1111"/>
      <c r="D23" s="1111"/>
      <c r="E23" s="1111"/>
      <c r="F23" s="1111"/>
      <c r="G23" s="1745"/>
      <c r="H23" s="1745"/>
      <c r="I23" s="1112"/>
      <c r="J23" s="1113"/>
      <c r="K23" s="1092"/>
    </row>
    <row r="24" spans="1:11" ht="15.9" customHeight="1">
      <c r="A24" s="727"/>
      <c r="B24" s="738"/>
      <c r="C24" s="1111"/>
      <c r="D24" s="1111"/>
      <c r="E24" s="1111"/>
      <c r="F24" s="1111"/>
      <c r="G24" s="1745"/>
      <c r="H24" s="1745"/>
      <c r="I24" s="1112"/>
      <c r="J24" s="1113"/>
      <c r="K24" s="1092"/>
    </row>
    <row r="25" spans="1:11" ht="15.9" customHeight="1">
      <c r="A25" s="727"/>
      <c r="B25" s="738"/>
      <c r="C25" s="1111"/>
      <c r="D25" s="1111"/>
      <c r="E25" s="1111"/>
      <c r="F25" s="1115"/>
      <c r="G25" s="1745"/>
      <c r="H25" s="1745"/>
      <c r="I25" s="1112"/>
      <c r="J25" s="1113"/>
      <c r="K25" s="1092"/>
    </row>
    <row r="26" spans="1:11" ht="15.9" customHeight="1">
      <c r="A26" s="727"/>
      <c r="B26" s="738"/>
      <c r="C26" s="1111"/>
      <c r="D26" s="1111"/>
      <c r="E26" s="1114"/>
      <c r="F26" s="1111"/>
      <c r="G26" s="1745"/>
      <c r="H26" s="1745"/>
      <c r="I26" s="1112"/>
      <c r="J26" s="1113"/>
      <c r="K26" s="1092"/>
    </row>
    <row r="27" spans="1:11" ht="15.9" customHeight="1">
      <c r="A27" s="727"/>
      <c r="B27" s="738"/>
      <c r="C27" s="1114"/>
      <c r="D27" s="1114"/>
      <c r="E27" s="1114"/>
      <c r="F27" s="1111"/>
      <c r="G27" s="1745"/>
      <c r="H27" s="1745"/>
      <c r="I27" s="1112"/>
      <c r="J27" s="1113"/>
      <c r="K27" s="1092"/>
    </row>
    <row r="28" spans="1:11" ht="15.9" customHeight="1">
      <c r="A28" s="727"/>
      <c r="B28" s="738"/>
      <c r="C28" s="1114"/>
      <c r="D28" s="1114"/>
      <c r="E28" s="1114"/>
      <c r="F28" s="1114"/>
      <c r="G28" s="1745"/>
      <c r="H28" s="1745"/>
      <c r="I28" s="1112"/>
      <c r="J28" s="1113"/>
      <c r="K28" s="1092"/>
    </row>
    <row r="29" spans="1:11" ht="15.9" customHeight="1">
      <c r="A29" s="727"/>
      <c r="B29" s="738"/>
      <c r="C29" s="1111"/>
      <c r="D29" s="1111"/>
      <c r="E29" s="1111"/>
      <c r="F29" s="1111"/>
      <c r="G29" s="1745"/>
      <c r="H29" s="1745"/>
      <c r="I29" s="1112"/>
      <c r="J29" s="1113"/>
      <c r="K29" s="1092"/>
    </row>
    <row r="30" spans="1:11" ht="15.9" customHeight="1">
      <c r="A30" s="727"/>
      <c r="B30" s="738"/>
      <c r="C30" s="1111"/>
      <c r="D30" s="1111"/>
      <c r="E30" s="1111"/>
      <c r="F30" s="1111"/>
      <c r="G30" s="1745"/>
      <c r="H30" s="1745"/>
      <c r="I30" s="1112"/>
      <c r="J30" s="1113"/>
      <c r="K30" s="1092"/>
    </row>
    <row r="31" spans="1:11" ht="15.9" customHeight="1">
      <c r="A31" s="727"/>
      <c r="B31" s="738"/>
      <c r="C31" s="1111"/>
      <c r="D31" s="1111"/>
      <c r="E31" s="1111"/>
      <c r="F31" s="1111"/>
      <c r="G31" s="1745"/>
      <c r="H31" s="1745"/>
      <c r="I31" s="1112"/>
      <c r="J31" s="1113"/>
      <c r="K31" s="1092"/>
    </row>
    <row r="32" spans="1:11" ht="15.9" customHeight="1">
      <c r="A32" s="727"/>
      <c r="B32" s="738"/>
      <c r="C32" s="1111"/>
      <c r="D32" s="1111"/>
      <c r="E32" s="1111"/>
      <c r="F32" s="1111"/>
      <c r="G32" s="1745"/>
      <c r="H32" s="1745"/>
      <c r="I32" s="1112"/>
      <c r="J32" s="1113"/>
      <c r="K32" s="1092"/>
    </row>
    <row r="33" spans="1:13" ht="15.9" customHeight="1">
      <c r="A33" s="727"/>
      <c r="B33" s="738"/>
      <c r="C33" s="1111"/>
      <c r="D33" s="1111"/>
      <c r="E33" s="1111"/>
      <c r="F33" s="1111"/>
      <c r="G33" s="1745"/>
      <c r="H33" s="1745"/>
      <c r="I33" s="1112"/>
      <c r="J33" s="1113"/>
      <c r="K33" s="1092"/>
    </row>
    <row r="34" spans="1:13" ht="16.8" thickBot="1">
      <c r="A34" s="728"/>
      <c r="B34" s="1116"/>
      <c r="C34" s="1117"/>
      <c r="D34" s="1117"/>
      <c r="E34" s="1117"/>
      <c r="F34" s="1117"/>
      <c r="G34" s="1748"/>
      <c r="H34" s="1748"/>
      <c r="I34" s="1118"/>
      <c r="J34" s="1119"/>
      <c r="K34" s="1102"/>
    </row>
    <row r="35" spans="1:13" s="431" customFormat="1" ht="16.2">
      <c r="A35" s="509"/>
      <c r="B35" s="1120"/>
      <c r="C35" s="1120"/>
      <c r="D35" s="1120"/>
      <c r="E35" s="1120"/>
      <c r="G35" s="1121"/>
      <c r="H35" s="1121"/>
      <c r="J35" s="1747" t="s">
        <v>1922</v>
      </c>
      <c r="K35" s="1747"/>
      <c r="L35" s="430"/>
      <c r="M35" s="430"/>
    </row>
    <row r="36" spans="1:13" s="431" customFormat="1" ht="16.2">
      <c r="A36" s="430" t="s">
        <v>1923</v>
      </c>
      <c r="B36" s="430"/>
      <c r="C36" s="430"/>
      <c r="D36" s="430"/>
      <c r="E36" s="482"/>
      <c r="F36" s="482"/>
    </row>
    <row r="37" spans="1:13" s="431" customFormat="1" ht="16.2">
      <c r="A37" s="730" t="s">
        <v>1905</v>
      </c>
      <c r="B37" s="430"/>
      <c r="C37" s="430"/>
      <c r="D37" s="430"/>
      <c r="E37" s="430"/>
      <c r="F37" s="430"/>
    </row>
  </sheetData>
  <mergeCells count="38">
    <mergeCell ref="J35:K35"/>
    <mergeCell ref="L1:M1"/>
    <mergeCell ref="G29:H29"/>
    <mergeCell ref="G30:H30"/>
    <mergeCell ref="G31:H31"/>
    <mergeCell ref="G32:H32"/>
    <mergeCell ref="G33:H33"/>
    <mergeCell ref="G34:H34"/>
    <mergeCell ref="G23:H23"/>
    <mergeCell ref="G24:H24"/>
    <mergeCell ref="G25:H25"/>
    <mergeCell ref="G26:H26"/>
    <mergeCell ref="G27:H27"/>
    <mergeCell ref="G28:H28"/>
    <mergeCell ref="G17:H17"/>
    <mergeCell ref="G18:H18"/>
    <mergeCell ref="G19:H19"/>
    <mergeCell ref="G20:H20"/>
    <mergeCell ref="G21:H21"/>
    <mergeCell ref="G22:H22"/>
    <mergeCell ref="G11:H11"/>
    <mergeCell ref="G12:H12"/>
    <mergeCell ref="G13:H13"/>
    <mergeCell ref="G14:H14"/>
    <mergeCell ref="G15:H15"/>
    <mergeCell ref="G16:H16"/>
    <mergeCell ref="G10:H10"/>
    <mergeCell ref="H1:I1"/>
    <mergeCell ref="J1:K1"/>
    <mergeCell ref="H2:I2"/>
    <mergeCell ref="J2:K2"/>
    <mergeCell ref="D4:G4"/>
    <mergeCell ref="D6:G6"/>
    <mergeCell ref="G7:H7"/>
    <mergeCell ref="I7:J7"/>
    <mergeCell ref="G8:H8"/>
    <mergeCell ref="G9:H9"/>
    <mergeCell ref="I9:J9"/>
  </mergeCells>
  <phoneticPr fontId="15" type="noConversion"/>
  <hyperlinks>
    <hyperlink ref="L1" location="預告統計資料發布時間表!A1" display="回發布時間表" xr:uid="{968F12D3-E6A8-47BB-BE81-09AC284547E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A5B7-7553-492F-B369-36C5493BE399}">
  <dimension ref="A1:J25"/>
  <sheetViews>
    <sheetView topLeftCell="A3" workbookViewId="0"/>
  </sheetViews>
  <sheetFormatPr defaultRowHeight="16.2"/>
  <cols>
    <col min="1" max="1" width="30.6640625" style="431" customWidth="1"/>
    <col min="2" max="2" width="34.21875" style="431" customWidth="1"/>
    <col min="3" max="3" width="19.5546875" style="431" customWidth="1"/>
    <col min="4" max="4" width="13.109375" style="431" customWidth="1"/>
    <col min="5" max="5" width="11.88671875" style="431" customWidth="1"/>
    <col min="6" max="10" width="12.5546875" style="431" customWidth="1"/>
    <col min="11" max="16384" width="8.88671875" style="431"/>
  </cols>
  <sheetData>
    <row r="1" spans="1:10" s="430" customFormat="1" ht="20.399999999999999" hidden="1" thickBot="1">
      <c r="A1" s="430" t="s">
        <v>1930</v>
      </c>
      <c r="C1" s="430" t="s">
        <v>1931</v>
      </c>
      <c r="D1" s="430" t="s">
        <v>1932</v>
      </c>
      <c r="E1" s="1124"/>
    </row>
    <row r="2" spans="1:10" s="430" customFormat="1" ht="114" hidden="1" thickBot="1">
      <c r="A2" s="483" t="s">
        <v>1933</v>
      </c>
      <c r="B2" s="623"/>
      <c r="C2" s="1125"/>
      <c r="D2" s="430" t="s">
        <v>1934</v>
      </c>
    </row>
    <row r="3" spans="1:10" ht="17.399999999999999" thickTop="1" thickBot="1">
      <c r="A3" s="1126" t="s">
        <v>1373</v>
      </c>
      <c r="B3" s="1123"/>
      <c r="C3" s="820"/>
      <c r="D3" s="820"/>
      <c r="E3" s="1127" t="s">
        <v>754</v>
      </c>
      <c r="F3" s="1763" t="s">
        <v>1935</v>
      </c>
      <c r="G3" s="1764"/>
      <c r="H3" s="1453" t="s">
        <v>49</v>
      </c>
      <c r="I3" s="1453"/>
    </row>
    <row r="4" spans="1:10" ht="17.399999999999999" thickTop="1" thickBot="1">
      <c r="A4" s="1130" t="s">
        <v>1936</v>
      </c>
      <c r="B4" s="1765" t="s">
        <v>1937</v>
      </c>
      <c r="C4" s="1766"/>
      <c r="D4" s="1766"/>
      <c r="E4" s="1133" t="s">
        <v>1198</v>
      </c>
      <c r="F4" s="1763" t="s">
        <v>1938</v>
      </c>
      <c r="G4" s="1764"/>
      <c r="H4" s="1134"/>
      <c r="I4" s="1129"/>
    </row>
    <row r="5" spans="1:10" ht="33.6" thickTop="1">
      <c r="A5" s="1767" t="s">
        <v>1939</v>
      </c>
      <c r="B5" s="1767"/>
      <c r="C5" s="1767"/>
      <c r="D5" s="1767"/>
      <c r="E5" s="1768"/>
      <c r="F5" s="1768"/>
      <c r="G5" s="1768"/>
      <c r="H5" s="1135"/>
      <c r="I5" s="1135"/>
      <c r="J5" s="1135"/>
    </row>
    <row r="6" spans="1:10" ht="16.8" thickBot="1">
      <c r="A6" s="1756" t="s">
        <v>1940</v>
      </c>
      <c r="B6" s="1756"/>
      <c r="C6" s="1756"/>
      <c r="D6" s="1756"/>
      <c r="E6" s="1757"/>
      <c r="F6" s="1757"/>
      <c r="G6" s="1757"/>
      <c r="H6" s="1122"/>
      <c r="I6" s="1122"/>
      <c r="J6" s="1122"/>
    </row>
    <row r="7" spans="1:10" s="797" customFormat="1" ht="66" customHeight="1" thickBot="1">
      <c r="A7" s="1136" t="s">
        <v>1155</v>
      </c>
      <c r="B7" s="1137" t="s">
        <v>1079</v>
      </c>
      <c r="C7" s="1758" t="s">
        <v>1248</v>
      </c>
      <c r="D7" s="1759"/>
      <c r="E7" s="1758" t="s">
        <v>1237</v>
      </c>
      <c r="F7" s="1759"/>
      <c r="G7" s="1760"/>
    </row>
    <row r="8" spans="1:10" s="293" customFormat="1">
      <c r="A8" s="1138" t="s">
        <v>1079</v>
      </c>
      <c r="B8" s="1139" t="s">
        <v>1214</v>
      </c>
      <c r="C8" s="1752" t="s">
        <v>1214</v>
      </c>
      <c r="D8" s="1753"/>
      <c r="E8" s="1753" t="s">
        <v>1214</v>
      </c>
      <c r="F8" s="1753"/>
      <c r="G8" s="1753"/>
    </row>
    <row r="9" spans="1:10" s="293" customFormat="1" ht="32.4">
      <c r="A9" s="1140" t="s">
        <v>1941</v>
      </c>
      <c r="B9" s="1141" t="s">
        <v>1214</v>
      </c>
      <c r="C9" s="1754" t="s">
        <v>1214</v>
      </c>
      <c r="D9" s="1755"/>
      <c r="E9" s="1755" t="s">
        <v>1214</v>
      </c>
      <c r="F9" s="1755"/>
      <c r="G9" s="1755"/>
    </row>
    <row r="10" spans="1:10" s="293" customFormat="1" ht="32.4">
      <c r="A10" s="1140" t="s">
        <v>1942</v>
      </c>
      <c r="B10" s="1143" t="s">
        <v>1214</v>
      </c>
      <c r="C10" s="1754" t="s">
        <v>1214</v>
      </c>
      <c r="D10" s="1755"/>
      <c r="E10" s="1755" t="s">
        <v>1214</v>
      </c>
      <c r="F10" s="1755"/>
      <c r="G10" s="1755"/>
    </row>
    <row r="11" spans="1:10" s="293" customFormat="1" ht="16.8" thickBot="1">
      <c r="A11" s="1144" t="s">
        <v>1943</v>
      </c>
      <c r="B11" s="1145" t="s">
        <v>1214</v>
      </c>
      <c r="C11" s="1761" t="s">
        <v>1214</v>
      </c>
      <c r="D11" s="1762"/>
      <c r="E11" s="1762" t="s">
        <v>1214</v>
      </c>
      <c r="F11" s="1762"/>
      <c r="G11" s="1762"/>
    </row>
    <row r="12" spans="1:10" s="293" customFormat="1">
      <c r="A12" s="1158"/>
      <c r="B12" s="1143"/>
      <c r="C12" s="1141"/>
      <c r="D12" s="1142"/>
      <c r="E12" s="1751" t="s">
        <v>1955</v>
      </c>
      <c r="F12" s="1751"/>
      <c r="G12" s="1751"/>
    </row>
    <row r="13" spans="1:10" s="1147" customFormat="1">
      <c r="A13" s="1749" t="s">
        <v>1227</v>
      </c>
      <c r="B13" s="1749"/>
      <c r="C13" s="1749"/>
      <c r="D13" s="1749"/>
      <c r="E13" s="1146"/>
      <c r="F13" s="1146"/>
      <c r="G13" s="1146"/>
      <c r="H13" s="1146"/>
      <c r="I13" s="1146"/>
      <c r="J13" s="1146"/>
    </row>
    <row r="14" spans="1:10">
      <c r="A14" s="1749" t="s">
        <v>1944</v>
      </c>
      <c r="B14" s="1749"/>
      <c r="C14" s="1749"/>
      <c r="D14" s="1749"/>
      <c r="E14" s="1750"/>
      <c r="F14" s="1750"/>
      <c r="G14" s="1750"/>
      <c r="H14" s="1146"/>
      <c r="I14" s="1146"/>
      <c r="J14" s="1146"/>
    </row>
    <row r="15" spans="1:10">
      <c r="B15" s="1148"/>
      <c r="C15" s="1148"/>
    </row>
    <row r="25" spans="4:4" hidden="1">
      <c r="D25" s="431" t="s">
        <v>1945</v>
      </c>
    </row>
  </sheetData>
  <mergeCells count="19">
    <mergeCell ref="A6:G6"/>
    <mergeCell ref="C7:D7"/>
    <mergeCell ref="E7:G7"/>
    <mergeCell ref="H3:I3"/>
    <mergeCell ref="C11:D11"/>
    <mergeCell ref="E11:G11"/>
    <mergeCell ref="F3:G3"/>
    <mergeCell ref="B4:D4"/>
    <mergeCell ref="F4:G4"/>
    <mergeCell ref="A5:G5"/>
    <mergeCell ref="A13:D13"/>
    <mergeCell ref="A14:G14"/>
    <mergeCell ref="E12:G12"/>
    <mergeCell ref="C8:D8"/>
    <mergeCell ref="E8:G8"/>
    <mergeCell ref="C9:D9"/>
    <mergeCell ref="E9:G9"/>
    <mergeCell ref="C10:D10"/>
    <mergeCell ref="E10:G10"/>
  </mergeCells>
  <phoneticPr fontId="15" type="noConversion"/>
  <hyperlinks>
    <hyperlink ref="H3" location="預告統計資料發布時間表!A1" display="回發布時間表" xr:uid="{8C0F9A9C-6117-40F1-B3F2-98707845B8A6}"/>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01DF-02AB-4F68-975D-908844C6DCCD}">
  <dimension ref="A1:J25"/>
  <sheetViews>
    <sheetView topLeftCell="A3" workbookViewId="0"/>
  </sheetViews>
  <sheetFormatPr defaultRowHeight="16.2"/>
  <cols>
    <col min="1" max="1" width="30.6640625" style="431" customWidth="1"/>
    <col min="2" max="2" width="34.21875" style="431" customWidth="1"/>
    <col min="3" max="3" width="19.5546875" style="431" customWidth="1"/>
    <col min="4" max="4" width="13.109375" style="431" customWidth="1"/>
    <col min="5" max="5" width="11.88671875" style="431" customWidth="1"/>
    <col min="6" max="10" width="12.5546875" style="431" customWidth="1"/>
    <col min="11" max="16384" width="8.88671875" style="431"/>
  </cols>
  <sheetData>
    <row r="1" spans="1:10" s="430" customFormat="1" ht="20.399999999999999" hidden="1" thickBot="1">
      <c r="A1" s="430" t="s">
        <v>1930</v>
      </c>
      <c r="C1" s="430" t="s">
        <v>1931</v>
      </c>
      <c r="D1" s="430" t="s">
        <v>1932</v>
      </c>
      <c r="E1" s="1124"/>
    </row>
    <row r="2" spans="1:10" s="430" customFormat="1" ht="114" hidden="1" thickBot="1">
      <c r="A2" s="483" t="s">
        <v>1933</v>
      </c>
      <c r="B2" s="623"/>
      <c r="C2" s="1125"/>
      <c r="D2" s="430" t="s">
        <v>1934</v>
      </c>
    </row>
    <row r="3" spans="1:10" ht="17.399999999999999" thickTop="1" thickBot="1">
      <c r="A3" s="1126" t="s">
        <v>1373</v>
      </c>
      <c r="B3" s="1123"/>
      <c r="C3" s="820"/>
      <c r="D3" s="820"/>
      <c r="E3" s="1127" t="s">
        <v>754</v>
      </c>
      <c r="F3" s="1763" t="s">
        <v>1935</v>
      </c>
      <c r="G3" s="1764"/>
      <c r="H3" s="1453" t="s">
        <v>49</v>
      </c>
      <c r="I3" s="1453"/>
    </row>
    <row r="4" spans="1:10" ht="17.399999999999999" thickTop="1" thickBot="1">
      <c r="A4" s="1130" t="s">
        <v>1936</v>
      </c>
      <c r="B4" s="1765" t="s">
        <v>1937</v>
      </c>
      <c r="C4" s="1766"/>
      <c r="D4" s="1766"/>
      <c r="E4" s="1133" t="s">
        <v>1198</v>
      </c>
      <c r="F4" s="1763" t="s">
        <v>1938</v>
      </c>
      <c r="G4" s="1764"/>
      <c r="H4" s="1134"/>
      <c r="I4" s="1129"/>
    </row>
    <row r="5" spans="1:10" ht="33.6" thickTop="1">
      <c r="A5" s="1767" t="s">
        <v>1939</v>
      </c>
      <c r="B5" s="1767"/>
      <c r="C5" s="1767"/>
      <c r="D5" s="1767"/>
      <c r="E5" s="1768"/>
      <c r="F5" s="1768"/>
      <c r="G5" s="1768"/>
      <c r="H5" s="1135"/>
      <c r="I5" s="1135"/>
      <c r="J5" s="1135"/>
    </row>
    <row r="6" spans="1:10" ht="16.8" thickBot="1">
      <c r="A6" s="1756" t="s">
        <v>2157</v>
      </c>
      <c r="B6" s="1756"/>
      <c r="C6" s="1756"/>
      <c r="D6" s="1756"/>
      <c r="E6" s="1757"/>
      <c r="F6" s="1757"/>
      <c r="G6" s="1757"/>
      <c r="H6" s="1122"/>
      <c r="I6" s="1122"/>
      <c r="J6" s="1122"/>
    </row>
    <row r="7" spans="1:10" s="797" customFormat="1" ht="66" customHeight="1" thickBot="1">
      <c r="A7" s="1136" t="s">
        <v>1155</v>
      </c>
      <c r="B7" s="1137" t="s">
        <v>1079</v>
      </c>
      <c r="C7" s="1758" t="s">
        <v>1248</v>
      </c>
      <c r="D7" s="1759"/>
      <c r="E7" s="1758" t="s">
        <v>1237</v>
      </c>
      <c r="F7" s="1759"/>
      <c r="G7" s="1760"/>
    </row>
    <row r="8" spans="1:10" s="293" customFormat="1">
      <c r="A8" s="1138" t="s">
        <v>1079</v>
      </c>
      <c r="B8" s="1139" t="s">
        <v>1214</v>
      </c>
      <c r="C8" s="1769" t="s">
        <v>1214</v>
      </c>
      <c r="D8" s="1770"/>
      <c r="E8" s="1770" t="s">
        <v>1214</v>
      </c>
      <c r="F8" s="1770"/>
      <c r="G8" s="1770"/>
    </row>
    <row r="9" spans="1:10" s="293" customFormat="1" ht="32.4">
      <c r="A9" s="1140" t="s">
        <v>1941</v>
      </c>
      <c r="B9" s="1141" t="s">
        <v>1214</v>
      </c>
      <c r="C9" s="1754" t="s">
        <v>1214</v>
      </c>
      <c r="D9" s="1755"/>
      <c r="E9" s="1755" t="s">
        <v>1214</v>
      </c>
      <c r="F9" s="1755"/>
      <c r="G9" s="1755"/>
    </row>
    <row r="10" spans="1:10" s="293" customFormat="1" ht="32.4">
      <c r="A10" s="1140" t="s">
        <v>1942</v>
      </c>
      <c r="B10" s="1143" t="s">
        <v>1214</v>
      </c>
      <c r="C10" s="1754" t="s">
        <v>1214</v>
      </c>
      <c r="D10" s="1755"/>
      <c r="E10" s="1755" t="s">
        <v>1214</v>
      </c>
      <c r="F10" s="1755"/>
      <c r="G10" s="1755"/>
    </row>
    <row r="11" spans="1:10" s="293" customFormat="1" ht="16.8" thickBot="1">
      <c r="A11" s="1144" t="s">
        <v>1943</v>
      </c>
      <c r="B11" s="1145" t="s">
        <v>1214</v>
      </c>
      <c r="C11" s="1761" t="s">
        <v>1214</v>
      </c>
      <c r="D11" s="1762"/>
      <c r="E11" s="1762" t="s">
        <v>1214</v>
      </c>
      <c r="F11" s="1762"/>
      <c r="G11" s="1762"/>
    </row>
    <row r="12" spans="1:10" customFormat="1" ht="56.4" customHeight="1">
      <c r="A12" s="1771" t="s">
        <v>2158</v>
      </c>
      <c r="B12" s="1771"/>
      <c r="C12" s="1771"/>
      <c r="D12" s="1771"/>
      <c r="E12" s="1772"/>
      <c r="F12" s="1772"/>
      <c r="G12" s="1772"/>
      <c r="H12" s="1146"/>
      <c r="I12" s="1146"/>
      <c r="J12" s="1146"/>
    </row>
    <row r="13" spans="1:10" s="1147" customFormat="1">
      <c r="A13" s="1749" t="s">
        <v>1227</v>
      </c>
      <c r="B13" s="1749"/>
      <c r="C13" s="1749"/>
      <c r="D13" s="1749"/>
      <c r="E13" s="1146"/>
      <c r="F13" s="1146"/>
      <c r="G13" s="1146"/>
      <c r="H13" s="1146"/>
      <c r="I13" s="1146"/>
      <c r="J13" s="1146"/>
    </row>
    <row r="14" spans="1:10">
      <c r="A14" s="1749" t="s">
        <v>1944</v>
      </c>
      <c r="B14" s="1749"/>
      <c r="C14" s="1749"/>
      <c r="D14" s="1749"/>
      <c r="E14" s="1750"/>
      <c r="F14" s="1750"/>
      <c r="G14" s="1750"/>
      <c r="H14" s="1146"/>
      <c r="I14" s="1146"/>
      <c r="J14" s="1146"/>
    </row>
    <row r="15" spans="1:10">
      <c r="B15" s="1148"/>
      <c r="C15" s="1148"/>
    </row>
    <row r="25" spans="4:4" hidden="1">
      <c r="D25" s="431" t="s">
        <v>1945</v>
      </c>
    </row>
  </sheetData>
  <mergeCells count="19">
    <mergeCell ref="C11:D11"/>
    <mergeCell ref="E11:G11"/>
    <mergeCell ref="A12:G12"/>
    <mergeCell ref="A13:D13"/>
    <mergeCell ref="A14:G14"/>
    <mergeCell ref="H3:I3"/>
    <mergeCell ref="C8:D8"/>
    <mergeCell ref="E8:G8"/>
    <mergeCell ref="C9:D9"/>
    <mergeCell ref="E9:G9"/>
    <mergeCell ref="C10:D10"/>
    <mergeCell ref="E10:G10"/>
    <mergeCell ref="F3:G3"/>
    <mergeCell ref="B4:D4"/>
    <mergeCell ref="F4:G4"/>
    <mergeCell ref="A5:G5"/>
    <mergeCell ref="A6:G6"/>
    <mergeCell ref="C7:D7"/>
    <mergeCell ref="E7:G7"/>
  </mergeCells>
  <phoneticPr fontId="15" type="noConversion"/>
  <hyperlinks>
    <hyperlink ref="H3" location="預告統計資料發布時間表!A1" display="回發布時間表" xr:uid="{A22124F3-0269-4CB5-BC14-5A30680C5333}"/>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E7B9-E8C0-49DE-BEEA-C3052A54E61E}">
  <dimension ref="A1:J25"/>
  <sheetViews>
    <sheetView topLeftCell="A3" workbookViewId="0">
      <selection activeCell="H3" sqref="H3:I3"/>
    </sheetView>
  </sheetViews>
  <sheetFormatPr defaultRowHeight="16.2"/>
  <cols>
    <col min="1" max="1" width="30.6640625" style="431" customWidth="1"/>
    <col min="2" max="2" width="34.21875" style="431" customWidth="1"/>
    <col min="3" max="3" width="19.5546875" style="431" customWidth="1"/>
    <col min="4" max="4" width="13.109375" style="431" customWidth="1"/>
    <col min="5" max="5" width="11.88671875" style="431" customWidth="1"/>
    <col min="6" max="10" width="12.5546875" style="431" customWidth="1"/>
    <col min="11" max="16384" width="8.88671875" style="431"/>
  </cols>
  <sheetData>
    <row r="1" spans="1:10" s="430" customFormat="1" ht="20.399999999999999" hidden="1" thickBot="1">
      <c r="A1" s="430" t="s">
        <v>1930</v>
      </c>
      <c r="C1" s="430" t="s">
        <v>1931</v>
      </c>
      <c r="D1" s="430" t="s">
        <v>1932</v>
      </c>
      <c r="E1" s="1124"/>
    </row>
    <row r="2" spans="1:10" s="430" customFormat="1" ht="114" hidden="1" thickBot="1">
      <c r="A2" s="483" t="s">
        <v>1933</v>
      </c>
      <c r="B2" s="623"/>
      <c r="C2" s="1125"/>
      <c r="D2" s="430" t="s">
        <v>1934</v>
      </c>
    </row>
    <row r="3" spans="1:10" ht="17.399999999999999" thickTop="1" thickBot="1">
      <c r="A3" s="1126" t="s">
        <v>1373</v>
      </c>
      <c r="B3" s="1123"/>
      <c r="C3" s="820"/>
      <c r="D3" s="820"/>
      <c r="E3" s="1127" t="s">
        <v>754</v>
      </c>
      <c r="F3" s="1763" t="s">
        <v>1935</v>
      </c>
      <c r="G3" s="1764"/>
      <c r="H3" s="1453" t="s">
        <v>49</v>
      </c>
      <c r="I3" s="1453"/>
    </row>
    <row r="4" spans="1:10" ht="17.399999999999999" thickTop="1" thickBot="1">
      <c r="A4" s="1130" t="s">
        <v>1936</v>
      </c>
      <c r="B4" s="1765" t="s">
        <v>1937</v>
      </c>
      <c r="C4" s="1766"/>
      <c r="D4" s="1766"/>
      <c r="E4" s="1133" t="s">
        <v>1198</v>
      </c>
      <c r="F4" s="1763" t="s">
        <v>1938</v>
      </c>
      <c r="G4" s="1764"/>
      <c r="H4" s="1134"/>
      <c r="I4" s="1129"/>
    </row>
    <row r="5" spans="1:10" ht="33.6" thickTop="1">
      <c r="A5" s="1767" t="s">
        <v>1939</v>
      </c>
      <c r="B5" s="1767"/>
      <c r="C5" s="1767"/>
      <c r="D5" s="1767"/>
      <c r="E5" s="1768"/>
      <c r="F5" s="1768"/>
      <c r="G5" s="1768"/>
      <c r="H5" s="1135"/>
      <c r="I5" s="1135"/>
      <c r="J5" s="1135"/>
    </row>
    <row r="6" spans="1:10" ht="16.8" thickBot="1">
      <c r="A6" s="1756" t="s">
        <v>2252</v>
      </c>
      <c r="B6" s="1756"/>
      <c r="C6" s="1756"/>
      <c r="D6" s="1756"/>
      <c r="E6" s="1757"/>
      <c r="F6" s="1757"/>
      <c r="G6" s="1757"/>
      <c r="H6" s="1122"/>
      <c r="I6" s="1122"/>
      <c r="J6" s="1122"/>
    </row>
    <row r="7" spans="1:10" s="797" customFormat="1" ht="66" customHeight="1" thickBot="1">
      <c r="A7" s="1136" t="s">
        <v>1155</v>
      </c>
      <c r="B7" s="1137" t="s">
        <v>1079</v>
      </c>
      <c r="C7" s="1758" t="s">
        <v>1248</v>
      </c>
      <c r="D7" s="1759"/>
      <c r="E7" s="1758" t="s">
        <v>1237</v>
      </c>
      <c r="F7" s="1759"/>
      <c r="G7" s="1760"/>
    </row>
    <row r="8" spans="1:10" s="293" customFormat="1">
      <c r="A8" s="1138" t="s">
        <v>1079</v>
      </c>
      <c r="B8" s="1139" t="s">
        <v>1214</v>
      </c>
      <c r="C8" s="1752" t="s">
        <v>1214</v>
      </c>
      <c r="D8" s="1753"/>
      <c r="E8" s="1753" t="s">
        <v>1214</v>
      </c>
      <c r="F8" s="1753"/>
      <c r="G8" s="1753"/>
    </row>
    <row r="9" spans="1:10" s="293" customFormat="1" ht="32.4">
      <c r="A9" s="1140" t="s">
        <v>1941</v>
      </c>
      <c r="B9" s="1141" t="s">
        <v>1214</v>
      </c>
      <c r="C9" s="1754" t="s">
        <v>1214</v>
      </c>
      <c r="D9" s="1755"/>
      <c r="E9" s="1755" t="s">
        <v>1214</v>
      </c>
      <c r="F9" s="1755"/>
      <c r="G9" s="1755"/>
    </row>
    <row r="10" spans="1:10" s="293" customFormat="1" ht="32.4">
      <c r="A10" s="1140" t="s">
        <v>1942</v>
      </c>
      <c r="B10" s="1143" t="s">
        <v>1214</v>
      </c>
      <c r="C10" s="1754" t="s">
        <v>1214</v>
      </c>
      <c r="D10" s="1755"/>
      <c r="E10" s="1755" t="s">
        <v>1214</v>
      </c>
      <c r="F10" s="1755"/>
      <c r="G10" s="1755"/>
    </row>
    <row r="11" spans="1:10" s="293" customFormat="1" ht="16.8" thickBot="1">
      <c r="A11" s="1144" t="s">
        <v>1943</v>
      </c>
      <c r="B11" s="1145" t="s">
        <v>1214</v>
      </c>
      <c r="C11" s="1761" t="s">
        <v>1214</v>
      </c>
      <c r="D11" s="1762"/>
      <c r="E11" s="1762" t="s">
        <v>1214</v>
      </c>
      <c r="F11" s="1762"/>
      <c r="G11" s="1762"/>
    </row>
    <row r="12" spans="1:10" customFormat="1" ht="48.6" customHeight="1">
      <c r="A12" s="1773" t="s">
        <v>2253</v>
      </c>
      <c r="B12" s="1773"/>
      <c r="C12" s="1773"/>
      <c r="D12" s="1773"/>
      <c r="E12" s="1773"/>
      <c r="F12" s="1773"/>
      <c r="G12" s="1773"/>
      <c r="H12" s="1146"/>
      <c r="I12" s="1146"/>
      <c r="J12" s="1146"/>
    </row>
    <row r="13" spans="1:10" s="1147" customFormat="1">
      <c r="A13" s="1749" t="s">
        <v>1227</v>
      </c>
      <c r="B13" s="1749"/>
      <c r="C13" s="1749"/>
      <c r="D13" s="1749"/>
      <c r="E13" s="1146"/>
      <c r="F13" s="1146"/>
      <c r="G13" s="1146"/>
      <c r="H13" s="1146"/>
      <c r="I13" s="1146"/>
      <c r="J13" s="1146"/>
    </row>
    <row r="14" spans="1:10">
      <c r="A14" s="1749" t="s">
        <v>1944</v>
      </c>
      <c r="B14" s="1749"/>
      <c r="C14" s="1749"/>
      <c r="D14" s="1749"/>
      <c r="E14" s="1750"/>
      <c r="F14" s="1750"/>
      <c r="G14" s="1750"/>
      <c r="H14" s="1146"/>
      <c r="I14" s="1146"/>
      <c r="J14" s="1146"/>
    </row>
    <row r="15" spans="1:10">
      <c r="B15" s="1148"/>
      <c r="C15" s="1148"/>
    </row>
    <row r="25" spans="4:4" hidden="1">
      <c r="D25" s="431" t="s">
        <v>1945</v>
      </c>
    </row>
  </sheetData>
  <mergeCells count="19">
    <mergeCell ref="C11:D11"/>
    <mergeCell ref="E11:G11"/>
    <mergeCell ref="A12:G12"/>
    <mergeCell ref="A13:D13"/>
    <mergeCell ref="A14:G14"/>
    <mergeCell ref="H3:I3"/>
    <mergeCell ref="C8:D8"/>
    <mergeCell ref="E8:G8"/>
    <mergeCell ref="C9:D9"/>
    <mergeCell ref="E9:G9"/>
    <mergeCell ref="C10:D10"/>
    <mergeCell ref="E10:G10"/>
    <mergeCell ref="F3:G3"/>
    <mergeCell ref="B4:D4"/>
    <mergeCell ref="F4:G4"/>
    <mergeCell ref="A5:G5"/>
    <mergeCell ref="A6:G6"/>
    <mergeCell ref="C7:D7"/>
    <mergeCell ref="E7:G7"/>
  </mergeCells>
  <phoneticPr fontId="15" type="noConversion"/>
  <hyperlinks>
    <hyperlink ref="H3" location="預告統計資料發布時間表!A1" display="回發布時間表" xr:uid="{470477E1-2BB2-41EC-B1B0-404F323BAB66}"/>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3558-0BFF-4E58-BC0C-5F991928DE4E}">
  <dimension ref="A1:I38"/>
  <sheetViews>
    <sheetView topLeftCell="A3" workbookViewId="0">
      <selection activeCell="H3" sqref="H3:I3"/>
    </sheetView>
  </sheetViews>
  <sheetFormatPr defaultRowHeight="16.2"/>
  <cols>
    <col min="1" max="1" width="30.6640625" style="431" customWidth="1"/>
    <col min="2" max="2" width="41" style="431" customWidth="1"/>
    <col min="3" max="3" width="26" style="431" customWidth="1"/>
    <col min="4" max="4" width="8.33203125" style="431" customWidth="1"/>
    <col min="5" max="5" width="6.77734375" style="431" customWidth="1"/>
    <col min="6" max="6" width="12.21875" style="431" customWidth="1"/>
    <col min="7" max="7" width="13.77734375" style="431" customWidth="1"/>
    <col min="8" max="8" width="19.6640625" style="431" customWidth="1"/>
    <col min="9" max="16384" width="8.88671875" style="431"/>
  </cols>
  <sheetData>
    <row r="1" spans="1:9" s="430" customFormat="1" ht="33.6" hidden="1" thickBot="1">
      <c r="A1" s="430" t="s">
        <v>1930</v>
      </c>
      <c r="C1" s="430" t="s">
        <v>1931</v>
      </c>
      <c r="D1" s="430" t="s">
        <v>1932</v>
      </c>
      <c r="E1" s="1149" t="s">
        <v>1946</v>
      </c>
      <c r="F1" s="1150"/>
      <c r="G1" s="1124"/>
    </row>
    <row r="2" spans="1:9" s="430" customFormat="1" ht="81.599999999999994" hidden="1" thickBot="1">
      <c r="A2" s="483" t="s">
        <v>1947</v>
      </c>
      <c r="B2" s="623"/>
      <c r="C2" s="1125"/>
      <c r="D2" s="430" t="s">
        <v>1934</v>
      </c>
    </row>
    <row r="3" spans="1:9" ht="17.399999999999999" thickTop="1" thickBot="1">
      <c r="A3" s="1126" t="s">
        <v>1373</v>
      </c>
      <c r="B3" s="1123"/>
      <c r="C3" s="820"/>
      <c r="D3" s="1763" t="s">
        <v>754</v>
      </c>
      <c r="E3" s="1783"/>
      <c r="F3" s="1763" t="s">
        <v>1948</v>
      </c>
      <c r="G3" s="1764"/>
      <c r="H3" s="1453" t="s">
        <v>49</v>
      </c>
      <c r="I3" s="1453"/>
    </row>
    <row r="4" spans="1:9" ht="17.399999999999999" thickTop="1" thickBot="1">
      <c r="A4" s="1130" t="s">
        <v>1936</v>
      </c>
      <c r="B4" s="1131" t="s">
        <v>1937</v>
      </c>
      <c r="C4" s="1132"/>
      <c r="D4" s="1763" t="s">
        <v>1198</v>
      </c>
      <c r="E4" s="1783"/>
      <c r="F4" s="1763" t="s">
        <v>1949</v>
      </c>
      <c r="G4" s="1764"/>
    </row>
    <row r="5" spans="1:9" ht="33.6" thickTop="1">
      <c r="A5" s="1767" t="s">
        <v>1950</v>
      </c>
      <c r="B5" s="1767"/>
      <c r="C5" s="1767"/>
      <c r="D5" s="1767"/>
      <c r="E5" s="1768"/>
      <c r="F5" s="1768"/>
      <c r="G5" s="1768"/>
      <c r="H5" s="1135"/>
    </row>
    <row r="6" spans="1:9" ht="16.8" thickBot="1">
      <c r="A6" s="1684" t="s">
        <v>1951</v>
      </c>
      <c r="B6" s="1684"/>
      <c r="C6" s="1684"/>
      <c r="D6" s="1684"/>
      <c r="E6" s="1781"/>
      <c r="F6" s="1781"/>
      <c r="G6" s="1781"/>
      <c r="H6" s="1122"/>
    </row>
    <row r="7" spans="1:9" s="797" customFormat="1" ht="66" customHeight="1" thickBot="1">
      <c r="A7" s="1136" t="s">
        <v>1155</v>
      </c>
      <c r="B7" s="1151" t="s">
        <v>1079</v>
      </c>
      <c r="C7" s="1775" t="s">
        <v>1952</v>
      </c>
      <c r="D7" s="1776"/>
      <c r="E7" s="1777" t="s">
        <v>1953</v>
      </c>
      <c r="F7" s="1778"/>
      <c r="G7" s="1778"/>
    </row>
    <row r="8" spans="1:9" s="293" customFormat="1">
      <c r="A8" s="1152" t="s">
        <v>1079</v>
      </c>
      <c r="B8" s="1153" t="s">
        <v>1214</v>
      </c>
      <c r="C8" s="1779" t="s">
        <v>1214</v>
      </c>
      <c r="D8" s="1753"/>
      <c r="E8" s="1780" t="s">
        <v>1214</v>
      </c>
      <c r="F8" s="1755"/>
      <c r="G8" s="1755"/>
    </row>
    <row r="9" spans="1:9" s="293" customFormat="1">
      <c r="A9" s="1154" t="s">
        <v>1249</v>
      </c>
      <c r="B9" s="1155" t="s">
        <v>1214</v>
      </c>
      <c r="C9" s="1780" t="s">
        <v>1214</v>
      </c>
      <c r="D9" s="1755"/>
      <c r="E9" s="1780" t="s">
        <v>1214</v>
      </c>
      <c r="F9" s="1755"/>
      <c r="G9" s="1755"/>
    </row>
    <row r="10" spans="1:9" s="293" customFormat="1" ht="16.8" thickBot="1">
      <c r="A10" s="1156" t="s">
        <v>1943</v>
      </c>
      <c r="B10" s="1157" t="s">
        <v>1214</v>
      </c>
      <c r="C10" s="1782" t="s">
        <v>1214</v>
      </c>
      <c r="D10" s="1762"/>
      <c r="E10" s="1782" t="s">
        <v>1214</v>
      </c>
      <c r="F10" s="1762"/>
      <c r="G10" s="1762"/>
    </row>
    <row r="11" spans="1:9" customFormat="1" ht="16.2" customHeight="1">
      <c r="A11" s="431"/>
      <c r="B11" s="1148"/>
      <c r="C11" s="1148"/>
      <c r="D11" s="431"/>
      <c r="E11" s="1774" t="s">
        <v>1955</v>
      </c>
      <c r="F11" s="1774"/>
      <c r="G11" s="1774"/>
      <c r="H11" s="1146"/>
    </row>
    <row r="12" spans="1:9" s="1147" customFormat="1">
      <c r="A12" s="1749" t="s">
        <v>1227</v>
      </c>
      <c r="B12" s="1749"/>
      <c r="C12" s="1749"/>
      <c r="D12" s="1749"/>
      <c r="E12" s="1146"/>
      <c r="F12" s="1146"/>
      <c r="G12" s="1146"/>
      <c r="H12" s="1146"/>
    </row>
    <row r="13" spans="1:9">
      <c r="A13" s="1749" t="s">
        <v>1954</v>
      </c>
      <c r="B13" s="1749"/>
      <c r="C13" s="1749"/>
      <c r="D13" s="1749"/>
      <c r="E13" s="1146"/>
      <c r="F13" s="1146"/>
      <c r="G13" s="1146"/>
      <c r="H13" s="1146"/>
    </row>
    <row r="14" spans="1:9">
      <c r="B14" s="1148"/>
      <c r="C14" s="1148"/>
    </row>
    <row r="38" spans="3:3" hidden="1">
      <c r="C38" s="431" t="s">
        <v>1945</v>
      </c>
    </row>
  </sheetData>
  <mergeCells count="18">
    <mergeCell ref="A5:G5"/>
    <mergeCell ref="A6:G6"/>
    <mergeCell ref="H3:I3"/>
    <mergeCell ref="C10:D10"/>
    <mergeCell ref="E10:G10"/>
    <mergeCell ref="D3:E3"/>
    <mergeCell ref="F3:G3"/>
    <mergeCell ref="D4:E4"/>
    <mergeCell ref="F4:G4"/>
    <mergeCell ref="A12:D12"/>
    <mergeCell ref="A13:D13"/>
    <mergeCell ref="E11:G11"/>
    <mergeCell ref="C7:D7"/>
    <mergeCell ref="E7:G7"/>
    <mergeCell ref="C8:D8"/>
    <mergeCell ref="E8:G8"/>
    <mergeCell ref="C9:D9"/>
    <mergeCell ref="E9:G9"/>
  </mergeCells>
  <phoneticPr fontId="15" type="noConversion"/>
  <hyperlinks>
    <hyperlink ref="H3" location="預告統計資料發布時間表!A1" display="回發布時間表" xr:uid="{6EAF30E8-2D47-4794-9713-0BA6F77AE6E4}"/>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2"/>
  <sheetViews>
    <sheetView workbookViewId="0">
      <selection activeCell="B1" sqref="B1:C1"/>
    </sheetView>
  </sheetViews>
  <sheetFormatPr defaultRowHeight="16.2"/>
  <cols>
    <col min="1" max="1" width="93.44140625" customWidth="1"/>
  </cols>
  <sheetData>
    <row r="1" spans="1:3" ht="19.8">
      <c r="A1" s="67" t="s">
        <v>423</v>
      </c>
      <c r="B1" s="1448" t="s">
        <v>81</v>
      </c>
      <c r="C1" s="1449"/>
    </row>
    <row r="2" spans="1:3" ht="19.8">
      <c r="A2" s="57" t="s">
        <v>409</v>
      </c>
    </row>
    <row r="3" spans="1:3" ht="19.8">
      <c r="A3" s="57" t="s">
        <v>424</v>
      </c>
    </row>
    <row r="4" spans="1:3" ht="19.8">
      <c r="A4" s="77" t="s">
        <v>51</v>
      </c>
    </row>
    <row r="5" spans="1:3" ht="19.8">
      <c r="A5" s="89" t="s">
        <v>518</v>
      </c>
    </row>
    <row r="6" spans="1:3" ht="19.8">
      <c r="A6" s="88" t="s">
        <v>76</v>
      </c>
    </row>
    <row r="7" spans="1:3" ht="19.8">
      <c r="A7" s="88" t="s">
        <v>77</v>
      </c>
    </row>
    <row r="8" spans="1:3" ht="19.8">
      <c r="A8" s="88" t="s">
        <v>64</v>
      </c>
    </row>
    <row r="9" spans="1:3" ht="19.8">
      <c r="A9" s="88" t="s">
        <v>78</v>
      </c>
    </row>
    <row r="10" spans="1:3" ht="19.8">
      <c r="A10" s="90" t="s">
        <v>53</v>
      </c>
    </row>
    <row r="11" spans="1:3" ht="19.8">
      <c r="A11" s="89" t="s">
        <v>519</v>
      </c>
    </row>
    <row r="12" spans="1:3" ht="99">
      <c r="A12" s="62" t="s">
        <v>84</v>
      </c>
    </row>
    <row r="13" spans="1:3" ht="19.8">
      <c r="A13" s="58" t="s">
        <v>54</v>
      </c>
      <c r="C13" s="2"/>
    </row>
    <row r="14" spans="1:3" ht="19.8">
      <c r="A14" s="86" t="s">
        <v>425</v>
      </c>
    </row>
    <row r="15" spans="1:3" ht="19.8">
      <c r="A15" s="61" t="s">
        <v>426</v>
      </c>
    </row>
    <row r="16" spans="1:3" ht="19.8">
      <c r="A16" s="59" t="s">
        <v>55</v>
      </c>
    </row>
    <row r="17" spans="1:1" ht="19.8">
      <c r="A17" s="61" t="s">
        <v>427</v>
      </c>
    </row>
    <row r="18" spans="1:1" ht="39.6">
      <c r="A18" s="61" t="s">
        <v>428</v>
      </c>
    </row>
    <row r="19" spans="1:1" ht="19.8">
      <c r="A19" s="59" t="s">
        <v>253</v>
      </c>
    </row>
    <row r="20" spans="1:1" ht="39.6">
      <c r="A20" s="61" t="s">
        <v>429</v>
      </c>
    </row>
    <row r="21" spans="1:1" ht="19.8">
      <c r="A21" s="59" t="s">
        <v>268</v>
      </c>
    </row>
    <row r="22" spans="1:1" ht="19.8">
      <c r="A22" s="63" t="s">
        <v>160</v>
      </c>
    </row>
    <row r="23" spans="1:1" ht="19.8">
      <c r="A23" s="59" t="s">
        <v>57</v>
      </c>
    </row>
    <row r="24" spans="1:1" ht="19.8">
      <c r="A24" s="58" t="s">
        <v>58</v>
      </c>
    </row>
    <row r="25" spans="1:1" ht="39.6">
      <c r="A25" s="64" t="s">
        <v>420</v>
      </c>
    </row>
    <row r="26" spans="1:1" ht="39.6">
      <c r="A26" s="61" t="s">
        <v>421</v>
      </c>
    </row>
    <row r="27" spans="1:1" ht="19.8">
      <c r="A27" s="58" t="s">
        <v>59</v>
      </c>
    </row>
    <row r="28" spans="1:1" ht="19.8">
      <c r="A28" s="61" t="s">
        <v>161</v>
      </c>
    </row>
    <row r="29" spans="1:1" ht="19.8">
      <c r="A29" s="61" t="s">
        <v>222</v>
      </c>
    </row>
    <row r="30" spans="1:1" ht="39.6">
      <c r="A30" s="65" t="s">
        <v>97</v>
      </c>
    </row>
    <row r="31" spans="1:1" ht="20.399999999999999" thickBot="1">
      <c r="A31" s="66" t="s">
        <v>61</v>
      </c>
    </row>
    <row r="32" spans="1:1">
      <c r="A32" s="55" t="s">
        <v>49</v>
      </c>
    </row>
  </sheetData>
  <mergeCells count="1">
    <mergeCell ref="B1:C1"/>
  </mergeCells>
  <phoneticPr fontId="15" type="noConversion"/>
  <hyperlinks>
    <hyperlink ref="B1" location="預告統計資料發布時間表!A1" display="回發布時間表" xr:uid="{00000000-0004-0000-1100-000000000000}"/>
    <hyperlink ref="A32" location="預告統計資料發布時間表!A1" display="回發布時間表" xr:uid="{00000000-0004-0000-1100-000001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847B-A8A5-4341-9861-3A300702BB25}">
  <dimension ref="A1:I38"/>
  <sheetViews>
    <sheetView topLeftCell="A3" workbookViewId="0"/>
  </sheetViews>
  <sheetFormatPr defaultRowHeight="16.2"/>
  <cols>
    <col min="1" max="1" width="30.6640625" style="431" customWidth="1"/>
    <col min="2" max="2" width="41" style="431" customWidth="1"/>
    <col min="3" max="3" width="26" style="431" customWidth="1"/>
    <col min="4" max="4" width="8.33203125" style="431" customWidth="1"/>
    <col min="5" max="5" width="6.77734375" style="431" customWidth="1"/>
    <col min="6" max="6" width="12.21875" style="431" customWidth="1"/>
    <col min="7" max="7" width="31.21875" style="431" customWidth="1"/>
    <col min="8" max="8" width="19.6640625" style="431" customWidth="1"/>
    <col min="9" max="16384" width="8.88671875" style="431"/>
  </cols>
  <sheetData>
    <row r="1" spans="1:9" s="430" customFormat="1" ht="33.6" hidden="1" thickBot="1">
      <c r="A1" s="430" t="s">
        <v>1930</v>
      </c>
      <c r="C1" s="430" t="s">
        <v>1931</v>
      </c>
      <c r="D1" s="430" t="s">
        <v>1932</v>
      </c>
      <c r="E1" s="1149" t="s">
        <v>1946</v>
      </c>
      <c r="F1" s="1150"/>
      <c r="G1" s="1124"/>
    </row>
    <row r="2" spans="1:9" s="430" customFormat="1" ht="81.599999999999994" hidden="1" thickBot="1">
      <c r="A2" s="483" t="s">
        <v>1947</v>
      </c>
      <c r="B2" s="623"/>
      <c r="C2" s="1125"/>
      <c r="D2" s="430" t="s">
        <v>1934</v>
      </c>
    </row>
    <row r="3" spans="1:9" ht="17.399999999999999" thickTop="1" thickBot="1">
      <c r="A3" s="1126" t="s">
        <v>1373</v>
      </c>
      <c r="B3" s="1123"/>
      <c r="C3" s="820"/>
      <c r="D3" s="1763" t="s">
        <v>754</v>
      </c>
      <c r="E3" s="1783"/>
      <c r="F3" s="1763" t="s">
        <v>1948</v>
      </c>
      <c r="G3" s="1764"/>
      <c r="H3" s="1453" t="s">
        <v>49</v>
      </c>
      <c r="I3" s="1453"/>
    </row>
    <row r="4" spans="1:9" ht="17.399999999999999" thickTop="1" thickBot="1">
      <c r="A4" s="1130" t="s">
        <v>1936</v>
      </c>
      <c r="B4" s="1131" t="s">
        <v>1937</v>
      </c>
      <c r="C4" s="1132"/>
      <c r="D4" s="1763" t="s">
        <v>1198</v>
      </c>
      <c r="E4" s="1783"/>
      <c r="F4" s="1763" t="s">
        <v>1949</v>
      </c>
      <c r="G4" s="1764"/>
    </row>
    <row r="5" spans="1:9" ht="33.6" thickTop="1">
      <c r="A5" s="1767" t="s">
        <v>1950</v>
      </c>
      <c r="B5" s="1767"/>
      <c r="C5" s="1767"/>
      <c r="D5" s="1767"/>
      <c r="E5" s="1768"/>
      <c r="F5" s="1768"/>
      <c r="G5" s="1768"/>
      <c r="H5" s="1135"/>
    </row>
    <row r="6" spans="1:9" ht="16.8" thickBot="1">
      <c r="A6" s="1684" t="s">
        <v>2159</v>
      </c>
      <c r="B6" s="1684"/>
      <c r="C6" s="1684"/>
      <c r="D6" s="1684"/>
      <c r="E6" s="1781"/>
      <c r="F6" s="1781"/>
      <c r="G6" s="1781"/>
      <c r="H6" s="1122"/>
    </row>
    <row r="7" spans="1:9" s="797" customFormat="1" ht="66" customHeight="1" thickBot="1">
      <c r="A7" s="1136" t="s">
        <v>1155</v>
      </c>
      <c r="B7" s="1151" t="s">
        <v>1079</v>
      </c>
      <c r="C7" s="1775" t="s">
        <v>1952</v>
      </c>
      <c r="D7" s="1517"/>
      <c r="E7" s="1777" t="s">
        <v>1953</v>
      </c>
      <c r="F7" s="1778"/>
      <c r="G7" s="1778"/>
    </row>
    <row r="8" spans="1:9" s="293" customFormat="1">
      <c r="A8" s="1152" t="s">
        <v>1079</v>
      </c>
      <c r="B8" s="1153" t="s">
        <v>1214</v>
      </c>
      <c r="C8" s="1784" t="s">
        <v>1214</v>
      </c>
      <c r="D8" s="1770"/>
      <c r="E8" s="1780" t="s">
        <v>1214</v>
      </c>
      <c r="F8" s="1755"/>
      <c r="G8" s="1755"/>
    </row>
    <row r="9" spans="1:9" s="293" customFormat="1">
      <c r="A9" s="1154" t="s">
        <v>1249</v>
      </c>
      <c r="B9" s="1155" t="s">
        <v>1214</v>
      </c>
      <c r="C9" s="1780" t="s">
        <v>1214</v>
      </c>
      <c r="D9" s="1755"/>
      <c r="E9" s="1780" t="s">
        <v>1214</v>
      </c>
      <c r="F9" s="1755"/>
      <c r="G9" s="1755"/>
    </row>
    <row r="10" spans="1:9" s="293" customFormat="1" ht="16.8" thickBot="1">
      <c r="A10" s="1156" t="s">
        <v>1943</v>
      </c>
      <c r="B10" s="1157" t="s">
        <v>1214</v>
      </c>
      <c r="C10" s="1782" t="s">
        <v>1214</v>
      </c>
      <c r="D10" s="1762"/>
      <c r="E10" s="1782" t="s">
        <v>1214</v>
      </c>
      <c r="F10" s="1762"/>
      <c r="G10" s="1762"/>
    </row>
    <row r="11" spans="1:9" customFormat="1" ht="54" customHeight="1">
      <c r="A11" s="1749" t="s">
        <v>2160</v>
      </c>
      <c r="B11" s="1749"/>
      <c r="C11" s="1749"/>
      <c r="D11" s="1749"/>
      <c r="E11" s="1750"/>
      <c r="F11" s="1750"/>
      <c r="G11" s="1750"/>
      <c r="H11" s="1146"/>
    </row>
    <row r="12" spans="1:9" s="1147" customFormat="1">
      <c r="A12" s="1749" t="s">
        <v>1227</v>
      </c>
      <c r="B12" s="1749"/>
      <c r="C12" s="1749"/>
      <c r="D12" s="1749"/>
      <c r="E12" s="1146"/>
      <c r="F12" s="1146"/>
      <c r="G12" s="1146"/>
      <c r="H12" s="1146"/>
    </row>
    <row r="13" spans="1:9">
      <c r="A13" s="1749" t="s">
        <v>1954</v>
      </c>
      <c r="B13" s="1749"/>
      <c r="C13" s="1749"/>
      <c r="D13" s="1749"/>
      <c r="E13" s="1146"/>
      <c r="F13" s="1146"/>
      <c r="G13" s="1146"/>
      <c r="H13" s="1146"/>
    </row>
    <row r="14" spans="1:9">
      <c r="B14" s="1148"/>
      <c r="C14" s="1148"/>
    </row>
    <row r="38" spans="3:3" hidden="1">
      <c r="C38" s="431" t="s">
        <v>1945</v>
      </c>
    </row>
  </sheetData>
  <mergeCells count="18">
    <mergeCell ref="C10:D10"/>
    <mergeCell ref="E10:G10"/>
    <mergeCell ref="A11:G11"/>
    <mergeCell ref="A12:D12"/>
    <mergeCell ref="A13:D13"/>
    <mergeCell ref="H3:I3"/>
    <mergeCell ref="C7:D7"/>
    <mergeCell ref="E7:G7"/>
    <mergeCell ref="C8:D8"/>
    <mergeCell ref="E8:G8"/>
    <mergeCell ref="C9:D9"/>
    <mergeCell ref="E9:G9"/>
    <mergeCell ref="D3:E3"/>
    <mergeCell ref="F3:G3"/>
    <mergeCell ref="D4:E4"/>
    <mergeCell ref="F4:G4"/>
    <mergeCell ref="A5:G5"/>
    <mergeCell ref="A6:G6"/>
  </mergeCells>
  <phoneticPr fontId="15" type="noConversion"/>
  <hyperlinks>
    <hyperlink ref="H3" location="預告統計資料發布時間表!A1" display="回發布時間表" xr:uid="{EA19894F-277A-4F67-BB5A-888302BE503D}"/>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E9A8-6EBA-4764-9CE3-47D8FAD9ECA2}">
  <dimension ref="A1:L38"/>
  <sheetViews>
    <sheetView topLeftCell="A3" workbookViewId="0">
      <selection activeCell="H3" sqref="H3:I3"/>
    </sheetView>
  </sheetViews>
  <sheetFormatPr defaultRowHeight="16.2"/>
  <cols>
    <col min="1" max="1" width="30.6640625" style="431" customWidth="1"/>
    <col min="2" max="2" width="41" style="431" customWidth="1"/>
    <col min="3" max="3" width="26" style="431" customWidth="1"/>
    <col min="4" max="4" width="8.33203125" style="431" customWidth="1"/>
    <col min="5" max="5" width="6.77734375" style="431" customWidth="1"/>
    <col min="6" max="6" width="12.21875" style="431" customWidth="1"/>
    <col min="7" max="7" width="13.77734375" style="431" customWidth="1"/>
    <col min="8" max="8" width="19.6640625" style="431" customWidth="1"/>
    <col min="9" max="16384" width="8.88671875" style="431"/>
  </cols>
  <sheetData>
    <row r="1" spans="1:12" s="430" customFormat="1" ht="33.6" hidden="1" thickBot="1">
      <c r="A1" s="430" t="s">
        <v>1930</v>
      </c>
      <c r="C1" s="430" t="s">
        <v>1931</v>
      </c>
      <c r="D1" s="430" t="s">
        <v>1932</v>
      </c>
      <c r="E1" s="1149" t="s">
        <v>1946</v>
      </c>
      <c r="F1" s="1150"/>
      <c r="G1" s="1124"/>
    </row>
    <row r="2" spans="1:12" s="430" customFormat="1" ht="81.599999999999994" hidden="1" thickBot="1">
      <c r="A2" s="483" t="s">
        <v>1947</v>
      </c>
      <c r="B2" s="623"/>
      <c r="C2" s="1125"/>
      <c r="D2" s="430" t="s">
        <v>1934</v>
      </c>
    </row>
    <row r="3" spans="1:12" ht="17.399999999999999" thickTop="1" thickBot="1">
      <c r="A3" s="1126" t="s">
        <v>1373</v>
      </c>
      <c r="B3" s="1123"/>
      <c r="C3" s="820"/>
      <c r="D3" s="1763" t="s">
        <v>754</v>
      </c>
      <c r="E3" s="1783"/>
      <c r="F3" s="1763" t="s">
        <v>1948</v>
      </c>
      <c r="G3" s="1764"/>
      <c r="H3" s="1453" t="s">
        <v>49</v>
      </c>
      <c r="I3" s="1453"/>
    </row>
    <row r="4" spans="1:12" ht="17.399999999999999" thickTop="1" thickBot="1">
      <c r="A4" s="1130" t="s">
        <v>1936</v>
      </c>
      <c r="B4" s="1131" t="s">
        <v>1937</v>
      </c>
      <c r="C4" s="1132"/>
      <c r="D4" s="1763" t="s">
        <v>1198</v>
      </c>
      <c r="E4" s="1783"/>
      <c r="F4" s="1763" t="s">
        <v>1949</v>
      </c>
      <c r="G4" s="1764"/>
    </row>
    <row r="5" spans="1:12" ht="33.6" thickTop="1">
      <c r="A5" s="1767" t="s">
        <v>1950</v>
      </c>
      <c r="B5" s="1767"/>
      <c r="C5" s="1767"/>
      <c r="D5" s="1767"/>
      <c r="E5" s="1768"/>
      <c r="F5" s="1768"/>
      <c r="G5" s="1768"/>
      <c r="H5" s="1135"/>
    </row>
    <row r="6" spans="1:12" ht="16.8" thickBot="1">
      <c r="A6" s="1684" t="s">
        <v>2254</v>
      </c>
      <c r="B6" s="1684"/>
      <c r="C6" s="1684"/>
      <c r="D6" s="1684"/>
      <c r="E6" s="1781"/>
      <c r="F6" s="1781"/>
      <c r="G6" s="1781"/>
      <c r="H6" s="1122"/>
    </row>
    <row r="7" spans="1:12" s="797" customFormat="1" ht="66" customHeight="1" thickBot="1">
      <c r="A7" s="1136" t="s">
        <v>1155</v>
      </c>
      <c r="B7" s="1151" t="s">
        <v>1079</v>
      </c>
      <c r="C7" s="1775" t="s">
        <v>1952</v>
      </c>
      <c r="D7" s="1776"/>
      <c r="E7" s="1777" t="s">
        <v>1953</v>
      </c>
      <c r="F7" s="1778"/>
      <c r="G7" s="1778"/>
    </row>
    <row r="8" spans="1:12" s="293" customFormat="1">
      <c r="A8" s="1152" t="s">
        <v>1079</v>
      </c>
      <c r="B8" s="1153" t="s">
        <v>1214</v>
      </c>
      <c r="C8" s="1779" t="s">
        <v>1214</v>
      </c>
      <c r="D8" s="1753"/>
      <c r="E8" s="1780" t="s">
        <v>1214</v>
      </c>
      <c r="F8" s="1755"/>
      <c r="G8" s="1755"/>
    </row>
    <row r="9" spans="1:12" s="293" customFormat="1">
      <c r="A9" s="1154" t="s">
        <v>1249</v>
      </c>
      <c r="B9" s="1155" t="s">
        <v>1214</v>
      </c>
      <c r="C9" s="1780" t="s">
        <v>1214</v>
      </c>
      <c r="D9" s="1755"/>
      <c r="E9" s="1780" t="s">
        <v>1214</v>
      </c>
      <c r="F9" s="1755"/>
      <c r="G9" s="1755"/>
    </row>
    <row r="10" spans="1:12" s="293" customFormat="1" ht="16.8" thickBot="1">
      <c r="A10" s="1156" t="s">
        <v>1943</v>
      </c>
      <c r="B10" s="1157" t="s">
        <v>1214</v>
      </c>
      <c r="C10" s="1782" t="s">
        <v>1214</v>
      </c>
      <c r="D10" s="1762"/>
      <c r="E10" s="1782" t="s">
        <v>1214</v>
      </c>
      <c r="F10" s="1762"/>
      <c r="G10" s="1762"/>
    </row>
    <row r="11" spans="1:12" customFormat="1" ht="16.2" customHeight="1">
      <c r="A11" s="1771" t="s">
        <v>2255</v>
      </c>
      <c r="B11" s="1771"/>
      <c r="C11" s="1771"/>
      <c r="D11" s="1771"/>
      <c r="E11" s="1771"/>
      <c r="F11" s="1771"/>
      <c r="G11" s="1771"/>
      <c r="H11" s="1749"/>
      <c r="I11" s="1749"/>
      <c r="J11" s="1749"/>
      <c r="K11" s="1749"/>
      <c r="L11" s="1749"/>
    </row>
    <row r="12" spans="1:12" s="1147" customFormat="1">
      <c r="A12" s="1749" t="s">
        <v>1227</v>
      </c>
      <c r="B12" s="1749"/>
      <c r="C12" s="1749"/>
      <c r="D12" s="1749"/>
      <c r="E12" s="1146"/>
      <c r="F12" s="1146"/>
      <c r="G12" s="1146"/>
      <c r="H12" s="1146"/>
    </row>
    <row r="13" spans="1:12">
      <c r="A13" s="1749" t="s">
        <v>1954</v>
      </c>
      <c r="B13" s="1749"/>
      <c r="C13" s="1749"/>
      <c r="D13" s="1749"/>
      <c r="E13" s="1146"/>
      <c r="F13" s="1146"/>
      <c r="G13" s="1146"/>
      <c r="H13" s="1146"/>
    </row>
    <row r="14" spans="1:12">
      <c r="B14" s="1148"/>
      <c r="C14" s="1148"/>
    </row>
    <row r="38" spans="3:3" hidden="1">
      <c r="C38" s="431" t="s">
        <v>1945</v>
      </c>
    </row>
  </sheetData>
  <mergeCells count="18">
    <mergeCell ref="A6:G6"/>
    <mergeCell ref="C10:D10"/>
    <mergeCell ref="E10:G10"/>
    <mergeCell ref="A12:D12"/>
    <mergeCell ref="A13:D13"/>
    <mergeCell ref="H3:I3"/>
    <mergeCell ref="A11:L11"/>
    <mergeCell ref="C7:D7"/>
    <mergeCell ref="E7:G7"/>
    <mergeCell ref="C8:D8"/>
    <mergeCell ref="E8:G8"/>
    <mergeCell ref="C9:D9"/>
    <mergeCell ref="E9:G9"/>
    <mergeCell ref="D3:E3"/>
    <mergeCell ref="F3:G3"/>
    <mergeCell ref="D4:E4"/>
    <mergeCell ref="F4:G4"/>
    <mergeCell ref="A5:G5"/>
  </mergeCells>
  <phoneticPr fontId="15" type="noConversion"/>
  <hyperlinks>
    <hyperlink ref="H3" location="預告統計資料發布時間表!A1" display="回發布時間表" xr:uid="{7472BB7A-5431-48B6-90DD-6208FEA78492}"/>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9C6-FE19-4082-9C6D-DB84714E5FD7}">
  <dimension ref="A1:N22"/>
  <sheetViews>
    <sheetView topLeftCell="A3" workbookViewId="0">
      <selection activeCell="M3" sqref="M3:N3"/>
    </sheetView>
  </sheetViews>
  <sheetFormatPr defaultColWidth="7.21875" defaultRowHeight="12.6"/>
  <cols>
    <col min="1" max="1" width="15.44140625" style="1129" customWidth="1"/>
    <col min="2" max="12" width="12.5546875" style="1129" customWidth="1"/>
    <col min="13" max="16384" width="7.21875" style="1129"/>
  </cols>
  <sheetData>
    <row r="1" spans="1:14" s="430" customFormat="1" ht="33.6" hidden="1" thickBot="1">
      <c r="A1" s="430" t="s">
        <v>1930</v>
      </c>
      <c r="C1" s="430" t="s">
        <v>1931</v>
      </c>
      <c r="D1" s="430" t="s">
        <v>1932</v>
      </c>
      <c r="E1" s="1159" t="s">
        <v>1956</v>
      </c>
      <c r="F1" s="1150"/>
      <c r="G1" s="1124"/>
    </row>
    <row r="2" spans="1:14" s="430" customFormat="1" ht="324.60000000000002" hidden="1" thickBot="1">
      <c r="A2" s="483" t="s">
        <v>1957</v>
      </c>
      <c r="C2" s="1160"/>
      <c r="D2" s="430" t="s">
        <v>1958</v>
      </c>
    </row>
    <row r="3" spans="1:14" ht="17.399999999999999" thickTop="1" thickBot="1">
      <c r="A3" s="1126" t="s">
        <v>1373</v>
      </c>
      <c r="B3" s="1123"/>
      <c r="C3" s="820"/>
      <c r="D3" s="820"/>
      <c r="J3" s="1161" t="s">
        <v>754</v>
      </c>
      <c r="K3" s="1789" t="s">
        <v>1935</v>
      </c>
      <c r="L3" s="1790"/>
      <c r="M3" s="1453" t="s">
        <v>49</v>
      </c>
      <c r="N3" s="1453"/>
    </row>
    <row r="4" spans="1:14" ht="17.399999999999999" thickTop="1" thickBot="1">
      <c r="A4" s="1130" t="s">
        <v>1936</v>
      </c>
      <c r="B4" s="1765" t="s">
        <v>1937</v>
      </c>
      <c r="C4" s="1766"/>
      <c r="D4" s="1766"/>
      <c r="E4" s="1162"/>
      <c r="F4" s="1162"/>
      <c r="G4" s="1162"/>
      <c r="H4" s="1162"/>
      <c r="I4" s="1163"/>
      <c r="J4" s="1164" t="s">
        <v>1198</v>
      </c>
      <c r="K4" s="1789" t="s">
        <v>1959</v>
      </c>
      <c r="L4" s="1790"/>
    </row>
    <row r="5" spans="1:14" ht="33.6" thickTop="1">
      <c r="A5" s="1791" t="s">
        <v>1960</v>
      </c>
      <c r="B5" s="1791"/>
      <c r="C5" s="1791"/>
      <c r="D5" s="1791"/>
      <c r="E5" s="1791"/>
      <c r="F5" s="1791"/>
      <c r="G5" s="1791"/>
      <c r="H5" s="1791"/>
      <c r="I5" s="1791"/>
      <c r="J5" s="1791"/>
      <c r="K5" s="1791"/>
      <c r="L5" s="1791"/>
    </row>
    <row r="6" spans="1:14" ht="16.8" thickBot="1">
      <c r="A6" s="1756" t="s">
        <v>1961</v>
      </c>
      <c r="B6" s="1756"/>
      <c r="C6" s="1756"/>
      <c r="D6" s="1756"/>
      <c r="E6" s="1756"/>
      <c r="F6" s="1756"/>
      <c r="G6" s="1756"/>
      <c r="H6" s="1756"/>
      <c r="I6" s="1756"/>
      <c r="J6" s="1756"/>
      <c r="K6" s="1756"/>
      <c r="L6" s="1756"/>
    </row>
    <row r="7" spans="1:14" s="485" customFormat="1" ht="16.2">
      <c r="A7" s="1792" t="s">
        <v>1155</v>
      </c>
      <c r="B7" s="1795" t="s">
        <v>1079</v>
      </c>
      <c r="C7" s="1798" t="s">
        <v>1962</v>
      </c>
      <c r="D7" s="1799"/>
      <c r="E7" s="1799"/>
      <c r="F7" s="1799"/>
      <c r="G7" s="1799"/>
      <c r="H7" s="1799"/>
      <c r="I7" s="1800"/>
      <c r="J7" s="1799" t="s">
        <v>1963</v>
      </c>
      <c r="K7" s="1799"/>
      <c r="L7" s="1799"/>
    </row>
    <row r="8" spans="1:14" s="485" customFormat="1" ht="16.2">
      <c r="A8" s="1793"/>
      <c r="B8" s="1796"/>
      <c r="C8" s="1801" t="s">
        <v>776</v>
      </c>
      <c r="D8" s="1785" t="s">
        <v>1248</v>
      </c>
      <c r="E8" s="1786"/>
      <c r="F8" s="1787"/>
      <c r="G8" s="1785" t="s">
        <v>1237</v>
      </c>
      <c r="H8" s="1786"/>
      <c r="I8" s="1787"/>
      <c r="J8" s="1786" t="s">
        <v>1248</v>
      </c>
      <c r="K8" s="1786"/>
      <c r="L8" s="1786"/>
    </row>
    <row r="9" spans="1:14" s="485" customFormat="1" ht="21.9" customHeight="1" thickBot="1">
      <c r="A9" s="1794"/>
      <c r="B9" s="1797"/>
      <c r="C9" s="1802"/>
      <c r="D9" s="1168" t="s">
        <v>1210</v>
      </c>
      <c r="E9" s="1169" t="s">
        <v>1211</v>
      </c>
      <c r="F9" s="1169" t="s">
        <v>1212</v>
      </c>
      <c r="G9" s="1169" t="s">
        <v>1210</v>
      </c>
      <c r="H9" s="1169" t="s">
        <v>1211</v>
      </c>
      <c r="I9" s="1169" t="s">
        <v>1212</v>
      </c>
      <c r="J9" s="1168" t="s">
        <v>1210</v>
      </c>
      <c r="K9" s="1169" t="s">
        <v>1211</v>
      </c>
      <c r="L9" s="1170" t="s">
        <v>1212</v>
      </c>
    </row>
    <row r="10" spans="1:14" s="1175" customFormat="1" ht="16.2">
      <c r="A10" s="1171" t="s">
        <v>1079</v>
      </c>
      <c r="B10" s="1172">
        <v>580</v>
      </c>
      <c r="C10" s="1173">
        <v>520</v>
      </c>
      <c r="D10" s="1173" t="s">
        <v>1214</v>
      </c>
      <c r="E10" s="1173" t="s">
        <v>1214</v>
      </c>
      <c r="F10" s="1173" t="s">
        <v>1214</v>
      </c>
      <c r="G10" s="1173">
        <v>520</v>
      </c>
      <c r="H10" s="1173">
        <v>520</v>
      </c>
      <c r="I10" s="1174" t="s">
        <v>1214</v>
      </c>
      <c r="J10" s="1173">
        <v>60</v>
      </c>
      <c r="K10" s="1173">
        <v>60</v>
      </c>
      <c r="L10" s="1173" t="s">
        <v>1214</v>
      </c>
    </row>
    <row r="11" spans="1:14" s="1175" customFormat="1" ht="16.2">
      <c r="A11" s="1176" t="s">
        <v>1941</v>
      </c>
      <c r="B11" s="1177">
        <v>10</v>
      </c>
      <c r="C11" s="1178">
        <v>10</v>
      </c>
      <c r="D11" s="1178" t="s">
        <v>1214</v>
      </c>
      <c r="E11" s="1178" t="s">
        <v>1214</v>
      </c>
      <c r="F11" s="1179" t="s">
        <v>1214</v>
      </c>
      <c r="G11" s="1178">
        <v>10</v>
      </c>
      <c r="H11" s="1178">
        <v>10</v>
      </c>
      <c r="I11" s="1179" t="s">
        <v>1214</v>
      </c>
      <c r="J11" s="1178" t="s">
        <v>1214</v>
      </c>
      <c r="K11" s="1178" t="s">
        <v>1214</v>
      </c>
      <c r="L11" s="1179" t="s">
        <v>1214</v>
      </c>
    </row>
    <row r="12" spans="1:14" s="1175" customFormat="1" ht="16.2">
      <c r="A12" s="1176" t="s">
        <v>1942</v>
      </c>
      <c r="B12" s="1177">
        <v>202</v>
      </c>
      <c r="C12" s="1178">
        <v>202</v>
      </c>
      <c r="D12" s="1178" t="s">
        <v>1214</v>
      </c>
      <c r="E12" s="1178" t="s">
        <v>1214</v>
      </c>
      <c r="F12" s="1178" t="s">
        <v>1214</v>
      </c>
      <c r="G12" s="1178">
        <v>202</v>
      </c>
      <c r="H12" s="1178">
        <v>202</v>
      </c>
      <c r="I12" s="1179" t="s">
        <v>1214</v>
      </c>
      <c r="J12" s="1178" t="s">
        <v>1214</v>
      </c>
      <c r="K12" s="1178" t="s">
        <v>1214</v>
      </c>
      <c r="L12" s="1178" t="s">
        <v>1214</v>
      </c>
    </row>
    <row r="13" spans="1:14" s="1175" customFormat="1" ht="16.2">
      <c r="A13" s="1176" t="s">
        <v>1943</v>
      </c>
      <c r="B13" s="1177">
        <v>368</v>
      </c>
      <c r="C13" s="1178">
        <v>308</v>
      </c>
      <c r="D13" s="1178" t="s">
        <v>1214</v>
      </c>
      <c r="E13" s="1178" t="s">
        <v>1214</v>
      </c>
      <c r="F13" s="1178" t="s">
        <v>1214</v>
      </c>
      <c r="G13" s="1178">
        <v>308</v>
      </c>
      <c r="H13" s="1178">
        <v>308</v>
      </c>
      <c r="I13" s="1179" t="s">
        <v>1214</v>
      </c>
      <c r="J13" s="1178">
        <v>60</v>
      </c>
      <c r="K13" s="1178">
        <v>60</v>
      </c>
      <c r="L13" s="1179" t="s">
        <v>1214</v>
      </c>
    </row>
    <row r="14" spans="1:14" s="1175" customFormat="1" ht="16.2">
      <c r="A14" s="1196"/>
      <c r="B14" s="1178"/>
      <c r="C14" s="1178"/>
      <c r="D14" s="1178"/>
      <c r="E14" s="1178"/>
      <c r="F14" s="1178"/>
      <c r="G14" s="1178"/>
      <c r="H14" s="1178"/>
      <c r="I14" s="1179"/>
      <c r="J14" s="1788" t="s">
        <v>1955</v>
      </c>
      <c r="K14" s="1788"/>
      <c r="L14" s="1788"/>
    </row>
    <row r="15" spans="1:14" s="1180" customFormat="1" ht="16.2">
      <c r="A15" s="1749" t="s">
        <v>1227</v>
      </c>
      <c r="B15" s="1749"/>
      <c r="C15" s="1749"/>
      <c r="D15" s="1749"/>
      <c r="E15" s="1749"/>
      <c r="F15" s="1749"/>
      <c r="G15" s="1749"/>
      <c r="H15" s="1749"/>
      <c r="I15" s="1749"/>
      <c r="J15" s="1749"/>
      <c r="K15" s="1749"/>
      <c r="L15" s="1749"/>
    </row>
    <row r="16" spans="1:14" ht="53.25" customHeight="1">
      <c r="A16" s="1749" t="s">
        <v>1964</v>
      </c>
      <c r="B16" s="1749"/>
      <c r="C16" s="1749"/>
      <c r="D16" s="1749"/>
      <c r="E16" s="1749"/>
      <c r="F16" s="1749"/>
      <c r="G16" s="1749"/>
      <c r="H16" s="1749"/>
      <c r="I16" s="1749"/>
      <c r="J16" s="1749"/>
      <c r="K16" s="1749"/>
      <c r="L16" s="1749"/>
    </row>
    <row r="17" spans="2:11" ht="16.2">
      <c r="B17" s="1159"/>
      <c r="C17" s="1159"/>
    </row>
    <row r="22" spans="2:11" hidden="1">
      <c r="K22" s="1129" t="s">
        <v>1965</v>
      </c>
    </row>
  </sheetData>
  <mergeCells count="17">
    <mergeCell ref="A16:L16"/>
    <mergeCell ref="J14:L14"/>
    <mergeCell ref="K3:L3"/>
    <mergeCell ref="B4:D4"/>
    <mergeCell ref="K4:L4"/>
    <mergeCell ref="A5:L5"/>
    <mergeCell ref="A6:L6"/>
    <mergeCell ref="A7:A9"/>
    <mergeCell ref="B7:B9"/>
    <mergeCell ref="C7:I7"/>
    <mergeCell ref="J7:L7"/>
    <mergeCell ref="C8:C9"/>
    <mergeCell ref="M3:N3"/>
    <mergeCell ref="D8:F8"/>
    <mergeCell ref="G8:I8"/>
    <mergeCell ref="J8:L8"/>
    <mergeCell ref="A15:L15"/>
  </mergeCells>
  <phoneticPr fontId="15" type="noConversion"/>
  <hyperlinks>
    <hyperlink ref="M3" location="預告統計資料發布時間表!A1" display="回發布時間表" xr:uid="{7168023E-C695-4EE3-89E0-EAD7257735B9}"/>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2E2C-76D4-400E-86DD-8981DC366526}">
  <dimension ref="A1:N22"/>
  <sheetViews>
    <sheetView topLeftCell="A3" workbookViewId="0">
      <selection activeCell="M3" sqref="M3:N3"/>
    </sheetView>
  </sheetViews>
  <sheetFormatPr defaultColWidth="7.21875" defaultRowHeight="12.6"/>
  <cols>
    <col min="1" max="1" width="15.44140625" style="1129" customWidth="1"/>
    <col min="2" max="12" width="12.5546875" style="1129" customWidth="1"/>
    <col min="13" max="16384" width="7.21875" style="1129"/>
  </cols>
  <sheetData>
    <row r="1" spans="1:14" s="430" customFormat="1" ht="33.6" hidden="1" thickBot="1">
      <c r="A1" s="430" t="s">
        <v>1930</v>
      </c>
      <c r="C1" s="430" t="s">
        <v>1931</v>
      </c>
      <c r="D1" s="430" t="s">
        <v>1932</v>
      </c>
      <c r="E1" s="1159" t="s">
        <v>1956</v>
      </c>
      <c r="F1" s="1150"/>
      <c r="G1" s="1124"/>
    </row>
    <row r="2" spans="1:14" s="430" customFormat="1" ht="324.60000000000002" hidden="1" thickBot="1">
      <c r="A2" s="483" t="s">
        <v>1957</v>
      </c>
      <c r="C2" s="1160"/>
      <c r="D2" s="430" t="s">
        <v>1958</v>
      </c>
    </row>
    <row r="3" spans="1:14" ht="17.399999999999999" thickTop="1" thickBot="1">
      <c r="A3" s="1126" t="s">
        <v>1373</v>
      </c>
      <c r="B3" s="1123"/>
      <c r="C3" s="820"/>
      <c r="D3" s="820"/>
      <c r="J3" s="1161" t="s">
        <v>754</v>
      </c>
      <c r="K3" s="1789" t="s">
        <v>1935</v>
      </c>
      <c r="L3" s="1790"/>
      <c r="M3" s="1453" t="s">
        <v>49</v>
      </c>
      <c r="N3" s="1453"/>
    </row>
    <row r="4" spans="1:14" ht="17.399999999999999" thickTop="1" thickBot="1">
      <c r="A4" s="1130" t="s">
        <v>1936</v>
      </c>
      <c r="B4" s="1765" t="s">
        <v>1937</v>
      </c>
      <c r="C4" s="1766"/>
      <c r="D4" s="1766"/>
      <c r="E4" s="1162"/>
      <c r="F4" s="1162"/>
      <c r="G4" s="1162"/>
      <c r="H4" s="1162"/>
      <c r="I4" s="1163"/>
      <c r="J4" s="1164" t="s">
        <v>1198</v>
      </c>
      <c r="K4" s="1789" t="s">
        <v>1959</v>
      </c>
      <c r="L4" s="1790"/>
    </row>
    <row r="5" spans="1:14" ht="33.6" thickTop="1">
      <c r="A5" s="1791" t="s">
        <v>1960</v>
      </c>
      <c r="B5" s="1791"/>
      <c r="C5" s="1791"/>
      <c r="D5" s="1791"/>
      <c r="E5" s="1791"/>
      <c r="F5" s="1791"/>
      <c r="G5" s="1791"/>
      <c r="H5" s="1791"/>
      <c r="I5" s="1791"/>
      <c r="J5" s="1791"/>
      <c r="K5" s="1791"/>
      <c r="L5" s="1791"/>
    </row>
    <row r="6" spans="1:14" ht="16.8" thickBot="1">
      <c r="A6" s="1756" t="s">
        <v>2155</v>
      </c>
      <c r="B6" s="1756"/>
      <c r="C6" s="1756"/>
      <c r="D6" s="1756"/>
      <c r="E6" s="1756"/>
      <c r="F6" s="1756"/>
      <c r="G6" s="1756"/>
      <c r="H6" s="1756"/>
      <c r="I6" s="1756"/>
      <c r="J6" s="1756"/>
      <c r="K6" s="1756"/>
      <c r="L6" s="1756"/>
    </row>
    <row r="7" spans="1:14" s="485" customFormat="1" ht="16.2">
      <c r="A7" s="1792" t="s">
        <v>1155</v>
      </c>
      <c r="B7" s="1795" t="s">
        <v>1079</v>
      </c>
      <c r="C7" s="1798" t="s">
        <v>1962</v>
      </c>
      <c r="D7" s="1799"/>
      <c r="E7" s="1799"/>
      <c r="F7" s="1799"/>
      <c r="G7" s="1799"/>
      <c r="H7" s="1799"/>
      <c r="I7" s="1800"/>
      <c r="J7" s="1799" t="s">
        <v>1963</v>
      </c>
      <c r="K7" s="1799"/>
      <c r="L7" s="1799"/>
    </row>
    <row r="8" spans="1:14" s="485" customFormat="1" ht="16.2">
      <c r="A8" s="1793"/>
      <c r="B8" s="1796"/>
      <c r="C8" s="1801" t="s">
        <v>776</v>
      </c>
      <c r="D8" s="1785" t="s">
        <v>1248</v>
      </c>
      <c r="E8" s="1786"/>
      <c r="F8" s="1787"/>
      <c r="G8" s="1785" t="s">
        <v>1237</v>
      </c>
      <c r="H8" s="1786"/>
      <c r="I8" s="1787"/>
      <c r="J8" s="1786" t="s">
        <v>1248</v>
      </c>
      <c r="K8" s="1786"/>
      <c r="L8" s="1786"/>
    </row>
    <row r="9" spans="1:14" s="485" customFormat="1" ht="21.9" customHeight="1" thickBot="1">
      <c r="A9" s="1794"/>
      <c r="B9" s="1797"/>
      <c r="C9" s="1802"/>
      <c r="D9" s="1168" t="s">
        <v>1210</v>
      </c>
      <c r="E9" s="1169" t="s">
        <v>1211</v>
      </c>
      <c r="F9" s="1169" t="s">
        <v>1212</v>
      </c>
      <c r="G9" s="1169" t="s">
        <v>1210</v>
      </c>
      <c r="H9" s="1169" t="s">
        <v>1211</v>
      </c>
      <c r="I9" s="1169" t="s">
        <v>1212</v>
      </c>
      <c r="J9" s="1168" t="s">
        <v>1210</v>
      </c>
      <c r="K9" s="1169" t="s">
        <v>1211</v>
      </c>
      <c r="L9" s="1170" t="s">
        <v>1212</v>
      </c>
    </row>
    <row r="10" spans="1:14" s="1175" customFormat="1" ht="16.2">
      <c r="A10" s="1171" t="s">
        <v>1079</v>
      </c>
      <c r="B10" s="1172">
        <v>580</v>
      </c>
      <c r="C10" s="1173">
        <v>520</v>
      </c>
      <c r="D10" s="1173" t="s">
        <v>1214</v>
      </c>
      <c r="E10" s="1173" t="s">
        <v>1214</v>
      </c>
      <c r="F10" s="1173" t="s">
        <v>1214</v>
      </c>
      <c r="G10" s="1173">
        <v>520</v>
      </c>
      <c r="H10" s="1173">
        <v>520</v>
      </c>
      <c r="I10" s="1174" t="s">
        <v>1214</v>
      </c>
      <c r="J10" s="1173">
        <v>60</v>
      </c>
      <c r="K10" s="1173">
        <v>60</v>
      </c>
      <c r="L10" s="1173" t="s">
        <v>1214</v>
      </c>
    </row>
    <row r="11" spans="1:14" s="1175" customFormat="1" ht="16.2">
      <c r="A11" s="1176" t="s">
        <v>1941</v>
      </c>
      <c r="B11" s="1177">
        <v>10</v>
      </c>
      <c r="C11" s="1178">
        <v>10</v>
      </c>
      <c r="D11" s="1178" t="s">
        <v>1214</v>
      </c>
      <c r="E11" s="1178" t="s">
        <v>1214</v>
      </c>
      <c r="F11" s="1179" t="s">
        <v>1214</v>
      </c>
      <c r="G11" s="1178">
        <v>10</v>
      </c>
      <c r="H11" s="1178">
        <v>10</v>
      </c>
      <c r="I11" s="1179" t="s">
        <v>1214</v>
      </c>
      <c r="J11" s="1178" t="s">
        <v>1214</v>
      </c>
      <c r="K11" s="1178" t="s">
        <v>1214</v>
      </c>
      <c r="L11" s="1179" t="s">
        <v>1214</v>
      </c>
    </row>
    <row r="12" spans="1:14" s="1175" customFormat="1" ht="16.2">
      <c r="A12" s="1176" t="s">
        <v>1942</v>
      </c>
      <c r="B12" s="1177">
        <v>202</v>
      </c>
      <c r="C12" s="1178">
        <v>202</v>
      </c>
      <c r="D12" s="1178" t="s">
        <v>1214</v>
      </c>
      <c r="E12" s="1178" t="s">
        <v>1214</v>
      </c>
      <c r="F12" s="1178" t="s">
        <v>1214</v>
      </c>
      <c r="G12" s="1178">
        <v>202</v>
      </c>
      <c r="H12" s="1178">
        <v>202</v>
      </c>
      <c r="I12" s="1179" t="s">
        <v>1214</v>
      </c>
      <c r="J12" s="1178" t="s">
        <v>1214</v>
      </c>
      <c r="K12" s="1178" t="s">
        <v>1214</v>
      </c>
      <c r="L12" s="1178" t="s">
        <v>1214</v>
      </c>
    </row>
    <row r="13" spans="1:14" s="1175" customFormat="1" ht="16.8" thickBot="1">
      <c r="A13" s="1176" t="s">
        <v>1943</v>
      </c>
      <c r="B13" s="1177">
        <v>368</v>
      </c>
      <c r="C13" s="1178">
        <v>308</v>
      </c>
      <c r="D13" s="1178" t="s">
        <v>1214</v>
      </c>
      <c r="E13" s="1178" t="s">
        <v>1214</v>
      </c>
      <c r="F13" s="1178" t="s">
        <v>1214</v>
      </c>
      <c r="G13" s="1178">
        <v>308</v>
      </c>
      <c r="H13" s="1178">
        <v>308</v>
      </c>
      <c r="I13" s="1179" t="s">
        <v>1214</v>
      </c>
      <c r="J13" s="1178">
        <v>60</v>
      </c>
      <c r="K13" s="1178">
        <v>60</v>
      </c>
      <c r="L13" s="1179" t="s">
        <v>1214</v>
      </c>
    </row>
    <row r="14" spans="1:14" s="1314" customFormat="1" ht="21.6" customHeight="1">
      <c r="A14" s="1771" t="s">
        <v>2156</v>
      </c>
      <c r="B14" s="1771"/>
      <c r="C14" s="1771"/>
      <c r="D14" s="1771"/>
      <c r="E14" s="1771"/>
      <c r="F14" s="1771"/>
      <c r="G14" s="1771"/>
      <c r="H14" s="1771"/>
      <c r="I14" s="1771"/>
      <c r="J14" s="1771"/>
      <c r="K14" s="1771"/>
      <c r="L14" s="1771"/>
    </row>
    <row r="15" spans="1:14" s="1180" customFormat="1" ht="16.2">
      <c r="A15" s="1749" t="s">
        <v>1227</v>
      </c>
      <c r="B15" s="1749"/>
      <c r="C15" s="1749"/>
      <c r="D15" s="1749"/>
      <c r="E15" s="1749"/>
      <c r="F15" s="1749"/>
      <c r="G15" s="1749"/>
      <c r="H15" s="1749"/>
      <c r="I15" s="1749"/>
      <c r="J15" s="1749"/>
      <c r="K15" s="1749"/>
      <c r="L15" s="1749"/>
    </row>
    <row r="16" spans="1:14" ht="61.2" customHeight="1">
      <c r="A16" s="1749" t="s">
        <v>1964</v>
      </c>
      <c r="B16" s="1749"/>
      <c r="C16" s="1749"/>
      <c r="D16" s="1749"/>
      <c r="E16" s="1749"/>
      <c r="F16" s="1749"/>
      <c r="G16" s="1749"/>
      <c r="H16" s="1749"/>
      <c r="I16" s="1749"/>
      <c r="J16" s="1749"/>
      <c r="K16" s="1749"/>
      <c r="L16" s="1749"/>
    </row>
    <row r="17" spans="2:11" ht="16.2">
      <c r="B17" s="1159"/>
      <c r="C17" s="1159"/>
    </row>
    <row r="22" spans="2:11" hidden="1">
      <c r="K22" s="1129" t="s">
        <v>1965</v>
      </c>
    </row>
  </sheetData>
  <mergeCells count="17">
    <mergeCell ref="M3:N3"/>
    <mergeCell ref="D8:F8"/>
    <mergeCell ref="G8:I8"/>
    <mergeCell ref="J8:L8"/>
    <mergeCell ref="A14:L14"/>
    <mergeCell ref="A15:L15"/>
    <mergeCell ref="A16:L16"/>
    <mergeCell ref="K3:L3"/>
    <mergeCell ref="B4:D4"/>
    <mergeCell ref="K4:L4"/>
    <mergeCell ref="A5:L5"/>
    <mergeCell ref="A6:L6"/>
    <mergeCell ref="A7:A9"/>
    <mergeCell ref="B7:B9"/>
    <mergeCell ref="C7:I7"/>
    <mergeCell ref="J7:L7"/>
    <mergeCell ref="C8:C9"/>
  </mergeCells>
  <phoneticPr fontId="15" type="noConversion"/>
  <hyperlinks>
    <hyperlink ref="M3" location="預告統計資料發布時間表!A1" display="回發布時間表" xr:uid="{AF731B52-85B0-4E02-BC65-507FE232E1D0}"/>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4655-57A0-49FF-8C37-77DBDC7A2BBA}">
  <dimension ref="A1:O22"/>
  <sheetViews>
    <sheetView topLeftCell="A3" workbookViewId="0">
      <selection activeCell="A14" sqref="A14:L14"/>
    </sheetView>
  </sheetViews>
  <sheetFormatPr defaultColWidth="7.21875" defaultRowHeight="12.6"/>
  <cols>
    <col min="1" max="1" width="15.44140625" style="1129" customWidth="1"/>
    <col min="2" max="12" width="12.5546875" style="1129" customWidth="1"/>
    <col min="13" max="16384" width="7.21875" style="1129"/>
  </cols>
  <sheetData>
    <row r="1" spans="1:15" s="430" customFormat="1" ht="33.6" hidden="1" thickBot="1">
      <c r="A1" s="430" t="s">
        <v>1930</v>
      </c>
      <c r="C1" s="430" t="s">
        <v>1931</v>
      </c>
      <c r="D1" s="430" t="s">
        <v>1932</v>
      </c>
      <c r="E1" s="1159" t="s">
        <v>1956</v>
      </c>
      <c r="F1" s="1150"/>
      <c r="G1" s="1124"/>
    </row>
    <row r="2" spans="1:15" s="430" customFormat="1" ht="324.60000000000002" hidden="1" thickBot="1">
      <c r="A2" s="483" t="s">
        <v>1957</v>
      </c>
      <c r="C2" s="1160"/>
      <c r="D2" s="430" t="s">
        <v>1958</v>
      </c>
    </row>
    <row r="3" spans="1:15" ht="17.399999999999999" thickTop="1" thickBot="1">
      <c r="A3" s="1126" t="s">
        <v>1373</v>
      </c>
      <c r="B3" s="1123"/>
      <c r="C3" s="820"/>
      <c r="D3" s="820"/>
      <c r="J3" s="1161" t="s">
        <v>754</v>
      </c>
      <c r="K3" s="1789" t="s">
        <v>1935</v>
      </c>
      <c r="L3" s="1790"/>
      <c r="M3" s="1453" t="s">
        <v>49</v>
      </c>
      <c r="N3" s="1453"/>
    </row>
    <row r="4" spans="1:15" ht="17.399999999999999" thickTop="1" thickBot="1">
      <c r="A4" s="1130" t="s">
        <v>1936</v>
      </c>
      <c r="B4" s="1765" t="s">
        <v>1937</v>
      </c>
      <c r="C4" s="1766"/>
      <c r="D4" s="1766"/>
      <c r="E4" s="1162"/>
      <c r="F4" s="1162"/>
      <c r="G4" s="1162"/>
      <c r="H4" s="1162"/>
      <c r="I4" s="1163"/>
      <c r="J4" s="1164" t="s">
        <v>1198</v>
      </c>
      <c r="K4" s="1789" t="s">
        <v>1959</v>
      </c>
      <c r="L4" s="1790"/>
    </row>
    <row r="5" spans="1:15" ht="33.6" thickTop="1">
      <c r="A5" s="1791" t="s">
        <v>1960</v>
      </c>
      <c r="B5" s="1791"/>
      <c r="C5" s="1791"/>
      <c r="D5" s="1791"/>
      <c r="E5" s="1791"/>
      <c r="F5" s="1791"/>
      <c r="G5" s="1791"/>
      <c r="H5" s="1791"/>
      <c r="I5" s="1791"/>
      <c r="J5" s="1791"/>
      <c r="K5" s="1791"/>
      <c r="L5" s="1791"/>
    </row>
    <row r="6" spans="1:15" ht="16.8" thickBot="1">
      <c r="A6" s="1756" t="s">
        <v>2247</v>
      </c>
      <c r="B6" s="1756"/>
      <c r="C6" s="1756"/>
      <c r="D6" s="1756"/>
      <c r="E6" s="1756"/>
      <c r="F6" s="1756"/>
      <c r="G6" s="1756"/>
      <c r="H6" s="1756"/>
      <c r="I6" s="1756"/>
      <c r="J6" s="1756"/>
      <c r="K6" s="1756"/>
      <c r="L6" s="1756"/>
    </row>
    <row r="7" spans="1:15" s="485" customFormat="1" ht="16.2">
      <c r="A7" s="1792" t="s">
        <v>1155</v>
      </c>
      <c r="B7" s="1795" t="s">
        <v>1079</v>
      </c>
      <c r="C7" s="1798" t="s">
        <v>1962</v>
      </c>
      <c r="D7" s="1799"/>
      <c r="E7" s="1799"/>
      <c r="F7" s="1799"/>
      <c r="G7" s="1799"/>
      <c r="H7" s="1799"/>
      <c r="I7" s="1800"/>
      <c r="J7" s="1799" t="s">
        <v>1963</v>
      </c>
      <c r="K7" s="1799"/>
      <c r="L7" s="1799"/>
    </row>
    <row r="8" spans="1:15" s="485" customFormat="1" ht="16.2">
      <c r="A8" s="1793"/>
      <c r="B8" s="1796"/>
      <c r="C8" s="1801" t="s">
        <v>776</v>
      </c>
      <c r="D8" s="1785" t="s">
        <v>1248</v>
      </c>
      <c r="E8" s="1786"/>
      <c r="F8" s="1787"/>
      <c r="G8" s="1785" t="s">
        <v>1237</v>
      </c>
      <c r="H8" s="1786"/>
      <c r="I8" s="1787"/>
      <c r="J8" s="1786" t="s">
        <v>1248</v>
      </c>
      <c r="K8" s="1786"/>
      <c r="L8" s="1786"/>
    </row>
    <row r="9" spans="1:15" s="485" customFormat="1" ht="21.9" customHeight="1" thickBot="1">
      <c r="A9" s="1794"/>
      <c r="B9" s="1797"/>
      <c r="C9" s="1802"/>
      <c r="D9" s="1168" t="s">
        <v>1210</v>
      </c>
      <c r="E9" s="1169" t="s">
        <v>1211</v>
      </c>
      <c r="F9" s="1169" t="s">
        <v>1212</v>
      </c>
      <c r="G9" s="1169" t="s">
        <v>1210</v>
      </c>
      <c r="H9" s="1169" t="s">
        <v>1211</v>
      </c>
      <c r="I9" s="1169" t="s">
        <v>1212</v>
      </c>
      <c r="J9" s="1168" t="s">
        <v>1210</v>
      </c>
      <c r="K9" s="1169" t="s">
        <v>1211</v>
      </c>
      <c r="L9" s="1170" t="s">
        <v>1212</v>
      </c>
    </row>
    <row r="10" spans="1:15" s="1175" customFormat="1" ht="16.2">
      <c r="A10" s="1171" t="s">
        <v>1079</v>
      </c>
      <c r="B10" s="1172">
        <v>580</v>
      </c>
      <c r="C10" s="1173">
        <v>520</v>
      </c>
      <c r="D10" s="1173" t="s">
        <v>1214</v>
      </c>
      <c r="E10" s="1173" t="s">
        <v>1214</v>
      </c>
      <c r="F10" s="1173" t="s">
        <v>1214</v>
      </c>
      <c r="G10" s="1173">
        <v>520</v>
      </c>
      <c r="H10" s="1173">
        <v>520</v>
      </c>
      <c r="I10" s="1174" t="s">
        <v>1214</v>
      </c>
      <c r="J10" s="1173">
        <v>60</v>
      </c>
      <c r="K10" s="1173">
        <v>60</v>
      </c>
      <c r="L10" s="1173" t="s">
        <v>1214</v>
      </c>
      <c r="O10" s="1175" t="s">
        <v>2248</v>
      </c>
    </row>
    <row r="11" spans="1:15" s="1175" customFormat="1" ht="16.2">
      <c r="A11" s="1176" t="s">
        <v>1941</v>
      </c>
      <c r="B11" s="1177">
        <v>10</v>
      </c>
      <c r="C11" s="1178">
        <v>10</v>
      </c>
      <c r="D11" s="1178" t="s">
        <v>1214</v>
      </c>
      <c r="E11" s="1178" t="s">
        <v>1214</v>
      </c>
      <c r="F11" s="1179" t="s">
        <v>1214</v>
      </c>
      <c r="G11" s="1178">
        <v>10</v>
      </c>
      <c r="H11" s="1178">
        <v>10</v>
      </c>
      <c r="I11" s="1179" t="s">
        <v>1214</v>
      </c>
      <c r="J11" s="1178" t="s">
        <v>1214</v>
      </c>
      <c r="K11" s="1178" t="s">
        <v>1214</v>
      </c>
      <c r="L11" s="1179" t="s">
        <v>1214</v>
      </c>
      <c r="O11" s="1175">
        <v>10</v>
      </c>
    </row>
    <row r="12" spans="1:15" s="1175" customFormat="1" ht="16.2">
      <c r="A12" s="1176" t="s">
        <v>1942</v>
      </c>
      <c r="B12" s="1177">
        <v>202</v>
      </c>
      <c r="C12" s="1178">
        <v>202</v>
      </c>
      <c r="D12" s="1178" t="s">
        <v>1214</v>
      </c>
      <c r="E12" s="1178" t="s">
        <v>1214</v>
      </c>
      <c r="F12" s="1178" t="s">
        <v>1214</v>
      </c>
      <c r="G12" s="1178">
        <v>202</v>
      </c>
      <c r="H12" s="1178">
        <v>202</v>
      </c>
      <c r="I12" s="1179" t="s">
        <v>1214</v>
      </c>
      <c r="J12" s="1178" t="s">
        <v>1214</v>
      </c>
      <c r="K12" s="1178" t="s">
        <v>1214</v>
      </c>
      <c r="L12" s="1178" t="s">
        <v>1214</v>
      </c>
      <c r="O12" s="1175" t="s">
        <v>2249</v>
      </c>
    </row>
    <row r="13" spans="1:15" s="1175" customFormat="1" ht="16.8" thickBot="1">
      <c r="A13" s="1176" t="s">
        <v>1943</v>
      </c>
      <c r="B13" s="1177">
        <v>368</v>
      </c>
      <c r="C13" s="1178">
        <v>308</v>
      </c>
      <c r="D13" s="1178" t="s">
        <v>1214</v>
      </c>
      <c r="E13" s="1178" t="s">
        <v>1214</v>
      </c>
      <c r="F13" s="1178" t="s">
        <v>1214</v>
      </c>
      <c r="G13" s="1178">
        <v>308</v>
      </c>
      <c r="H13" s="1178">
        <v>308</v>
      </c>
      <c r="I13" s="1179" t="s">
        <v>1214</v>
      </c>
      <c r="J13" s="1178">
        <v>60</v>
      </c>
      <c r="K13" s="1178">
        <v>60</v>
      </c>
      <c r="L13" s="1179" t="s">
        <v>1214</v>
      </c>
      <c r="O13" s="1175" t="s">
        <v>2250</v>
      </c>
    </row>
    <row r="14" spans="1:15" s="1314" customFormat="1" ht="16.2">
      <c r="A14" s="1771" t="s">
        <v>2251</v>
      </c>
      <c r="B14" s="1771"/>
      <c r="C14" s="1771"/>
      <c r="D14" s="1771"/>
      <c r="E14" s="1771"/>
      <c r="F14" s="1771"/>
      <c r="G14" s="1771"/>
      <c r="H14" s="1771"/>
      <c r="I14" s="1771"/>
      <c r="J14" s="1771"/>
      <c r="K14" s="1771"/>
      <c r="L14" s="1771"/>
    </row>
    <row r="15" spans="1:15" s="1180" customFormat="1" ht="16.2">
      <c r="A15" s="1749" t="s">
        <v>1227</v>
      </c>
      <c r="B15" s="1749"/>
      <c r="C15" s="1749"/>
      <c r="D15" s="1749"/>
      <c r="E15" s="1749"/>
      <c r="F15" s="1749"/>
      <c r="G15" s="1749"/>
      <c r="H15" s="1749"/>
      <c r="I15" s="1749"/>
      <c r="J15" s="1749"/>
      <c r="K15" s="1749"/>
      <c r="L15" s="1749"/>
    </row>
    <row r="16" spans="1:15" ht="53.25" customHeight="1">
      <c r="A16" s="1749" t="s">
        <v>1964</v>
      </c>
      <c r="B16" s="1749"/>
      <c r="C16" s="1749"/>
      <c r="D16" s="1749"/>
      <c r="E16" s="1749"/>
      <c r="F16" s="1749"/>
      <c r="G16" s="1749"/>
      <c r="H16" s="1749"/>
      <c r="I16" s="1749"/>
      <c r="J16" s="1749"/>
      <c r="K16" s="1749"/>
      <c r="L16" s="1749"/>
    </row>
    <row r="17" spans="2:11" ht="16.2">
      <c r="B17" s="1159"/>
      <c r="C17" s="1159"/>
    </row>
    <row r="22" spans="2:11" hidden="1">
      <c r="K22" s="1129" t="s">
        <v>1965</v>
      </c>
    </row>
  </sheetData>
  <mergeCells count="17">
    <mergeCell ref="M3:N3"/>
    <mergeCell ref="D8:F8"/>
    <mergeCell ref="G8:I8"/>
    <mergeCell ref="J8:L8"/>
    <mergeCell ref="A14:L14"/>
    <mergeCell ref="A15:L15"/>
    <mergeCell ref="A16:L16"/>
    <mergeCell ref="K3:L3"/>
    <mergeCell ref="B4:D4"/>
    <mergeCell ref="K4:L4"/>
    <mergeCell ref="A5:L5"/>
    <mergeCell ref="A6:L6"/>
    <mergeCell ref="A7:A9"/>
    <mergeCell ref="B7:B9"/>
    <mergeCell ref="C7:I7"/>
    <mergeCell ref="J7:L7"/>
    <mergeCell ref="C8:C9"/>
  </mergeCells>
  <phoneticPr fontId="15" type="noConversion"/>
  <hyperlinks>
    <hyperlink ref="M3" location="預告統計資料發布時間表!A1" display="回發布時間表" xr:uid="{363FABD8-85C0-43F7-BCEB-27EADEFE8801}"/>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BC54-5B13-4C79-85AB-4DDF74F57F3E}">
  <dimension ref="A1:J18"/>
  <sheetViews>
    <sheetView topLeftCell="A3" workbookViewId="0">
      <selection activeCell="I3" sqref="I3:J3"/>
    </sheetView>
  </sheetViews>
  <sheetFormatPr defaultRowHeight="16.2"/>
  <cols>
    <col min="1" max="1" width="15.77734375" style="431" customWidth="1"/>
    <col min="2" max="8" width="19.6640625" style="431" customWidth="1"/>
    <col min="9" max="16384" width="8.88671875" style="431"/>
  </cols>
  <sheetData>
    <row r="1" spans="1:10" s="430" customFormat="1" ht="33.6" hidden="1" thickBot="1">
      <c r="A1" s="430" t="s">
        <v>1930</v>
      </c>
      <c r="C1" s="430" t="s">
        <v>1931</v>
      </c>
      <c r="D1" s="430" t="s">
        <v>1932</v>
      </c>
      <c r="E1" s="1149" t="s">
        <v>1966</v>
      </c>
      <c r="F1" s="1150"/>
      <c r="G1" s="1124"/>
    </row>
    <row r="2" spans="1:10" s="430" customFormat="1" ht="276" hidden="1" thickBot="1">
      <c r="A2" s="483" t="s">
        <v>1967</v>
      </c>
      <c r="B2" s="623"/>
      <c r="C2" s="1125"/>
      <c r="D2" s="430" t="s">
        <v>1958</v>
      </c>
    </row>
    <row r="3" spans="1:10" ht="17.399999999999999" thickTop="1" thickBot="1">
      <c r="A3" s="1126" t="s">
        <v>1373</v>
      </c>
      <c r="B3" s="1123"/>
      <c r="C3" s="820"/>
      <c r="D3" s="820"/>
      <c r="E3" s="1129"/>
      <c r="F3" s="1129"/>
      <c r="G3" s="1161" t="s">
        <v>754</v>
      </c>
      <c r="H3" s="1181" t="s">
        <v>1968</v>
      </c>
      <c r="I3" s="1453" t="s">
        <v>49</v>
      </c>
      <c r="J3" s="1453"/>
    </row>
    <row r="4" spans="1:10" ht="17.399999999999999" thickTop="1" thickBot="1">
      <c r="A4" s="1130" t="s">
        <v>1936</v>
      </c>
      <c r="B4" s="1765" t="s">
        <v>1937</v>
      </c>
      <c r="C4" s="1766"/>
      <c r="D4" s="1766"/>
      <c r="E4" s="1162"/>
      <c r="F4" s="1162"/>
      <c r="G4" s="1164" t="s">
        <v>1198</v>
      </c>
      <c r="H4" s="1181" t="s">
        <v>1969</v>
      </c>
    </row>
    <row r="5" spans="1:10" ht="33.6" thickTop="1">
      <c r="A5" s="1791" t="s">
        <v>1970</v>
      </c>
      <c r="B5" s="1791"/>
      <c r="C5" s="1791"/>
      <c r="D5" s="1791"/>
      <c r="E5" s="1791"/>
      <c r="F5" s="1791"/>
      <c r="G5" s="1791"/>
      <c r="H5" s="1791"/>
    </row>
    <row r="6" spans="1:10" ht="16.8" thickBot="1">
      <c r="A6" s="1756" t="s">
        <v>1940</v>
      </c>
      <c r="B6" s="1756"/>
      <c r="C6" s="1756"/>
      <c r="D6" s="1756"/>
      <c r="E6" s="1756"/>
      <c r="F6" s="1756"/>
      <c r="G6" s="1756"/>
      <c r="H6" s="1756"/>
    </row>
    <row r="7" spans="1:10" s="797" customFormat="1">
      <c r="A7" s="1792" t="s">
        <v>1155</v>
      </c>
      <c r="B7" s="1795" t="s">
        <v>1079</v>
      </c>
      <c r="C7" s="1798" t="s">
        <v>1246</v>
      </c>
      <c r="D7" s="1799"/>
      <c r="E7" s="1800"/>
      <c r="F7" s="1798" t="s">
        <v>1247</v>
      </c>
      <c r="G7" s="1799"/>
      <c r="H7" s="1799"/>
    </row>
    <row r="8" spans="1:10" s="797" customFormat="1" ht="33" customHeight="1" thickBot="1">
      <c r="A8" s="1794"/>
      <c r="B8" s="1797"/>
      <c r="C8" s="1167" t="s">
        <v>776</v>
      </c>
      <c r="D8" s="1167" t="s">
        <v>1248</v>
      </c>
      <c r="E8" s="1167" t="s">
        <v>1237</v>
      </c>
      <c r="F8" s="1167" t="s">
        <v>776</v>
      </c>
      <c r="G8" s="1167" t="s">
        <v>1248</v>
      </c>
      <c r="H8" s="1170" t="s">
        <v>1237</v>
      </c>
    </row>
    <row r="9" spans="1:10" s="293" customFormat="1">
      <c r="A9" s="1171" t="s">
        <v>1971</v>
      </c>
      <c r="B9" s="1153">
        <v>16</v>
      </c>
      <c r="C9" s="1182">
        <v>14</v>
      </c>
      <c r="D9" s="1182" t="s">
        <v>1214</v>
      </c>
      <c r="E9" s="1182">
        <v>14</v>
      </c>
      <c r="F9" s="1183">
        <v>2</v>
      </c>
      <c r="G9" s="1183" t="s">
        <v>1214</v>
      </c>
      <c r="H9" s="1183">
        <v>2</v>
      </c>
    </row>
    <row r="10" spans="1:10" s="293" customFormat="1">
      <c r="A10" s="1176" t="s">
        <v>1942</v>
      </c>
      <c r="B10" s="1155">
        <v>12</v>
      </c>
      <c r="C10" s="1184">
        <v>11</v>
      </c>
      <c r="D10" s="1184" t="s">
        <v>1214</v>
      </c>
      <c r="E10" s="1184">
        <v>11</v>
      </c>
      <c r="F10" s="1185">
        <v>1</v>
      </c>
      <c r="G10" s="1185" t="s">
        <v>1214</v>
      </c>
      <c r="H10" s="1185">
        <v>1</v>
      </c>
    </row>
    <row r="11" spans="1:10" s="293" customFormat="1">
      <c r="A11" s="1176" t="s">
        <v>1943</v>
      </c>
      <c r="B11" s="1155">
        <v>4</v>
      </c>
      <c r="C11" s="1184">
        <v>3</v>
      </c>
      <c r="D11" s="1184" t="s">
        <v>1214</v>
      </c>
      <c r="E11" s="1185">
        <v>3</v>
      </c>
      <c r="F11" s="1185">
        <v>1</v>
      </c>
      <c r="G11" s="1185" t="s">
        <v>1214</v>
      </c>
      <c r="H11" s="1185">
        <v>1</v>
      </c>
    </row>
    <row r="12" spans="1:10" s="293" customFormat="1">
      <c r="A12" s="1196"/>
      <c r="B12" s="1184"/>
      <c r="C12" s="1184"/>
      <c r="D12" s="1184"/>
      <c r="E12" s="1185"/>
      <c r="F12" s="1185"/>
      <c r="G12" s="1803" t="s">
        <v>1955</v>
      </c>
      <c r="H12" s="1803"/>
    </row>
    <row r="13" spans="1:10" s="1147" customFormat="1">
      <c r="A13" s="1749" t="s">
        <v>1227</v>
      </c>
      <c r="B13" s="1749"/>
      <c r="C13" s="1749"/>
      <c r="D13" s="1749"/>
      <c r="E13" s="1749"/>
      <c r="F13" s="1749"/>
      <c r="G13" s="1749"/>
      <c r="H13" s="1749"/>
    </row>
    <row r="14" spans="1:10">
      <c r="A14" s="1749" t="s">
        <v>1972</v>
      </c>
      <c r="B14" s="1749"/>
      <c r="C14" s="1749"/>
      <c r="D14" s="1749"/>
      <c r="E14" s="1749"/>
      <c r="F14" s="1749"/>
      <c r="G14" s="1749"/>
      <c r="H14" s="1749"/>
    </row>
    <row r="15" spans="1:10">
      <c r="B15" s="1148"/>
      <c r="C15" s="1148"/>
    </row>
    <row r="18" spans="6:6" hidden="1">
      <c r="F18" s="1186" t="s">
        <v>1973</v>
      </c>
    </row>
  </sheetData>
  <mergeCells count="11">
    <mergeCell ref="A13:H13"/>
    <mergeCell ref="A14:H14"/>
    <mergeCell ref="G12:H12"/>
    <mergeCell ref="I3:J3"/>
    <mergeCell ref="B4:D4"/>
    <mergeCell ref="A5:H5"/>
    <mergeCell ref="A6:H6"/>
    <mergeCell ref="A7:A8"/>
    <mergeCell ref="B7:B8"/>
    <mergeCell ref="C7:E7"/>
    <mergeCell ref="F7:H7"/>
  </mergeCells>
  <phoneticPr fontId="15" type="noConversion"/>
  <hyperlinks>
    <hyperlink ref="I3" location="預告統計資料發布時間表!A1" display="回發布時間表" xr:uid="{5D3AA58D-C934-4B45-A084-D115F8CA67E3}"/>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DE90-5BA9-4010-B910-3AF9F7CB569F}">
  <dimension ref="A1:U18"/>
  <sheetViews>
    <sheetView topLeftCell="A3" workbookViewId="0">
      <selection activeCell="I3" sqref="I3:J3"/>
    </sheetView>
  </sheetViews>
  <sheetFormatPr defaultRowHeight="16.2"/>
  <cols>
    <col min="1" max="1" width="15.77734375" style="431" customWidth="1"/>
    <col min="2" max="8" width="19.6640625" style="431" customWidth="1"/>
    <col min="9" max="16384" width="8.88671875" style="431"/>
  </cols>
  <sheetData>
    <row r="1" spans="1:21" s="430" customFormat="1" ht="33.6" hidden="1" thickBot="1">
      <c r="A1" s="430" t="s">
        <v>1930</v>
      </c>
      <c r="C1" s="430" t="s">
        <v>1931</v>
      </c>
      <c r="D1" s="430" t="s">
        <v>1932</v>
      </c>
      <c r="E1" s="1149" t="s">
        <v>1966</v>
      </c>
      <c r="F1" s="1150"/>
      <c r="G1" s="1124"/>
    </row>
    <row r="2" spans="1:21" s="430" customFormat="1" ht="276" hidden="1" thickBot="1">
      <c r="A2" s="483" t="s">
        <v>1967</v>
      </c>
      <c r="B2" s="623"/>
      <c r="C2" s="1125"/>
      <c r="D2" s="430" t="s">
        <v>1958</v>
      </c>
    </row>
    <row r="3" spans="1:21" ht="17.399999999999999" thickTop="1" thickBot="1">
      <c r="A3" s="1126" t="s">
        <v>1373</v>
      </c>
      <c r="B3" s="1123"/>
      <c r="C3" s="820"/>
      <c r="D3" s="820"/>
      <c r="E3" s="1129"/>
      <c r="F3" s="1129"/>
      <c r="G3" s="1161" t="s">
        <v>754</v>
      </c>
      <c r="H3" s="1181" t="s">
        <v>1968</v>
      </c>
      <c r="I3" s="1453" t="s">
        <v>49</v>
      </c>
      <c r="J3" s="1453"/>
    </row>
    <row r="4" spans="1:21" ht="17.399999999999999" thickTop="1" thickBot="1">
      <c r="A4" s="1130" t="s">
        <v>1936</v>
      </c>
      <c r="B4" s="1765" t="s">
        <v>1937</v>
      </c>
      <c r="C4" s="1766"/>
      <c r="D4" s="1766"/>
      <c r="E4" s="1162"/>
      <c r="F4" s="1162"/>
      <c r="G4" s="1164" t="s">
        <v>1198</v>
      </c>
      <c r="H4" s="1181" t="s">
        <v>1969</v>
      </c>
    </row>
    <row r="5" spans="1:21" ht="33.6" thickTop="1">
      <c r="A5" s="1791" t="s">
        <v>1970</v>
      </c>
      <c r="B5" s="1791"/>
      <c r="C5" s="1791"/>
      <c r="D5" s="1791"/>
      <c r="E5" s="1791"/>
      <c r="F5" s="1791"/>
      <c r="G5" s="1791"/>
      <c r="H5" s="1791"/>
    </row>
    <row r="6" spans="1:21" ht="16.8" thickBot="1">
      <c r="A6" s="1756" t="s">
        <v>2157</v>
      </c>
      <c r="B6" s="1756"/>
      <c r="C6" s="1756"/>
      <c r="D6" s="1756"/>
      <c r="E6" s="1756"/>
      <c r="F6" s="1756"/>
      <c r="G6" s="1756"/>
      <c r="H6" s="1756"/>
    </row>
    <row r="7" spans="1:21" s="797" customFormat="1">
      <c r="A7" s="1792" t="s">
        <v>1155</v>
      </c>
      <c r="B7" s="1795" t="s">
        <v>1079</v>
      </c>
      <c r="C7" s="1798" t="s">
        <v>1246</v>
      </c>
      <c r="D7" s="1799"/>
      <c r="E7" s="1800"/>
      <c r="F7" s="1798" t="s">
        <v>1247</v>
      </c>
      <c r="G7" s="1799"/>
      <c r="H7" s="1799"/>
    </row>
    <row r="8" spans="1:21" s="797" customFormat="1" ht="33" customHeight="1" thickBot="1">
      <c r="A8" s="1794"/>
      <c r="B8" s="1797"/>
      <c r="C8" s="1167" t="s">
        <v>776</v>
      </c>
      <c r="D8" s="1167" t="s">
        <v>1248</v>
      </c>
      <c r="E8" s="1167" t="s">
        <v>1237</v>
      </c>
      <c r="F8" s="1167" t="s">
        <v>776</v>
      </c>
      <c r="G8" s="1167" t="s">
        <v>1248</v>
      </c>
      <c r="H8" s="1170" t="s">
        <v>1237</v>
      </c>
    </row>
    <row r="9" spans="1:21" s="293" customFormat="1">
      <c r="A9" s="1171" t="s">
        <v>1971</v>
      </c>
      <c r="B9" s="1153">
        <v>16</v>
      </c>
      <c r="C9" s="1182">
        <v>14</v>
      </c>
      <c r="D9" s="1182" t="s">
        <v>1214</v>
      </c>
      <c r="E9" s="1182">
        <v>14</v>
      </c>
      <c r="F9" s="1183">
        <v>2</v>
      </c>
      <c r="G9" s="1183" t="s">
        <v>1214</v>
      </c>
      <c r="H9" s="1183">
        <v>2</v>
      </c>
    </row>
    <row r="10" spans="1:21" s="293" customFormat="1">
      <c r="A10" s="1176" t="s">
        <v>1942</v>
      </c>
      <c r="B10" s="1155">
        <v>12</v>
      </c>
      <c r="C10" s="1184">
        <v>11</v>
      </c>
      <c r="D10" s="1184" t="s">
        <v>1214</v>
      </c>
      <c r="E10" s="1184">
        <v>11</v>
      </c>
      <c r="F10" s="1185">
        <v>1</v>
      </c>
      <c r="G10" s="1185" t="s">
        <v>1214</v>
      </c>
      <c r="H10" s="1185">
        <v>1</v>
      </c>
      <c r="U10" s="293" t="s">
        <v>2165</v>
      </c>
    </row>
    <row r="11" spans="1:21" s="293" customFormat="1" ht="16.8" thickBot="1">
      <c r="A11" s="1176" t="s">
        <v>1943</v>
      </c>
      <c r="B11" s="1155">
        <v>4</v>
      </c>
      <c r="C11" s="1184">
        <v>3</v>
      </c>
      <c r="D11" s="1184" t="s">
        <v>1214</v>
      </c>
      <c r="E11" s="1185">
        <v>3</v>
      </c>
      <c r="F11" s="1185">
        <v>1</v>
      </c>
      <c r="G11" s="1185" t="s">
        <v>1214</v>
      </c>
      <c r="H11" s="1185">
        <v>1</v>
      </c>
      <c r="U11" s="293" t="s">
        <v>2166</v>
      </c>
    </row>
    <row r="12" spans="1:21" customFormat="1">
      <c r="A12" s="1773" t="s">
        <v>2167</v>
      </c>
      <c r="B12" s="1773"/>
      <c r="C12" s="1773"/>
      <c r="D12" s="1773"/>
      <c r="E12" s="1773"/>
      <c r="F12" s="1773"/>
      <c r="G12" s="1773"/>
      <c r="H12" s="1773"/>
    </row>
    <row r="13" spans="1:21" s="1147" customFormat="1">
      <c r="A13" s="1749" t="s">
        <v>1227</v>
      </c>
      <c r="B13" s="1749"/>
      <c r="C13" s="1749"/>
      <c r="D13" s="1749"/>
      <c r="E13" s="1749"/>
      <c r="F13" s="1749"/>
      <c r="G13" s="1749"/>
      <c r="H13" s="1749"/>
    </row>
    <row r="14" spans="1:21">
      <c r="A14" s="1749" t="s">
        <v>1972</v>
      </c>
      <c r="B14" s="1749"/>
      <c r="C14" s="1749"/>
      <c r="D14" s="1749"/>
      <c r="E14" s="1749"/>
      <c r="F14" s="1749"/>
      <c r="G14" s="1749"/>
      <c r="H14" s="1749"/>
    </row>
    <row r="15" spans="1:21">
      <c r="B15" s="1148"/>
      <c r="C15" s="1148"/>
    </row>
    <row r="18" spans="6:6" hidden="1">
      <c r="F18" s="1186" t="s">
        <v>1973</v>
      </c>
    </row>
  </sheetData>
  <mergeCells count="11">
    <mergeCell ref="A12:H12"/>
    <mergeCell ref="A13:H13"/>
    <mergeCell ref="A14:H14"/>
    <mergeCell ref="I3:J3"/>
    <mergeCell ref="B4:D4"/>
    <mergeCell ref="A5:H5"/>
    <mergeCell ref="A6:H6"/>
    <mergeCell ref="A7:A8"/>
    <mergeCell ref="B7:B8"/>
    <mergeCell ref="C7:E7"/>
    <mergeCell ref="F7:H7"/>
  </mergeCells>
  <phoneticPr fontId="15" type="noConversion"/>
  <hyperlinks>
    <hyperlink ref="I3" location="預告統計資料發布時間表!A1" display="回發布時間表" xr:uid="{C06ED778-152B-482E-AE5F-438A26087958}"/>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CFBB6-213D-4294-8C8C-551EAF6DAB8E}">
  <dimension ref="A1:U18"/>
  <sheetViews>
    <sheetView topLeftCell="A3" workbookViewId="0">
      <selection activeCell="A12" sqref="A12:L12"/>
    </sheetView>
  </sheetViews>
  <sheetFormatPr defaultRowHeight="16.2"/>
  <cols>
    <col min="1" max="1" width="15.77734375" style="431" customWidth="1"/>
    <col min="2" max="8" width="19.6640625" style="431" customWidth="1"/>
    <col min="9" max="16384" width="8.88671875" style="431"/>
  </cols>
  <sheetData>
    <row r="1" spans="1:21" s="430" customFormat="1" ht="33.6" hidden="1" thickBot="1">
      <c r="A1" s="430" t="s">
        <v>1930</v>
      </c>
      <c r="C1" s="430" t="s">
        <v>1931</v>
      </c>
      <c r="D1" s="430" t="s">
        <v>1932</v>
      </c>
      <c r="E1" s="1149" t="s">
        <v>1966</v>
      </c>
      <c r="F1" s="1150"/>
      <c r="G1" s="1124"/>
    </row>
    <row r="2" spans="1:21" s="430" customFormat="1" ht="276" hidden="1" thickBot="1">
      <c r="A2" s="483" t="s">
        <v>1967</v>
      </c>
      <c r="B2" s="623"/>
      <c r="C2" s="1125"/>
      <c r="D2" s="430" t="s">
        <v>1958</v>
      </c>
    </row>
    <row r="3" spans="1:21" ht="17.399999999999999" thickTop="1" thickBot="1">
      <c r="A3" s="1126" t="s">
        <v>1373</v>
      </c>
      <c r="B3" s="1123"/>
      <c r="C3" s="820"/>
      <c r="D3" s="820"/>
      <c r="E3" s="1129"/>
      <c r="F3" s="1129"/>
      <c r="G3" s="1161" t="s">
        <v>754</v>
      </c>
      <c r="H3" s="1181" t="s">
        <v>1968</v>
      </c>
      <c r="I3" s="1453" t="s">
        <v>49</v>
      </c>
      <c r="J3" s="1453"/>
    </row>
    <row r="4" spans="1:21" ht="17.399999999999999" thickTop="1" thickBot="1">
      <c r="A4" s="1130" t="s">
        <v>1936</v>
      </c>
      <c r="B4" s="1765" t="s">
        <v>1937</v>
      </c>
      <c r="C4" s="1766"/>
      <c r="D4" s="1766"/>
      <c r="E4" s="1162"/>
      <c r="F4" s="1162"/>
      <c r="G4" s="1164" t="s">
        <v>1198</v>
      </c>
      <c r="H4" s="1181" t="s">
        <v>1969</v>
      </c>
    </row>
    <row r="5" spans="1:21" ht="33.6" thickTop="1">
      <c r="A5" s="1791" t="s">
        <v>1970</v>
      </c>
      <c r="B5" s="1791"/>
      <c r="C5" s="1791"/>
      <c r="D5" s="1791"/>
      <c r="E5" s="1791"/>
      <c r="F5" s="1791"/>
      <c r="G5" s="1791"/>
      <c r="H5" s="1791"/>
    </row>
    <row r="6" spans="1:21" ht="16.8" thickBot="1">
      <c r="A6" s="1756" t="s">
        <v>2252</v>
      </c>
      <c r="B6" s="1756"/>
      <c r="C6" s="1756"/>
      <c r="D6" s="1756"/>
      <c r="E6" s="1756"/>
      <c r="F6" s="1756"/>
      <c r="G6" s="1756"/>
      <c r="H6" s="1756"/>
    </row>
    <row r="7" spans="1:21" s="797" customFormat="1">
      <c r="A7" s="1792" t="s">
        <v>1155</v>
      </c>
      <c r="B7" s="1795" t="s">
        <v>1079</v>
      </c>
      <c r="C7" s="1798" t="s">
        <v>1246</v>
      </c>
      <c r="D7" s="1799"/>
      <c r="E7" s="1800"/>
      <c r="F7" s="1798" t="s">
        <v>1247</v>
      </c>
      <c r="G7" s="1799"/>
      <c r="H7" s="1799"/>
    </row>
    <row r="8" spans="1:21" s="797" customFormat="1" ht="33" customHeight="1" thickBot="1">
      <c r="A8" s="1794"/>
      <c r="B8" s="1797"/>
      <c r="C8" s="1167" t="s">
        <v>776</v>
      </c>
      <c r="D8" s="1167" t="s">
        <v>1248</v>
      </c>
      <c r="E8" s="1167" t="s">
        <v>1237</v>
      </c>
      <c r="F8" s="1167" t="s">
        <v>776</v>
      </c>
      <c r="G8" s="1167" t="s">
        <v>1248</v>
      </c>
      <c r="H8" s="1170" t="s">
        <v>1237</v>
      </c>
    </row>
    <row r="9" spans="1:21" s="293" customFormat="1">
      <c r="A9" s="1171" t="s">
        <v>1971</v>
      </c>
      <c r="B9" s="1153">
        <v>16</v>
      </c>
      <c r="C9" s="1182">
        <v>14</v>
      </c>
      <c r="D9" s="1182" t="s">
        <v>1214</v>
      </c>
      <c r="E9" s="1182">
        <v>14</v>
      </c>
      <c r="F9" s="1183">
        <v>2</v>
      </c>
      <c r="G9" s="1183" t="s">
        <v>1214</v>
      </c>
      <c r="H9" s="1183">
        <v>2</v>
      </c>
    </row>
    <row r="10" spans="1:21" s="293" customFormat="1">
      <c r="A10" s="1176" t="s">
        <v>1942</v>
      </c>
      <c r="B10" s="1155">
        <v>12</v>
      </c>
      <c r="C10" s="1184">
        <v>11</v>
      </c>
      <c r="D10" s="1184" t="s">
        <v>1214</v>
      </c>
      <c r="E10" s="1184">
        <v>11</v>
      </c>
      <c r="F10" s="1185">
        <v>1</v>
      </c>
      <c r="G10" s="1185" t="s">
        <v>1214</v>
      </c>
      <c r="H10" s="1185">
        <v>1</v>
      </c>
      <c r="U10" s="293" t="s">
        <v>2165</v>
      </c>
    </row>
    <row r="11" spans="1:21" s="293" customFormat="1" ht="16.8" thickBot="1">
      <c r="A11" s="1176" t="s">
        <v>1943</v>
      </c>
      <c r="B11" s="1155">
        <v>4</v>
      </c>
      <c r="C11" s="1184">
        <v>3</v>
      </c>
      <c r="D11" s="1184" t="s">
        <v>1214</v>
      </c>
      <c r="E11" s="1185">
        <v>3</v>
      </c>
      <c r="F11" s="1185">
        <v>1</v>
      </c>
      <c r="G11" s="1185" t="s">
        <v>1214</v>
      </c>
      <c r="H11" s="1185">
        <v>1</v>
      </c>
      <c r="U11" s="293" t="s">
        <v>2166</v>
      </c>
    </row>
    <row r="12" spans="1:21" customFormat="1" ht="16.2" customHeight="1">
      <c r="A12" s="1771" t="s">
        <v>2251</v>
      </c>
      <c r="B12" s="1771"/>
      <c r="C12" s="1771"/>
      <c r="D12" s="1771"/>
      <c r="E12" s="1771"/>
      <c r="F12" s="1771"/>
      <c r="G12" s="1771"/>
      <c r="H12" s="1771"/>
      <c r="I12" s="1749"/>
      <c r="J12" s="1749"/>
      <c r="K12" s="1749"/>
      <c r="L12" s="1749"/>
    </row>
    <row r="13" spans="1:21" s="1147" customFormat="1">
      <c r="A13" s="1749" t="s">
        <v>1227</v>
      </c>
      <c r="B13" s="1749"/>
      <c r="C13" s="1749"/>
      <c r="D13" s="1749"/>
      <c r="E13" s="1749"/>
      <c r="F13" s="1749"/>
      <c r="G13" s="1749"/>
      <c r="H13" s="1749"/>
    </row>
    <row r="14" spans="1:21">
      <c r="A14" s="1749" t="s">
        <v>1972</v>
      </c>
      <c r="B14" s="1749"/>
      <c r="C14" s="1749"/>
      <c r="D14" s="1749"/>
      <c r="E14" s="1749"/>
      <c r="F14" s="1749"/>
      <c r="G14" s="1749"/>
      <c r="H14" s="1749"/>
    </row>
    <row r="15" spans="1:21">
      <c r="B15" s="1148"/>
      <c r="C15" s="1148"/>
    </row>
    <row r="18" spans="6:6" hidden="1">
      <c r="F18" s="1186" t="s">
        <v>1973</v>
      </c>
    </row>
  </sheetData>
  <mergeCells count="11">
    <mergeCell ref="A13:H13"/>
    <mergeCell ref="A14:H14"/>
    <mergeCell ref="I3:J3"/>
    <mergeCell ref="A12:L12"/>
    <mergeCell ref="B4:D4"/>
    <mergeCell ref="A5:H5"/>
    <mergeCell ref="A6:H6"/>
    <mergeCell ref="A7:A8"/>
    <mergeCell ref="B7:B8"/>
    <mergeCell ref="C7:E7"/>
    <mergeCell ref="F7:H7"/>
  </mergeCells>
  <phoneticPr fontId="15" type="noConversion"/>
  <hyperlinks>
    <hyperlink ref="I3" location="預告統計資料發布時間表!A1" display="回發布時間表" xr:uid="{48C81615-F783-4696-9204-FCA055A8D3D3}"/>
  </hyperlink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9E4D-4E3D-4371-9E6D-E957A82564B4}">
  <dimension ref="A1:J24"/>
  <sheetViews>
    <sheetView topLeftCell="A3" workbookViewId="0">
      <selection activeCell="I3" sqref="I3:J3"/>
    </sheetView>
  </sheetViews>
  <sheetFormatPr defaultRowHeight="16.2"/>
  <cols>
    <col min="1" max="1" width="15.77734375" style="431" customWidth="1"/>
    <col min="2" max="8" width="19.6640625" style="431" customWidth="1"/>
    <col min="9" max="16384" width="8.88671875" style="431"/>
  </cols>
  <sheetData>
    <row r="1" spans="1:10" s="430" customFormat="1" ht="33.6" hidden="1" thickBot="1">
      <c r="A1" s="430" t="s">
        <v>1930</v>
      </c>
      <c r="C1" s="430" t="s">
        <v>1931</v>
      </c>
      <c r="D1" s="430" t="s">
        <v>1932</v>
      </c>
      <c r="E1" s="1149" t="s">
        <v>1974</v>
      </c>
      <c r="F1" s="1150"/>
      <c r="G1" s="1124"/>
    </row>
    <row r="2" spans="1:10" s="430" customFormat="1" ht="130.19999999999999" hidden="1" thickBot="1">
      <c r="A2" s="483" t="s">
        <v>1975</v>
      </c>
      <c r="B2" s="623"/>
      <c r="C2" s="1125"/>
      <c r="D2" s="430" t="s">
        <v>1976</v>
      </c>
    </row>
    <row r="3" spans="1:10" ht="17.399999999999999" thickTop="1" thickBot="1">
      <c r="A3" s="1126" t="s">
        <v>1373</v>
      </c>
      <c r="B3" s="1123"/>
      <c r="C3" s="820"/>
      <c r="D3" s="820"/>
      <c r="F3" s="1128" t="s">
        <v>754</v>
      </c>
      <c r="G3" s="1763" t="s">
        <v>1948</v>
      </c>
      <c r="H3" s="1764"/>
      <c r="I3" s="1453" t="s">
        <v>49</v>
      </c>
      <c r="J3" s="1453"/>
    </row>
    <row r="4" spans="1:10" ht="17.399999999999999" thickTop="1" thickBot="1">
      <c r="A4" s="1130" t="s">
        <v>1936</v>
      </c>
      <c r="B4" s="1131" t="s">
        <v>1937</v>
      </c>
      <c r="C4" s="1132"/>
      <c r="D4" s="1132"/>
      <c r="E4" s="1187"/>
      <c r="F4" s="1128" t="s">
        <v>1198</v>
      </c>
      <c r="G4" s="1763" t="s">
        <v>1977</v>
      </c>
      <c r="H4" s="1764"/>
    </row>
    <row r="5" spans="1:10" ht="33.6" thickTop="1">
      <c r="A5" s="1791" t="s">
        <v>1978</v>
      </c>
      <c r="B5" s="1791"/>
      <c r="C5" s="1791"/>
      <c r="D5" s="1791"/>
      <c r="E5" s="1791"/>
      <c r="F5" s="1791"/>
      <c r="G5" s="1791"/>
      <c r="H5" s="1791"/>
    </row>
    <row r="6" spans="1:10" ht="16.8" thickBot="1">
      <c r="A6" s="1756" t="s">
        <v>1940</v>
      </c>
      <c r="B6" s="1756"/>
      <c r="C6" s="1756"/>
      <c r="D6" s="1756"/>
      <c r="E6" s="1756"/>
      <c r="F6" s="1756"/>
      <c r="G6" s="1756"/>
      <c r="H6" s="1756"/>
    </row>
    <row r="7" spans="1:10" s="797" customFormat="1">
      <c r="A7" s="1805" t="s">
        <v>1155</v>
      </c>
      <c r="B7" s="1795" t="s">
        <v>1079</v>
      </c>
      <c r="C7" s="1798" t="s">
        <v>1246</v>
      </c>
      <c r="D7" s="1799"/>
      <c r="E7" s="1800"/>
      <c r="F7" s="1798" t="s">
        <v>1247</v>
      </c>
      <c r="G7" s="1799"/>
      <c r="H7" s="1799"/>
    </row>
    <row r="8" spans="1:10" s="797" customFormat="1" ht="33" customHeight="1" thickBot="1">
      <c r="A8" s="1806"/>
      <c r="B8" s="1797"/>
      <c r="C8" s="1167" t="s">
        <v>776</v>
      </c>
      <c r="D8" s="1167" t="s">
        <v>1248</v>
      </c>
      <c r="E8" s="1167" t="s">
        <v>1237</v>
      </c>
      <c r="F8" s="1167" t="s">
        <v>776</v>
      </c>
      <c r="G8" s="1167" t="s">
        <v>1248</v>
      </c>
      <c r="H8" s="1170" t="s">
        <v>1237</v>
      </c>
    </row>
    <row r="9" spans="1:10" s="797" customFormat="1">
      <c r="A9" s="1171" t="s">
        <v>1079</v>
      </c>
      <c r="B9" s="1189">
        <v>10</v>
      </c>
      <c r="C9" s="1190">
        <v>10</v>
      </c>
      <c r="D9" s="1190" t="s">
        <v>1214</v>
      </c>
      <c r="E9" s="1190">
        <v>10</v>
      </c>
      <c r="F9" s="1190" t="s">
        <v>1214</v>
      </c>
      <c r="G9" s="1190" t="s">
        <v>1214</v>
      </c>
      <c r="H9" s="1190" t="s">
        <v>1214</v>
      </c>
    </row>
    <row r="10" spans="1:10" s="797" customFormat="1">
      <c r="A10" s="1176" t="s">
        <v>1941</v>
      </c>
      <c r="B10" s="1189" t="s">
        <v>1214</v>
      </c>
      <c r="C10" s="1190" t="s">
        <v>1214</v>
      </c>
      <c r="D10" s="1190" t="s">
        <v>1214</v>
      </c>
      <c r="E10" s="1190" t="s">
        <v>1214</v>
      </c>
      <c r="F10" s="1190" t="s">
        <v>1214</v>
      </c>
      <c r="G10" s="1190" t="s">
        <v>1214</v>
      </c>
      <c r="H10" s="1190" t="s">
        <v>1214</v>
      </c>
    </row>
    <row r="11" spans="1:10" s="797" customFormat="1">
      <c r="A11" s="1176" t="s">
        <v>1942</v>
      </c>
      <c r="B11" s="1189" t="s">
        <v>1214</v>
      </c>
      <c r="C11" s="1190" t="s">
        <v>1214</v>
      </c>
      <c r="D11" s="1190" t="s">
        <v>1214</v>
      </c>
      <c r="E11" s="1190" t="s">
        <v>1214</v>
      </c>
      <c r="F11" s="1190" t="s">
        <v>1214</v>
      </c>
      <c r="G11" s="1190" t="s">
        <v>1214</v>
      </c>
      <c r="H11" s="1190" t="s">
        <v>1214</v>
      </c>
    </row>
    <row r="12" spans="1:10" s="293" customFormat="1" ht="16.8" thickBot="1">
      <c r="A12" s="1188" t="s">
        <v>1943</v>
      </c>
      <c r="B12" s="1157">
        <v>10</v>
      </c>
      <c r="C12" s="1195">
        <v>10</v>
      </c>
      <c r="D12" s="1195" t="s">
        <v>1214</v>
      </c>
      <c r="E12" s="1195">
        <v>10</v>
      </c>
      <c r="F12" s="1197" t="s">
        <v>1214</v>
      </c>
      <c r="G12" s="1197" t="s">
        <v>1214</v>
      </c>
      <c r="H12" s="1197" t="s">
        <v>1214</v>
      </c>
    </row>
    <row r="13" spans="1:10" customFormat="1">
      <c r="A13" s="1146"/>
      <c r="B13" s="1146"/>
      <c r="C13" s="1146"/>
      <c r="D13" s="1146"/>
      <c r="E13" s="1146"/>
      <c r="F13" s="1146"/>
      <c r="G13" s="1804" t="s">
        <v>1955</v>
      </c>
      <c r="H13" s="1804"/>
    </row>
    <row r="14" spans="1:10" s="1147" customFormat="1">
      <c r="A14" s="1749" t="s">
        <v>1227</v>
      </c>
      <c r="B14" s="1749"/>
      <c r="C14" s="1749"/>
      <c r="D14" s="1749"/>
      <c r="E14" s="1749"/>
      <c r="F14" s="1749"/>
      <c r="G14" s="1749"/>
      <c r="H14" s="1749"/>
    </row>
    <row r="15" spans="1:10">
      <c r="A15" s="1749" t="s">
        <v>1979</v>
      </c>
      <c r="B15" s="1749"/>
      <c r="C15" s="1749"/>
      <c r="D15" s="1749"/>
      <c r="E15" s="1749"/>
      <c r="F15" s="1749"/>
      <c r="G15" s="1749"/>
      <c r="H15" s="1749"/>
    </row>
    <row r="16" spans="1:10">
      <c r="B16" s="1148"/>
      <c r="C16" s="1148"/>
    </row>
    <row r="21" spans="1:7" hidden="1">
      <c r="G21" s="431" t="s">
        <v>1945</v>
      </c>
    </row>
    <row r="24" spans="1:7">
      <c r="A24" s="1186"/>
    </row>
  </sheetData>
  <mergeCells count="12">
    <mergeCell ref="A14:H14"/>
    <mergeCell ref="A15:H15"/>
    <mergeCell ref="G13:H13"/>
    <mergeCell ref="I3:J3"/>
    <mergeCell ref="G3:H3"/>
    <mergeCell ref="G4:H4"/>
    <mergeCell ref="A5:H5"/>
    <mergeCell ref="A6:H6"/>
    <mergeCell ref="A7:A8"/>
    <mergeCell ref="B7:B8"/>
    <mergeCell ref="C7:E7"/>
    <mergeCell ref="F7:H7"/>
  </mergeCells>
  <phoneticPr fontId="15" type="noConversion"/>
  <hyperlinks>
    <hyperlink ref="I3" location="預告統計資料發布時間表!A1" display="回發布時間表" xr:uid="{259B3692-48B3-473B-A79A-A2AD8240F4D8}"/>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655E-70F4-4828-9645-8EEAB29DAD4C}">
  <dimension ref="A1:N25"/>
  <sheetViews>
    <sheetView topLeftCell="A3" workbookViewId="0"/>
  </sheetViews>
  <sheetFormatPr defaultRowHeight="16.2"/>
  <cols>
    <col min="1" max="1" width="15.77734375" style="431" customWidth="1"/>
    <col min="2" max="8" width="19.6640625" style="431" customWidth="1"/>
    <col min="9" max="16384" width="8.88671875" style="431"/>
  </cols>
  <sheetData>
    <row r="1" spans="1:14" s="430" customFormat="1" ht="33.6" hidden="1" thickBot="1">
      <c r="A1" s="430" t="s">
        <v>1930</v>
      </c>
      <c r="C1" s="430" t="s">
        <v>1931</v>
      </c>
      <c r="D1" s="430" t="s">
        <v>1932</v>
      </c>
      <c r="E1" s="1149" t="s">
        <v>1974</v>
      </c>
      <c r="F1" s="1150"/>
      <c r="G1" s="1124"/>
    </row>
    <row r="2" spans="1:14" s="430" customFormat="1" ht="130.19999999999999" hidden="1" thickBot="1">
      <c r="A2" s="483" t="s">
        <v>1975</v>
      </c>
      <c r="B2" s="623"/>
      <c r="C2" s="1125"/>
      <c r="D2" s="430" t="s">
        <v>1976</v>
      </c>
    </row>
    <row r="3" spans="1:14" ht="17.399999999999999" thickTop="1" thickBot="1">
      <c r="A3" s="1126" t="s">
        <v>1373</v>
      </c>
      <c r="B3" s="1123"/>
      <c r="C3" s="820"/>
      <c r="D3" s="820"/>
      <c r="F3" s="1128" t="s">
        <v>754</v>
      </c>
      <c r="G3" s="1763" t="s">
        <v>1948</v>
      </c>
      <c r="H3" s="1764"/>
      <c r="I3" s="1453" t="s">
        <v>49</v>
      </c>
      <c r="J3" s="1453"/>
    </row>
    <row r="4" spans="1:14" ht="17.399999999999999" thickTop="1" thickBot="1">
      <c r="A4" s="1130" t="s">
        <v>1936</v>
      </c>
      <c r="B4" s="1131" t="s">
        <v>1937</v>
      </c>
      <c r="C4" s="1132"/>
      <c r="D4" s="1132"/>
      <c r="E4" s="1187"/>
      <c r="F4" s="1128" t="s">
        <v>1198</v>
      </c>
      <c r="G4" s="1763" t="s">
        <v>1977</v>
      </c>
      <c r="H4" s="1764"/>
    </row>
    <row r="5" spans="1:14" ht="33.6" thickTop="1">
      <c r="A5" s="1791" t="s">
        <v>1978</v>
      </c>
      <c r="B5" s="1791"/>
      <c r="C5" s="1791"/>
      <c r="D5" s="1791"/>
      <c r="E5" s="1791"/>
      <c r="F5" s="1791"/>
      <c r="G5" s="1791"/>
      <c r="H5" s="1791"/>
    </row>
    <row r="6" spans="1:14" ht="16.8" thickBot="1">
      <c r="A6" s="1756" t="s">
        <v>2157</v>
      </c>
      <c r="B6" s="1756"/>
      <c r="C6" s="1756"/>
      <c r="D6" s="1756"/>
      <c r="E6" s="1756"/>
      <c r="F6" s="1756"/>
      <c r="G6" s="1756"/>
      <c r="H6" s="1756"/>
    </row>
    <row r="7" spans="1:14" s="797" customFormat="1">
      <c r="A7" s="1805" t="s">
        <v>1155</v>
      </c>
      <c r="B7" s="1795" t="s">
        <v>1079</v>
      </c>
      <c r="C7" s="1798" t="s">
        <v>1246</v>
      </c>
      <c r="D7" s="1799"/>
      <c r="E7" s="1800"/>
      <c r="F7" s="1798" t="s">
        <v>1247</v>
      </c>
      <c r="G7" s="1799"/>
      <c r="H7" s="1799"/>
    </row>
    <row r="8" spans="1:14" s="797" customFormat="1" ht="33" customHeight="1" thickBot="1">
      <c r="A8" s="1806"/>
      <c r="B8" s="1797"/>
      <c r="C8" s="1167" t="s">
        <v>776</v>
      </c>
      <c r="D8" s="1167" t="s">
        <v>1248</v>
      </c>
      <c r="E8" s="1167" t="s">
        <v>1237</v>
      </c>
      <c r="F8" s="1167" t="s">
        <v>776</v>
      </c>
      <c r="G8" s="1167" t="s">
        <v>1248</v>
      </c>
      <c r="H8" s="1170" t="s">
        <v>1237</v>
      </c>
    </row>
    <row r="9" spans="1:14" s="797" customFormat="1">
      <c r="A9" s="1171" t="s">
        <v>1079</v>
      </c>
      <c r="B9" s="1189">
        <v>10</v>
      </c>
      <c r="C9" s="1190">
        <v>10</v>
      </c>
      <c r="D9" s="1190" t="s">
        <v>1214</v>
      </c>
      <c r="E9" s="1190">
        <v>10</v>
      </c>
      <c r="F9" s="1190" t="s">
        <v>1214</v>
      </c>
      <c r="G9" s="1190" t="s">
        <v>1214</v>
      </c>
      <c r="H9" s="1190" t="s">
        <v>1214</v>
      </c>
      <c r="N9" s="797" t="s">
        <v>2168</v>
      </c>
    </row>
    <row r="10" spans="1:14" s="797" customFormat="1">
      <c r="A10" s="1176" t="s">
        <v>1941</v>
      </c>
      <c r="B10" s="1189" t="s">
        <v>1214</v>
      </c>
      <c r="C10" s="1190" t="s">
        <v>1214</v>
      </c>
      <c r="D10" s="1190" t="s">
        <v>1214</v>
      </c>
      <c r="E10" s="1190" t="s">
        <v>1214</v>
      </c>
      <c r="F10" s="1190" t="s">
        <v>1214</v>
      </c>
      <c r="G10" s="1190" t="s">
        <v>1214</v>
      </c>
      <c r="H10" s="1190" t="s">
        <v>1214</v>
      </c>
    </row>
    <row r="11" spans="1:14" s="797" customFormat="1">
      <c r="A11" s="1176" t="s">
        <v>1942</v>
      </c>
      <c r="B11" s="1189" t="s">
        <v>1214</v>
      </c>
      <c r="C11" s="1190" t="s">
        <v>1214</v>
      </c>
      <c r="D11" s="1190" t="s">
        <v>1214</v>
      </c>
      <c r="E11" s="1190" t="s">
        <v>1214</v>
      </c>
      <c r="F11" s="1190" t="s">
        <v>1214</v>
      </c>
      <c r="G11" s="1190" t="s">
        <v>1214</v>
      </c>
      <c r="H11" s="1190" t="s">
        <v>1214</v>
      </c>
      <c r="N11" s="1323" t="s">
        <v>2169</v>
      </c>
    </row>
    <row r="12" spans="1:14" s="293" customFormat="1">
      <c r="A12" s="1176" t="s">
        <v>1943</v>
      </c>
      <c r="B12" s="1155">
        <v>10</v>
      </c>
      <c r="C12" s="1184">
        <v>10</v>
      </c>
      <c r="D12" s="1184" t="s">
        <v>1214</v>
      </c>
      <c r="E12" s="1184">
        <v>10</v>
      </c>
      <c r="F12" s="1185" t="s">
        <v>1214</v>
      </c>
      <c r="G12" s="1185" t="s">
        <v>1214</v>
      </c>
      <c r="H12" s="1185" t="s">
        <v>1214</v>
      </c>
      <c r="N12" s="293" t="s">
        <v>2168</v>
      </c>
    </row>
    <row r="13" spans="1:14" s="293" customFormat="1" ht="6.75" customHeight="1" thickBot="1">
      <c r="A13" s="1176"/>
      <c r="B13" s="1155"/>
      <c r="C13" s="1184"/>
      <c r="D13" s="1184"/>
      <c r="E13" s="1185"/>
      <c r="F13" s="1185"/>
      <c r="G13" s="1185"/>
      <c r="H13" s="1185"/>
    </row>
    <row r="14" spans="1:14" customFormat="1">
      <c r="A14" s="1773" t="s">
        <v>2170</v>
      </c>
      <c r="B14" s="1773"/>
      <c r="C14" s="1773"/>
      <c r="D14" s="1773"/>
      <c r="E14" s="1773"/>
      <c r="F14" s="1773"/>
      <c r="G14" s="1773"/>
      <c r="H14" s="1773"/>
    </row>
    <row r="15" spans="1:14" s="1147" customFormat="1">
      <c r="A15" s="1749" t="s">
        <v>1227</v>
      </c>
      <c r="B15" s="1749"/>
      <c r="C15" s="1749"/>
      <c r="D15" s="1749"/>
      <c r="E15" s="1749"/>
      <c r="F15" s="1749"/>
      <c r="G15" s="1749"/>
      <c r="H15" s="1749"/>
    </row>
    <row r="16" spans="1:14">
      <c r="A16" s="1749" t="s">
        <v>1979</v>
      </c>
      <c r="B16" s="1749"/>
      <c r="C16" s="1749"/>
      <c r="D16" s="1749"/>
      <c r="E16" s="1749"/>
      <c r="F16" s="1749"/>
      <c r="G16" s="1749"/>
      <c r="H16" s="1749"/>
    </row>
    <row r="17" spans="1:7">
      <c r="B17" s="1148"/>
      <c r="C17" s="1148"/>
    </row>
    <row r="22" spans="1:7" hidden="1">
      <c r="G22" s="431" t="s">
        <v>1945</v>
      </c>
    </row>
    <row r="25" spans="1:7">
      <c r="A25" s="1186"/>
    </row>
  </sheetData>
  <mergeCells count="12">
    <mergeCell ref="A14:H14"/>
    <mergeCell ref="A15:H15"/>
    <mergeCell ref="A16:H16"/>
    <mergeCell ref="I3:J3"/>
    <mergeCell ref="G3:H3"/>
    <mergeCell ref="G4:H4"/>
    <mergeCell ref="A5:H5"/>
    <mergeCell ref="A6:H6"/>
    <mergeCell ref="A7:A8"/>
    <mergeCell ref="B7:B8"/>
    <mergeCell ref="C7:E7"/>
    <mergeCell ref="F7:H7"/>
  </mergeCells>
  <phoneticPr fontId="15" type="noConversion"/>
  <hyperlinks>
    <hyperlink ref="I3" location="預告統計資料發布時間表!A1" display="回發布時間表" xr:uid="{CA8EB8E4-F2B1-4A9B-8CB5-08E4CD96DD9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158</TotalTime>
  <Application>Microsoft Excel</Application>
  <DocSecurity>0</DocSecurity>
  <ScaleCrop>false</ScaleCrop>
  <HeadingPairs>
    <vt:vector size="2" baseType="variant">
      <vt:variant>
        <vt:lpstr>工作表</vt:lpstr>
      </vt:variant>
      <vt:variant>
        <vt:i4>136</vt:i4>
      </vt:variant>
    </vt:vector>
  </HeadingPairs>
  <TitlesOfParts>
    <vt:vector size="136" baseType="lpstr">
      <vt:lpstr>預告統計資料發布時間表</vt:lpstr>
      <vt:lpstr>統計資料背景(公庫收支月報)</vt:lpstr>
      <vt:lpstr>統計資料背景(資源回收成果統計)</vt:lpstr>
      <vt:lpstr>統計資料背景(垃圾及廚餘清理狀況)</vt:lpstr>
      <vt:lpstr>統計資料背景(環境保護預算)</vt:lpstr>
      <vt:lpstr>統計資料背景(環境保護決算)</vt:lpstr>
      <vt:lpstr>統計資料背景(推行社區發展工作概況)</vt:lpstr>
      <vt:lpstr>統計資料背景(辦理調解業務概況)</vt:lpstr>
      <vt:lpstr>統計資料背景(調解委員組織概況)</vt:lpstr>
      <vt:lpstr>統計資料背景(辦理調解方式概況)</vt:lpstr>
      <vt:lpstr>統計資料背景(公墓設施概況)</vt:lpstr>
      <vt:lpstr>統計資料背景(骨灰(骸)存放設施概況)</vt:lpstr>
      <vt:lpstr>統計資料背景(殯葬管理業務概況)</vt:lpstr>
      <vt:lpstr>統計資料背景(殯儀館設施概況)</vt:lpstr>
      <vt:lpstr>統計資料背景(火化場設施概況)</vt:lpstr>
      <vt:lpstr>統計資料背景(宗教財團法人概況)</vt:lpstr>
      <vt:lpstr>統計資料背景(教會堂概況)</vt:lpstr>
      <vt:lpstr>統計資料背景(寺廟登記概況)</vt:lpstr>
      <vt:lpstr>統計資料背景(宗教團體興辦公益慈善及社會教化事業概況)</vt:lpstr>
      <vt:lpstr>統計資料背景(農耕土地面積)</vt:lpstr>
      <vt:lpstr>統計資料背景(有效農機使用證之農機數量)</vt:lpstr>
      <vt:lpstr>統計資料背景(治山防災整體治理工程)</vt:lpstr>
      <vt:lpstr>統計資料背景(農路改善及維護工程)</vt:lpstr>
      <vt:lpstr>統計資料背景(都市計畫區域內公共工程實施數量)</vt:lpstr>
      <vt:lpstr>統計資料背景(都市計畫公設用地已取得面積)</vt:lpstr>
      <vt:lpstr>統計資料背景(都市計畫公設用地已闢建面積)</vt:lpstr>
      <vt:lpstr>統計資料背景(都市計畫區內現有已開闢道路與自行車長度及橋梁數</vt:lpstr>
      <vt:lpstr>統計資料背景(垃圾處理場(廠)及垃圾回收清除車輛統計)-半年報</vt:lpstr>
      <vt:lpstr>統計資料背景(環保人員概況)-半年報</vt:lpstr>
      <vt:lpstr>統計資料背景(獨居老人人數及服務概況)-季</vt:lpstr>
      <vt:lpstr>統計資料背景(停車位概況-路邊停車位)</vt:lpstr>
      <vt:lpstr>統計資料背景(停車位概況-區內陸外身心障礙專用停車位)</vt:lpstr>
      <vt:lpstr>統計資料背景(停車位概況-路邊身心障礙者專用停車位)</vt:lpstr>
      <vt:lpstr>統計資料背景(區外路外身障停車位)</vt:lpstr>
      <vt:lpstr>統計資料背景(路邊電動車專用停車位)</vt:lpstr>
      <vt:lpstr>統計資料背景(區內路外電動車專用停車位)</vt:lpstr>
      <vt:lpstr>統計資料背景(區外路外電動車專用停車位)</vt:lpstr>
      <vt:lpstr>統計資料背景(都市計畫區內路外停車位)</vt:lpstr>
      <vt:lpstr>統計資料背景(都市計畫區外路外停車位)</vt:lpstr>
      <vt:lpstr>公庫收支月報-113.11</vt:lpstr>
      <vt:lpstr>公庫收支月報-113.12</vt:lpstr>
      <vt:lpstr>公庫收支月報-114.1</vt:lpstr>
      <vt:lpstr>公庫收支月報-114.2</vt:lpstr>
      <vt:lpstr>公庫收支月報-114.3</vt:lpstr>
      <vt:lpstr>公庫收支月報-114.4</vt:lpstr>
      <vt:lpstr>公庫收支月報-114.5</vt:lpstr>
      <vt:lpstr>公庫收支月報-114.6</vt:lpstr>
      <vt:lpstr>公庫收支月報-114.7</vt:lpstr>
      <vt:lpstr>公庫收支月報-114.8</vt:lpstr>
      <vt:lpstr>公庫收支月報-114.9</vt:lpstr>
      <vt:lpstr>公庫收支月報-114.10</vt:lpstr>
      <vt:lpstr>一般垃圾廚餘-113.11</vt:lpstr>
      <vt:lpstr>資源回收月報-113.11</vt:lpstr>
      <vt:lpstr>一般垃圾廚餘-113.12</vt:lpstr>
      <vt:lpstr>資源回收月報-113.12</vt:lpstr>
      <vt:lpstr>一般垃圾廚餘-114.01</vt:lpstr>
      <vt:lpstr>資源回收月報-114.01</vt:lpstr>
      <vt:lpstr>一般垃圾廚餘-114.2</vt:lpstr>
      <vt:lpstr>資源回收月報-114.2</vt:lpstr>
      <vt:lpstr>一般垃圾廚餘-114.3</vt:lpstr>
      <vt:lpstr>資源回收月報-114.3</vt:lpstr>
      <vt:lpstr>一般垃圾廚餘-114.4</vt:lpstr>
      <vt:lpstr>環境保護決算-113</vt:lpstr>
      <vt:lpstr>公墓設施概況-113</vt:lpstr>
      <vt:lpstr>骨灰骸存放設施概況-113</vt:lpstr>
      <vt:lpstr>殯葬管理業務概況-113</vt:lpstr>
      <vt:lpstr>殯儀館設施概況-113</vt:lpstr>
      <vt:lpstr>火化場設施概況-113</vt:lpstr>
      <vt:lpstr>資源回收-114.4</vt:lpstr>
      <vt:lpstr>一般垃圾廚餘-114.5</vt:lpstr>
      <vt:lpstr>資源回收114.5</vt:lpstr>
      <vt:lpstr>資源回收-114.6</vt:lpstr>
      <vt:lpstr>資源回收-114.7</vt:lpstr>
      <vt:lpstr>資源回收-114.8</vt:lpstr>
      <vt:lpstr>資源回收-114.9</vt:lpstr>
      <vt:lpstr>資源回收-114.10</vt:lpstr>
      <vt:lpstr>一般垃圾廚餘-114.6</vt:lpstr>
      <vt:lpstr>一般垃圾廚餘-114.7</vt:lpstr>
      <vt:lpstr>一般垃圾廚餘-114.8</vt:lpstr>
      <vt:lpstr>一般垃圾廚餘-114.9</vt:lpstr>
      <vt:lpstr>一般垃圾廚餘-114.10</vt:lpstr>
      <vt:lpstr>寺廟登記概況-113</vt:lpstr>
      <vt:lpstr>宗教團體興辦公益慈善及社會教化事業概況-113</vt:lpstr>
      <vt:lpstr>農耕土地面積-113</vt:lpstr>
      <vt:lpstr>有效農機使用證之農機數量-113</vt:lpstr>
      <vt:lpstr>路邊停車位概況-第一季</vt:lpstr>
      <vt:lpstr>路邊停車位概況-第二季</vt:lpstr>
      <vt:lpstr>路邊停車位概況-第三季</vt:lpstr>
      <vt:lpstr>路邊停車位概況-身心障礙專用-第一季</vt:lpstr>
      <vt:lpstr>路邊停車位概況-身心障礙專用-第二季</vt:lpstr>
      <vt:lpstr>路邊停車位概況-身心障礙專用-第三季</vt:lpstr>
      <vt:lpstr>路外停車為概況-第一季</vt:lpstr>
      <vt:lpstr>路外停車位概況-第二季</vt:lpstr>
      <vt:lpstr>路外停車為概況-第三季</vt:lpstr>
      <vt:lpstr>路外身障專用停車位概況-第一季</vt:lpstr>
      <vt:lpstr>路外身障專用停車位概況-第二季</vt:lpstr>
      <vt:lpstr>路外身障專用停車位概況-第三季</vt:lpstr>
      <vt:lpstr>路外電動汽車充電專用停車位概況-第一季</vt:lpstr>
      <vt:lpstr>路外電動汽車充電專用停車位概況-第二季</vt:lpstr>
      <vt:lpstr>路外電動汽車充電專用停車位概況-第三季</vt:lpstr>
      <vt:lpstr>路邊電動汽車充電專用停車位概況-第一季</vt:lpstr>
      <vt:lpstr>路邊電動汽車充電專用停車位-第二季</vt:lpstr>
      <vt:lpstr>路邊電動汽車充電專用停車位-第三季</vt:lpstr>
      <vt:lpstr>孕婦及育有六歲以下兒童者停車位概況-第一季</vt:lpstr>
      <vt:lpstr>孕婦及育有六歲以下兒童者停車位概況-第二季</vt:lpstr>
      <vt:lpstr>孕婦及育有六歲以下兒童停車位概況-第三季</vt:lpstr>
      <vt:lpstr>辦理調解業務概況-113</vt:lpstr>
      <vt:lpstr>調解委員會組織概況-113</vt:lpstr>
      <vt:lpstr>辦理調解方式概況-113</vt:lpstr>
      <vt:lpstr>垃圾處理場及垃圾回收車輛統計-113下半年度</vt:lpstr>
      <vt:lpstr>垃圾處理場及垃圾回收車輛統計-114年上半年度</vt:lpstr>
      <vt:lpstr>環保人員概況-113下半年度</vt:lpstr>
      <vt:lpstr>環保人員概況-114上半年度</vt:lpstr>
      <vt:lpstr>環境保護預算概況-114</vt:lpstr>
      <vt:lpstr>推行社區發展工作概況-113</vt:lpstr>
      <vt:lpstr>宗教財團法人概況-113</vt:lpstr>
      <vt:lpstr>教會(堂)概況-113</vt:lpstr>
      <vt:lpstr>治山防災治理工程-113</vt:lpstr>
      <vt:lpstr>農路改善維護工程-113</vt:lpstr>
      <vt:lpstr>都市計畫區域內公眾工程實施數量-113</vt:lpstr>
      <vt:lpstr>公共設施用地已取得面積-113</vt:lpstr>
      <vt:lpstr>公共設施用地已闢建面積-113</vt:lpstr>
      <vt:lpstr>區域內已開闢道路暨橋樑-113</vt:lpstr>
      <vt:lpstr>獨居老人概況-113年第四季</vt:lpstr>
      <vt:lpstr>獨居老人概況-114年第一季</vt:lpstr>
      <vt:lpstr>獨居老人概況-114年第二季</vt:lpstr>
      <vt:lpstr>獨居老人概況-114年第三季</vt:lpstr>
      <vt:lpstr>路邊停車位-113年第四季</vt:lpstr>
      <vt:lpstr>路邊身心障礙專用停車位-113年第四季</vt:lpstr>
      <vt:lpstr>區內路外身心障礙專用停車位-113年第四季</vt:lpstr>
      <vt:lpstr>區外路外身心障礙專用停車位-113年第四季</vt:lpstr>
      <vt:lpstr>路邊電動車專用停車位-113年第四季</vt:lpstr>
      <vt:lpstr>區內路外電動車專用停車位-113年第四季</vt:lpstr>
      <vt:lpstr>區外路外電動車專用停車位-113年第四季</vt:lpstr>
      <vt:lpstr>都市計畫區內路外停車位-113年第四季</vt:lpstr>
      <vt:lpstr>都市計畫區外路外停車位-113年第四季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25</cp:revision>
  <cp:lastPrinted>2024-02-15T03:32:06Z</cp:lastPrinted>
  <dcterms:created xsi:type="dcterms:W3CDTF">2013-06-27T15:16:06Z</dcterms:created>
  <dcterms:modified xsi:type="dcterms:W3CDTF">2025-11-11T03:27:47Z</dcterms:modified>
</cp:coreProperties>
</file>